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SFQ-Consultoria\Entregables\Base_Datos\Archivos ESPAC\Fertilizantes\"/>
    </mc:Choice>
  </mc:AlternateContent>
  <xr:revisionPtr revIDLastSave="0" documentId="8_{1F87F0BF-36ED-42D2-9933-E47EED17A754}" xr6:coauthVersionLast="47" xr6:coauthVersionMax="47" xr10:uidLastSave="{00000000-0000-0000-0000-000000000000}"/>
  <bookViews>
    <workbookView xWindow="-28920" yWindow="-120" windowWidth="29040" windowHeight="15720" firstSheet="1" activeTab="2" xr2:uid="{00000000-000D-0000-FFFF-FFFF00000000}"/>
  </bookViews>
  <sheets>
    <sheet name="Sheet1" sheetId="1" state="hidden" r:id="rId1"/>
    <sheet name="Indicadores generales" sheetId="2" r:id="rId2"/>
    <sheet name="Indicadores por provinci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1" i="2" l="1"/>
  <c r="M94" i="2"/>
  <c r="M148" i="2" s="1"/>
  <c r="E169" i="2"/>
  <c r="J86" i="2"/>
  <c r="G87" i="2" s="1"/>
  <c r="G80" i="2"/>
  <c r="E81" i="2" s="1"/>
  <c r="I263" i="3"/>
  <c r="I253" i="3"/>
  <c r="I236" i="3"/>
  <c r="I238" i="3"/>
  <c r="I127" i="3"/>
  <c r="D72" i="3"/>
  <c r="E72" i="3"/>
  <c r="F72" i="3"/>
  <c r="G72" i="3"/>
  <c r="H72" i="3"/>
  <c r="I72" i="3"/>
  <c r="D73" i="3"/>
  <c r="E73" i="3"/>
  <c r="F73" i="3"/>
  <c r="G73" i="3"/>
  <c r="H73" i="3"/>
  <c r="I73" i="3"/>
  <c r="D74" i="3"/>
  <c r="E74" i="3"/>
  <c r="F74" i="3"/>
  <c r="G74" i="3"/>
  <c r="H74" i="3"/>
  <c r="I74" i="3"/>
  <c r="D75" i="3"/>
  <c r="E75" i="3"/>
  <c r="F75" i="3"/>
  <c r="G75" i="3"/>
  <c r="H75" i="3"/>
  <c r="I75" i="3"/>
  <c r="D208" i="3"/>
  <c r="E208" i="3"/>
  <c r="F208" i="3"/>
  <c r="G208" i="3"/>
  <c r="H208" i="3"/>
  <c r="I208" i="3"/>
  <c r="D209" i="3"/>
  <c r="E209" i="3"/>
  <c r="F209" i="3"/>
  <c r="G209" i="3"/>
  <c r="H209" i="3"/>
  <c r="I209" i="3"/>
  <c r="D210" i="3"/>
  <c r="E210" i="3"/>
  <c r="F210" i="3"/>
  <c r="G210" i="3"/>
  <c r="H210" i="3"/>
  <c r="I210" i="3"/>
  <c r="D211" i="3"/>
  <c r="E211" i="3"/>
  <c r="F211" i="3"/>
  <c r="G211" i="3"/>
  <c r="H211" i="3"/>
  <c r="I211" i="3"/>
  <c r="E906" i="3"/>
  <c r="D906" i="3"/>
  <c r="F906" i="3" s="1"/>
  <c r="E905" i="3"/>
  <c r="D905" i="3"/>
  <c r="E904" i="3"/>
  <c r="D904" i="3"/>
  <c r="E903" i="3"/>
  <c r="D903" i="3"/>
  <c r="F903" i="3" s="1"/>
  <c r="E902" i="3"/>
  <c r="D902" i="3"/>
  <c r="F902" i="3" s="1"/>
  <c r="E550" i="2"/>
  <c r="D550" i="2"/>
  <c r="E890" i="3"/>
  <c r="D890" i="3"/>
  <c r="F890" i="3" s="1"/>
  <c r="E889" i="3"/>
  <c r="D889" i="3"/>
  <c r="F889" i="3" s="1"/>
  <c r="E888" i="3"/>
  <c r="D888" i="3"/>
  <c r="F888" i="3" s="1"/>
  <c r="E887" i="3"/>
  <c r="D887" i="3"/>
  <c r="E886" i="3"/>
  <c r="D886" i="3"/>
  <c r="F886" i="3" s="1"/>
  <c r="E542" i="2"/>
  <c r="D542" i="2"/>
  <c r="Q829" i="3"/>
  <c r="P829" i="3"/>
  <c r="R829" i="3" s="1"/>
  <c r="N829" i="3"/>
  <c r="M829" i="3"/>
  <c r="Q828" i="3"/>
  <c r="P828" i="3"/>
  <c r="R828" i="3" s="1"/>
  <c r="N828" i="3"/>
  <c r="M828" i="3"/>
  <c r="O828" i="3" s="1"/>
  <c r="Q827" i="3"/>
  <c r="P827" i="3"/>
  <c r="R827" i="3" s="1"/>
  <c r="N827" i="3"/>
  <c r="M827" i="3"/>
  <c r="Q826" i="3"/>
  <c r="P826" i="3"/>
  <c r="R826" i="3" s="1"/>
  <c r="N826" i="3"/>
  <c r="M826" i="3"/>
  <c r="O826" i="3" s="1"/>
  <c r="Q825" i="3"/>
  <c r="P825" i="3"/>
  <c r="R825" i="3" s="1"/>
  <c r="N825" i="3"/>
  <c r="M825" i="3"/>
  <c r="K829" i="3"/>
  <c r="J829" i="3"/>
  <c r="L829" i="3" s="1"/>
  <c r="H829" i="3"/>
  <c r="G829" i="3"/>
  <c r="I829" i="3" s="1"/>
  <c r="E829" i="3"/>
  <c r="D829" i="3"/>
  <c r="F829" i="3" s="1"/>
  <c r="K828" i="3"/>
  <c r="J828" i="3"/>
  <c r="H828" i="3"/>
  <c r="G828" i="3"/>
  <c r="I828" i="3" s="1"/>
  <c r="E828" i="3"/>
  <c r="D828" i="3"/>
  <c r="F828" i="3" s="1"/>
  <c r="K827" i="3"/>
  <c r="J827" i="3"/>
  <c r="L827" i="3" s="1"/>
  <c r="H827" i="3"/>
  <c r="G827" i="3"/>
  <c r="E827" i="3"/>
  <c r="D827" i="3"/>
  <c r="F827" i="3" s="1"/>
  <c r="K826" i="3"/>
  <c r="J826" i="3"/>
  <c r="L826" i="3" s="1"/>
  <c r="H826" i="3"/>
  <c r="G826" i="3"/>
  <c r="I826" i="3" s="1"/>
  <c r="E826" i="3"/>
  <c r="D826" i="3"/>
  <c r="K825" i="3"/>
  <c r="J825" i="3"/>
  <c r="L825" i="3" s="1"/>
  <c r="H825" i="3"/>
  <c r="G825" i="3"/>
  <c r="I825" i="3" s="1"/>
  <c r="E825" i="3"/>
  <c r="D825" i="3"/>
  <c r="F825" i="3" s="1"/>
  <c r="Q509" i="2"/>
  <c r="P509" i="2"/>
  <c r="N509" i="2"/>
  <c r="M509" i="2"/>
  <c r="K509" i="2"/>
  <c r="J509" i="2"/>
  <c r="H509" i="2"/>
  <c r="G509" i="2"/>
  <c r="E509" i="2"/>
  <c r="D509" i="2"/>
  <c r="K813" i="3"/>
  <c r="J813" i="3"/>
  <c r="L813" i="3" s="1"/>
  <c r="K812" i="3"/>
  <c r="J812" i="3"/>
  <c r="L812" i="3" s="1"/>
  <c r="K811" i="3"/>
  <c r="J811" i="3"/>
  <c r="L811" i="3" s="1"/>
  <c r="K810" i="3"/>
  <c r="J810" i="3"/>
  <c r="K809" i="3"/>
  <c r="J809" i="3"/>
  <c r="L809" i="3" s="1"/>
  <c r="K501" i="2"/>
  <c r="J501" i="2"/>
  <c r="H501" i="2"/>
  <c r="G501" i="2"/>
  <c r="E501" i="2"/>
  <c r="D501" i="2"/>
  <c r="H813" i="3"/>
  <c r="G813" i="3"/>
  <c r="I813" i="3" s="1"/>
  <c r="E813" i="3"/>
  <c r="D813" i="3"/>
  <c r="F813" i="3" s="1"/>
  <c r="H812" i="3"/>
  <c r="G812" i="3"/>
  <c r="I812" i="3" s="1"/>
  <c r="E812" i="3"/>
  <c r="D812" i="3"/>
  <c r="H811" i="3"/>
  <c r="G811" i="3"/>
  <c r="I811" i="3" s="1"/>
  <c r="E811" i="3"/>
  <c r="D811" i="3"/>
  <c r="F811" i="3" s="1"/>
  <c r="H810" i="3"/>
  <c r="G810" i="3"/>
  <c r="I810" i="3" s="1"/>
  <c r="E810" i="3"/>
  <c r="D810" i="3"/>
  <c r="H809" i="3"/>
  <c r="G809" i="3"/>
  <c r="I809" i="3" s="1"/>
  <c r="E809" i="3"/>
  <c r="D809" i="3"/>
  <c r="F809" i="3" s="1"/>
  <c r="H493" i="2"/>
  <c r="G493" i="2"/>
  <c r="E493" i="2"/>
  <c r="D493" i="2"/>
  <c r="H797" i="3"/>
  <c r="G797" i="3"/>
  <c r="I797" i="3" s="1"/>
  <c r="E797" i="3"/>
  <c r="D797" i="3"/>
  <c r="F797" i="3" s="1"/>
  <c r="H796" i="3"/>
  <c r="G796" i="3"/>
  <c r="I796" i="3" s="1"/>
  <c r="E796" i="3"/>
  <c r="D796" i="3"/>
  <c r="H795" i="3"/>
  <c r="G795" i="3"/>
  <c r="I795" i="3" s="1"/>
  <c r="E795" i="3"/>
  <c r="D795" i="3"/>
  <c r="F795" i="3" s="1"/>
  <c r="H794" i="3"/>
  <c r="G794" i="3"/>
  <c r="I794" i="3" s="1"/>
  <c r="E794" i="3"/>
  <c r="D794" i="3"/>
  <c r="H793" i="3"/>
  <c r="G793" i="3"/>
  <c r="I793" i="3" s="1"/>
  <c r="E793" i="3"/>
  <c r="D793" i="3"/>
  <c r="F793" i="3" s="1"/>
  <c r="S780" i="3"/>
  <c r="M781" i="3"/>
  <c r="N777" i="3"/>
  <c r="N781" i="3"/>
  <c r="P780" i="3"/>
  <c r="M780" i="3"/>
  <c r="T779" i="3"/>
  <c r="P779" i="3"/>
  <c r="M779" i="3"/>
  <c r="S778" i="3"/>
  <c r="Q778" i="3"/>
  <c r="M778" i="3"/>
  <c r="S777" i="3"/>
  <c r="P777" i="3"/>
  <c r="M777" i="3"/>
  <c r="H778" i="3"/>
  <c r="E777" i="3"/>
  <c r="E781" i="3"/>
  <c r="D781" i="3"/>
  <c r="F781" i="3" s="1"/>
  <c r="J780" i="3"/>
  <c r="G780" i="3"/>
  <c r="D780" i="3"/>
  <c r="K779" i="3"/>
  <c r="G779" i="3"/>
  <c r="D779" i="3"/>
  <c r="J778" i="3"/>
  <c r="G778" i="3"/>
  <c r="I778" i="3" s="1"/>
  <c r="D778" i="3"/>
  <c r="J777" i="3"/>
  <c r="G777" i="3"/>
  <c r="D777" i="3"/>
  <c r="T485" i="2"/>
  <c r="S485" i="2"/>
  <c r="Q485" i="2"/>
  <c r="P485" i="2"/>
  <c r="N485" i="2"/>
  <c r="M485" i="2"/>
  <c r="K485" i="2"/>
  <c r="J485" i="2"/>
  <c r="H485" i="2"/>
  <c r="G485" i="2"/>
  <c r="E485" i="2"/>
  <c r="D485" i="2"/>
  <c r="D500" i="3"/>
  <c r="G504" i="3"/>
  <c r="F504" i="3"/>
  <c r="E504" i="3"/>
  <c r="D504" i="3"/>
  <c r="H504" i="3" s="1"/>
  <c r="G503" i="3"/>
  <c r="F503" i="3"/>
  <c r="E503" i="3"/>
  <c r="D503" i="3"/>
  <c r="G502" i="3"/>
  <c r="F502" i="3"/>
  <c r="E502" i="3"/>
  <c r="D502" i="3"/>
  <c r="H502" i="3" s="1"/>
  <c r="G501" i="3"/>
  <c r="F501" i="3"/>
  <c r="E501" i="3"/>
  <c r="D501" i="3"/>
  <c r="G500" i="3"/>
  <c r="F500" i="3"/>
  <c r="E500" i="3"/>
  <c r="D487" i="3"/>
  <c r="E487" i="3"/>
  <c r="F487" i="3"/>
  <c r="G487" i="3"/>
  <c r="D488" i="3"/>
  <c r="H488" i="3" s="1"/>
  <c r="E488" i="3"/>
  <c r="F488" i="3"/>
  <c r="G488" i="3"/>
  <c r="D489" i="3"/>
  <c r="E489" i="3"/>
  <c r="F489" i="3"/>
  <c r="G489" i="3"/>
  <c r="D490" i="3"/>
  <c r="H490" i="3" s="1"/>
  <c r="E490" i="3"/>
  <c r="F490" i="3"/>
  <c r="G490" i="3"/>
  <c r="G486" i="3"/>
  <c r="F486" i="3"/>
  <c r="E486" i="3"/>
  <c r="D486" i="3"/>
  <c r="G686" i="3"/>
  <c r="F686" i="3"/>
  <c r="E686" i="3"/>
  <c r="D686" i="3"/>
  <c r="G685" i="3"/>
  <c r="F685" i="3"/>
  <c r="E685" i="3"/>
  <c r="D685" i="3"/>
  <c r="G684" i="3"/>
  <c r="F684" i="3"/>
  <c r="E684" i="3"/>
  <c r="D684" i="3"/>
  <c r="G683" i="3"/>
  <c r="F683" i="3"/>
  <c r="E683" i="3"/>
  <c r="D683" i="3"/>
  <c r="H683" i="3" s="1"/>
  <c r="G682" i="3"/>
  <c r="F682" i="3"/>
  <c r="E682" i="3"/>
  <c r="D682" i="3"/>
  <c r="G672" i="3"/>
  <c r="F672" i="3"/>
  <c r="E672" i="3"/>
  <c r="D672" i="3"/>
  <c r="H672" i="3" s="1"/>
  <c r="G671" i="3"/>
  <c r="F671" i="3"/>
  <c r="E671" i="3"/>
  <c r="D671" i="3"/>
  <c r="G670" i="3"/>
  <c r="F670" i="3"/>
  <c r="E670" i="3"/>
  <c r="D670" i="3"/>
  <c r="H670" i="3" s="1"/>
  <c r="G669" i="3"/>
  <c r="F669" i="3"/>
  <c r="E669" i="3"/>
  <c r="D669" i="3"/>
  <c r="G668" i="3"/>
  <c r="F668" i="3"/>
  <c r="E668" i="3"/>
  <c r="D668" i="3"/>
  <c r="H668" i="3" s="1"/>
  <c r="G658" i="3"/>
  <c r="F658" i="3"/>
  <c r="E658" i="3"/>
  <c r="D658" i="3"/>
  <c r="G657" i="3"/>
  <c r="F657" i="3"/>
  <c r="E657" i="3"/>
  <c r="D657" i="3"/>
  <c r="H657" i="3" s="1"/>
  <c r="G656" i="3"/>
  <c r="F656" i="3"/>
  <c r="E656" i="3"/>
  <c r="D656" i="3"/>
  <c r="G655" i="3"/>
  <c r="F655" i="3"/>
  <c r="E655" i="3"/>
  <c r="D655" i="3"/>
  <c r="H655" i="3" s="1"/>
  <c r="G654" i="3"/>
  <c r="F654" i="3"/>
  <c r="E654" i="3"/>
  <c r="D654" i="3"/>
  <c r="H654" i="3" s="1"/>
  <c r="G644" i="3"/>
  <c r="F644" i="3"/>
  <c r="E644" i="3"/>
  <c r="D644" i="3"/>
  <c r="H644" i="3" s="1"/>
  <c r="G643" i="3"/>
  <c r="F643" i="3"/>
  <c r="E643" i="3"/>
  <c r="D643" i="3"/>
  <c r="H643" i="3" s="1"/>
  <c r="G642" i="3"/>
  <c r="F642" i="3"/>
  <c r="E642" i="3"/>
  <c r="D642" i="3"/>
  <c r="H642" i="3" s="1"/>
  <c r="G641" i="3"/>
  <c r="F641" i="3"/>
  <c r="E641" i="3"/>
  <c r="D641" i="3"/>
  <c r="H641" i="3" s="1"/>
  <c r="G640" i="3"/>
  <c r="F640" i="3"/>
  <c r="E640" i="3"/>
  <c r="D640" i="3"/>
  <c r="H640" i="3" s="1"/>
  <c r="G630" i="3"/>
  <c r="F630" i="3"/>
  <c r="E630" i="3"/>
  <c r="D630" i="3"/>
  <c r="H630" i="3" s="1"/>
  <c r="G629" i="3"/>
  <c r="F629" i="3"/>
  <c r="E629" i="3"/>
  <c r="D629" i="3"/>
  <c r="H629" i="3" s="1"/>
  <c r="G628" i="3"/>
  <c r="F628" i="3"/>
  <c r="E628" i="3"/>
  <c r="D628" i="3"/>
  <c r="H628" i="3" s="1"/>
  <c r="G627" i="3"/>
  <c r="F627" i="3"/>
  <c r="E627" i="3"/>
  <c r="D627" i="3"/>
  <c r="H627" i="3" s="1"/>
  <c r="G626" i="3"/>
  <c r="F626" i="3"/>
  <c r="E626" i="3"/>
  <c r="D626" i="3"/>
  <c r="H626" i="3" s="1"/>
  <c r="G616" i="3"/>
  <c r="F616" i="3"/>
  <c r="E616" i="3"/>
  <c r="D616" i="3"/>
  <c r="H616" i="3" s="1"/>
  <c r="G615" i="3"/>
  <c r="F615" i="3"/>
  <c r="E615" i="3"/>
  <c r="D615" i="3"/>
  <c r="H615" i="3" s="1"/>
  <c r="G614" i="3"/>
  <c r="F614" i="3"/>
  <c r="E614" i="3"/>
  <c r="D614" i="3"/>
  <c r="H614" i="3" s="1"/>
  <c r="G613" i="3"/>
  <c r="F613" i="3"/>
  <c r="E613" i="3"/>
  <c r="D613" i="3"/>
  <c r="H613" i="3" s="1"/>
  <c r="G612" i="3"/>
  <c r="F612" i="3"/>
  <c r="E612" i="3"/>
  <c r="D612" i="3"/>
  <c r="H612" i="3" s="1"/>
  <c r="G602" i="3"/>
  <c r="F602" i="3"/>
  <c r="E602" i="3"/>
  <c r="D602" i="3"/>
  <c r="H602" i="3" s="1"/>
  <c r="G601" i="3"/>
  <c r="F601" i="3"/>
  <c r="E601" i="3"/>
  <c r="D601" i="3"/>
  <c r="H601" i="3" s="1"/>
  <c r="G600" i="3"/>
  <c r="F600" i="3"/>
  <c r="E600" i="3"/>
  <c r="D600" i="3"/>
  <c r="H600" i="3" s="1"/>
  <c r="G599" i="3"/>
  <c r="F599" i="3"/>
  <c r="E599" i="3"/>
  <c r="D599" i="3"/>
  <c r="H599" i="3" s="1"/>
  <c r="G598" i="3"/>
  <c r="F598" i="3"/>
  <c r="E598" i="3"/>
  <c r="D598" i="3"/>
  <c r="H598" i="3" s="1"/>
  <c r="G588" i="3"/>
  <c r="F588" i="3"/>
  <c r="E588" i="3"/>
  <c r="D588" i="3"/>
  <c r="H588" i="3" s="1"/>
  <c r="G587" i="3"/>
  <c r="F587" i="3"/>
  <c r="E587" i="3"/>
  <c r="D587" i="3"/>
  <c r="H587" i="3" s="1"/>
  <c r="G586" i="3"/>
  <c r="F586" i="3"/>
  <c r="E586" i="3"/>
  <c r="D586" i="3"/>
  <c r="H586" i="3" s="1"/>
  <c r="G585" i="3"/>
  <c r="F585" i="3"/>
  <c r="E585" i="3"/>
  <c r="D585" i="3"/>
  <c r="H585" i="3" s="1"/>
  <c r="G584" i="3"/>
  <c r="F584" i="3"/>
  <c r="E584" i="3"/>
  <c r="D584" i="3"/>
  <c r="H584" i="3" s="1"/>
  <c r="G574" i="3"/>
  <c r="F574" i="3"/>
  <c r="E574" i="3"/>
  <c r="D574" i="3"/>
  <c r="G573" i="3"/>
  <c r="F573" i="3"/>
  <c r="E573" i="3"/>
  <c r="D573" i="3"/>
  <c r="H573" i="3" s="1"/>
  <c r="G572" i="3"/>
  <c r="F572" i="3"/>
  <c r="E572" i="3"/>
  <c r="D572" i="3"/>
  <c r="H572" i="3" s="1"/>
  <c r="G571" i="3"/>
  <c r="F571" i="3"/>
  <c r="E571" i="3"/>
  <c r="D571" i="3"/>
  <c r="H571" i="3" s="1"/>
  <c r="G570" i="3"/>
  <c r="F570" i="3"/>
  <c r="E570" i="3"/>
  <c r="D570" i="3"/>
  <c r="H570" i="3" s="1"/>
  <c r="G560" i="3"/>
  <c r="F560" i="3"/>
  <c r="E560" i="3"/>
  <c r="D560" i="3"/>
  <c r="H560" i="3" s="1"/>
  <c r="G559" i="3"/>
  <c r="F559" i="3"/>
  <c r="E559" i="3"/>
  <c r="D559" i="3"/>
  <c r="H559" i="3" s="1"/>
  <c r="G558" i="3"/>
  <c r="F558" i="3"/>
  <c r="E558" i="3"/>
  <c r="D558" i="3"/>
  <c r="H558" i="3" s="1"/>
  <c r="G557" i="3"/>
  <c r="F557" i="3"/>
  <c r="E557" i="3"/>
  <c r="D557" i="3"/>
  <c r="H557" i="3" s="1"/>
  <c r="G556" i="3"/>
  <c r="F556" i="3"/>
  <c r="E556" i="3"/>
  <c r="D556" i="3"/>
  <c r="H556" i="3" s="1"/>
  <c r="G518" i="3"/>
  <c r="F518" i="3"/>
  <c r="E518" i="3"/>
  <c r="D518" i="3"/>
  <c r="H518" i="3" s="1"/>
  <c r="G517" i="3"/>
  <c r="F517" i="3"/>
  <c r="E517" i="3"/>
  <c r="D517" i="3"/>
  <c r="H517" i="3" s="1"/>
  <c r="G516" i="3"/>
  <c r="F516" i="3"/>
  <c r="E516" i="3"/>
  <c r="D516" i="3"/>
  <c r="H516" i="3" s="1"/>
  <c r="G515" i="3"/>
  <c r="F515" i="3"/>
  <c r="E515" i="3"/>
  <c r="D515" i="3"/>
  <c r="H515" i="3" s="1"/>
  <c r="G514" i="3"/>
  <c r="F514" i="3"/>
  <c r="E514" i="3"/>
  <c r="D514" i="3"/>
  <c r="H514" i="3" s="1"/>
  <c r="G532" i="3"/>
  <c r="F532" i="3"/>
  <c r="E532" i="3"/>
  <c r="D532" i="3"/>
  <c r="H532" i="3" s="1"/>
  <c r="G531" i="3"/>
  <c r="F531" i="3"/>
  <c r="E531" i="3"/>
  <c r="D531" i="3"/>
  <c r="H531" i="3" s="1"/>
  <c r="G530" i="3"/>
  <c r="F530" i="3"/>
  <c r="E530" i="3"/>
  <c r="D530" i="3"/>
  <c r="H530" i="3" s="1"/>
  <c r="G529" i="3"/>
  <c r="F529" i="3"/>
  <c r="E529" i="3"/>
  <c r="D529" i="3"/>
  <c r="H529" i="3" s="1"/>
  <c r="G528" i="3"/>
  <c r="F528" i="3"/>
  <c r="E528" i="3"/>
  <c r="D528" i="3"/>
  <c r="H528" i="3" s="1"/>
  <c r="G546" i="3"/>
  <c r="F546" i="3"/>
  <c r="E546" i="3"/>
  <c r="D546" i="3"/>
  <c r="H546" i="3" s="1"/>
  <c r="G545" i="3"/>
  <c r="F545" i="3"/>
  <c r="E545" i="3"/>
  <c r="D545" i="3"/>
  <c r="H545" i="3" s="1"/>
  <c r="G544" i="3"/>
  <c r="F544" i="3"/>
  <c r="E544" i="3"/>
  <c r="D544" i="3"/>
  <c r="H544" i="3" s="1"/>
  <c r="G543" i="3"/>
  <c r="F543" i="3"/>
  <c r="E543" i="3"/>
  <c r="D543" i="3"/>
  <c r="H543" i="3" s="1"/>
  <c r="G542" i="3"/>
  <c r="F542" i="3"/>
  <c r="E542" i="3"/>
  <c r="D542" i="3"/>
  <c r="H542" i="3" s="1"/>
  <c r="G439" i="2"/>
  <c r="F439" i="2"/>
  <c r="E439" i="2"/>
  <c r="D439" i="2"/>
  <c r="G433" i="2"/>
  <c r="F433" i="2"/>
  <c r="E433" i="2"/>
  <c r="D433" i="2"/>
  <c r="G427" i="2"/>
  <c r="F427" i="2"/>
  <c r="E427" i="2"/>
  <c r="D427" i="2"/>
  <c r="G421" i="2"/>
  <c r="F421" i="2"/>
  <c r="E421" i="2"/>
  <c r="D421" i="2"/>
  <c r="G415" i="2"/>
  <c r="F415" i="2"/>
  <c r="E415" i="2"/>
  <c r="D415" i="2"/>
  <c r="G409" i="2"/>
  <c r="F409" i="2"/>
  <c r="E409" i="2"/>
  <c r="D409" i="2"/>
  <c r="G403" i="2"/>
  <c r="F403" i="2"/>
  <c r="E403" i="2"/>
  <c r="D403" i="2"/>
  <c r="G397" i="2"/>
  <c r="F397" i="2"/>
  <c r="E397" i="2"/>
  <c r="D397" i="2"/>
  <c r="G391" i="2"/>
  <c r="F391" i="2"/>
  <c r="E391" i="2"/>
  <c r="D391" i="2"/>
  <c r="G385" i="2"/>
  <c r="F385" i="2"/>
  <c r="E385" i="2"/>
  <c r="D385" i="2"/>
  <c r="G379" i="2"/>
  <c r="F379" i="2"/>
  <c r="E379" i="2"/>
  <c r="D379" i="2"/>
  <c r="G373" i="2"/>
  <c r="F373" i="2"/>
  <c r="E373" i="2"/>
  <c r="D373" i="2"/>
  <c r="G367" i="2"/>
  <c r="F367" i="2"/>
  <c r="E367" i="2"/>
  <c r="D367" i="2"/>
  <c r="G361" i="2"/>
  <c r="F361" i="2"/>
  <c r="E361" i="2"/>
  <c r="D361" i="2"/>
  <c r="G355" i="2"/>
  <c r="F355" i="2"/>
  <c r="E355" i="2"/>
  <c r="D355" i="2"/>
  <c r="E474" i="3"/>
  <c r="D474" i="3"/>
  <c r="E473" i="3"/>
  <c r="D473" i="3"/>
  <c r="F473" i="3" s="1"/>
  <c r="E472" i="3"/>
  <c r="D472" i="3"/>
  <c r="E471" i="3"/>
  <c r="D471" i="3"/>
  <c r="F471" i="3" s="1"/>
  <c r="E470" i="3"/>
  <c r="D470" i="3"/>
  <c r="E347" i="2"/>
  <c r="D347" i="2"/>
  <c r="K425" i="3"/>
  <c r="J425" i="3"/>
  <c r="H425" i="3"/>
  <c r="G425" i="3"/>
  <c r="I425" i="3" s="1"/>
  <c r="E425" i="3"/>
  <c r="D425" i="3"/>
  <c r="K424" i="3"/>
  <c r="J424" i="3"/>
  <c r="L424" i="3" s="1"/>
  <c r="H424" i="3"/>
  <c r="G424" i="3"/>
  <c r="E424" i="3"/>
  <c r="D424" i="3"/>
  <c r="F424" i="3" s="1"/>
  <c r="K423" i="3"/>
  <c r="J423" i="3"/>
  <c r="H423" i="3"/>
  <c r="G423" i="3"/>
  <c r="I423" i="3" s="1"/>
  <c r="E423" i="3"/>
  <c r="D423" i="3"/>
  <c r="K422" i="3"/>
  <c r="J422" i="3"/>
  <c r="L422" i="3" s="1"/>
  <c r="H422" i="3"/>
  <c r="G422" i="3"/>
  <c r="E422" i="3"/>
  <c r="D422" i="3"/>
  <c r="F422" i="3" s="1"/>
  <c r="K421" i="3"/>
  <c r="J421" i="3"/>
  <c r="H421" i="3"/>
  <c r="G421" i="3"/>
  <c r="I421" i="3" s="1"/>
  <c r="E421" i="3"/>
  <c r="D421" i="3"/>
  <c r="K321" i="2"/>
  <c r="J321" i="2"/>
  <c r="H321" i="2"/>
  <c r="G321" i="2"/>
  <c r="E321" i="2"/>
  <c r="D321" i="2"/>
  <c r="K394" i="3"/>
  <c r="J394" i="3"/>
  <c r="H394" i="3"/>
  <c r="G394" i="3"/>
  <c r="I394" i="3" s="1"/>
  <c r="E394" i="3"/>
  <c r="D394" i="3"/>
  <c r="K393" i="3"/>
  <c r="J393" i="3"/>
  <c r="L393" i="3" s="1"/>
  <c r="H393" i="3"/>
  <c r="G393" i="3"/>
  <c r="E393" i="3"/>
  <c r="D393" i="3"/>
  <c r="K392" i="3"/>
  <c r="J392" i="3"/>
  <c r="H392" i="3"/>
  <c r="G392" i="3"/>
  <c r="I392" i="3" s="1"/>
  <c r="E392" i="3"/>
  <c r="D392" i="3"/>
  <c r="K391" i="3"/>
  <c r="J391" i="3"/>
  <c r="L391" i="3" s="1"/>
  <c r="H391" i="3"/>
  <c r="G391" i="3"/>
  <c r="E391" i="3"/>
  <c r="D391" i="3"/>
  <c r="K390" i="3"/>
  <c r="J390" i="3"/>
  <c r="H390" i="3"/>
  <c r="G390" i="3"/>
  <c r="I390" i="3" s="1"/>
  <c r="E390" i="3"/>
  <c r="D390" i="3"/>
  <c r="K305" i="2"/>
  <c r="J305" i="2"/>
  <c r="H305" i="2"/>
  <c r="G305" i="2"/>
  <c r="E305" i="2"/>
  <c r="D305" i="2"/>
  <c r="N361" i="3"/>
  <c r="M361" i="3"/>
  <c r="K361" i="3"/>
  <c r="J361" i="3"/>
  <c r="H361" i="3"/>
  <c r="G361" i="3"/>
  <c r="E361" i="3"/>
  <c r="D361" i="3"/>
  <c r="F361" i="3" s="1"/>
  <c r="N360" i="3"/>
  <c r="M360" i="3"/>
  <c r="K360" i="3"/>
  <c r="J360" i="3"/>
  <c r="H360" i="3"/>
  <c r="G360" i="3"/>
  <c r="E360" i="3"/>
  <c r="D360" i="3"/>
  <c r="F360" i="3" s="1"/>
  <c r="N359" i="3"/>
  <c r="M359" i="3"/>
  <c r="K359" i="3"/>
  <c r="J359" i="3"/>
  <c r="H359" i="3"/>
  <c r="G359" i="3"/>
  <c r="E359" i="3"/>
  <c r="D359" i="3"/>
  <c r="F359" i="3" s="1"/>
  <c r="N358" i="3"/>
  <c r="M358" i="3"/>
  <c r="K358" i="3"/>
  <c r="J358" i="3"/>
  <c r="H358" i="3"/>
  <c r="G358" i="3"/>
  <c r="E358" i="3"/>
  <c r="D358" i="3"/>
  <c r="F358" i="3" s="1"/>
  <c r="N357" i="3"/>
  <c r="M357" i="3"/>
  <c r="K357" i="3"/>
  <c r="J357" i="3"/>
  <c r="H357" i="3"/>
  <c r="G357" i="3"/>
  <c r="E357" i="3"/>
  <c r="D357" i="3"/>
  <c r="F357" i="3" s="1"/>
  <c r="N287" i="2"/>
  <c r="M287" i="2"/>
  <c r="K287" i="2"/>
  <c r="J287" i="2"/>
  <c r="H287" i="2"/>
  <c r="G287" i="2"/>
  <c r="E287" i="2"/>
  <c r="D287" i="2"/>
  <c r="K345" i="3"/>
  <c r="J345" i="3"/>
  <c r="H345" i="3"/>
  <c r="G345" i="3"/>
  <c r="I345" i="3" s="1"/>
  <c r="E345" i="3"/>
  <c r="D345" i="3"/>
  <c r="K344" i="3"/>
  <c r="J344" i="3"/>
  <c r="L344" i="3" s="1"/>
  <c r="H344" i="3"/>
  <c r="G344" i="3"/>
  <c r="E344" i="3"/>
  <c r="D344" i="3"/>
  <c r="F344" i="3" s="1"/>
  <c r="K343" i="3"/>
  <c r="J343" i="3"/>
  <c r="H343" i="3"/>
  <c r="G343" i="3"/>
  <c r="I343" i="3" s="1"/>
  <c r="E343" i="3"/>
  <c r="D343" i="3"/>
  <c r="K342" i="3"/>
  <c r="J342" i="3"/>
  <c r="L342" i="3" s="1"/>
  <c r="H342" i="3"/>
  <c r="G342" i="3"/>
  <c r="E342" i="3"/>
  <c r="D342" i="3"/>
  <c r="F342" i="3" s="1"/>
  <c r="K341" i="3"/>
  <c r="J341" i="3"/>
  <c r="H341" i="3"/>
  <c r="G341" i="3"/>
  <c r="I341" i="3" s="1"/>
  <c r="E341" i="3"/>
  <c r="D341" i="3"/>
  <c r="Q295" i="2"/>
  <c r="P295" i="2"/>
  <c r="N295" i="2"/>
  <c r="M295" i="2"/>
  <c r="K295" i="2"/>
  <c r="J295" i="2"/>
  <c r="H295" i="2"/>
  <c r="G295" i="2"/>
  <c r="E295" i="2"/>
  <c r="D295" i="2"/>
  <c r="K279" i="2"/>
  <c r="J279" i="2"/>
  <c r="H279" i="2"/>
  <c r="G279" i="2"/>
  <c r="E279" i="2"/>
  <c r="D279" i="2"/>
  <c r="E330" i="3"/>
  <c r="D330" i="3"/>
  <c r="F330" i="3" s="1"/>
  <c r="E329" i="3"/>
  <c r="D329" i="3"/>
  <c r="E328" i="3"/>
  <c r="D328" i="3"/>
  <c r="F328" i="3" s="1"/>
  <c r="E327" i="3"/>
  <c r="D327" i="3"/>
  <c r="E326" i="3"/>
  <c r="D326" i="3"/>
  <c r="F326" i="3" s="1"/>
  <c r="E271" i="2"/>
  <c r="D271" i="2"/>
  <c r="Q314" i="3"/>
  <c r="P314" i="3"/>
  <c r="R314" i="3" s="1"/>
  <c r="N314" i="3"/>
  <c r="M314" i="3"/>
  <c r="K314" i="3"/>
  <c r="J314" i="3"/>
  <c r="L314" i="3" s="1"/>
  <c r="H314" i="3"/>
  <c r="G314" i="3"/>
  <c r="E314" i="3"/>
  <c r="D314" i="3"/>
  <c r="F314" i="3" s="1"/>
  <c r="Q313" i="3"/>
  <c r="P313" i="3"/>
  <c r="N313" i="3"/>
  <c r="M313" i="3"/>
  <c r="O313" i="3" s="1"/>
  <c r="K313" i="3"/>
  <c r="J313" i="3"/>
  <c r="H313" i="3"/>
  <c r="G313" i="3"/>
  <c r="I313" i="3" s="1"/>
  <c r="E313" i="3"/>
  <c r="D313" i="3"/>
  <c r="Q312" i="3"/>
  <c r="P312" i="3"/>
  <c r="R312" i="3" s="1"/>
  <c r="N312" i="3"/>
  <c r="M312" i="3"/>
  <c r="K312" i="3"/>
  <c r="J312" i="3"/>
  <c r="L312" i="3" s="1"/>
  <c r="H312" i="3"/>
  <c r="G312" i="3"/>
  <c r="E312" i="3"/>
  <c r="D312" i="3"/>
  <c r="F312" i="3" s="1"/>
  <c r="Q311" i="3"/>
  <c r="P311" i="3"/>
  <c r="N311" i="3"/>
  <c r="M311" i="3"/>
  <c r="O311" i="3" s="1"/>
  <c r="K311" i="3"/>
  <c r="J311" i="3"/>
  <c r="H311" i="3"/>
  <c r="G311" i="3"/>
  <c r="I311" i="3" s="1"/>
  <c r="E311" i="3"/>
  <c r="D311" i="3"/>
  <c r="Q310" i="3"/>
  <c r="P310" i="3"/>
  <c r="R310" i="3" s="1"/>
  <c r="N310" i="3"/>
  <c r="M310" i="3"/>
  <c r="K310" i="3"/>
  <c r="J310" i="3"/>
  <c r="L310" i="3" s="1"/>
  <c r="H310" i="3"/>
  <c r="G310" i="3"/>
  <c r="E310" i="3"/>
  <c r="D310" i="3"/>
  <c r="F310" i="3" s="1"/>
  <c r="Q263" i="2"/>
  <c r="P263" i="2"/>
  <c r="N263" i="2"/>
  <c r="M263" i="2"/>
  <c r="K263" i="2"/>
  <c r="J263" i="2"/>
  <c r="H263" i="2"/>
  <c r="G263" i="2"/>
  <c r="E263" i="2"/>
  <c r="D263" i="2"/>
  <c r="I281" i="3"/>
  <c r="H281" i="3"/>
  <c r="G281" i="3"/>
  <c r="F281" i="3"/>
  <c r="E281" i="3"/>
  <c r="D281" i="3"/>
  <c r="I280" i="3"/>
  <c r="H280" i="3"/>
  <c r="G280" i="3"/>
  <c r="F280" i="3"/>
  <c r="E280" i="3"/>
  <c r="D280" i="3"/>
  <c r="I279" i="3"/>
  <c r="H279" i="3"/>
  <c r="G279" i="3"/>
  <c r="F279" i="3"/>
  <c r="E279" i="3"/>
  <c r="D279" i="3"/>
  <c r="I278" i="3"/>
  <c r="H278" i="3"/>
  <c r="G278" i="3"/>
  <c r="F278" i="3"/>
  <c r="E278" i="3"/>
  <c r="D278" i="3"/>
  <c r="I277" i="3"/>
  <c r="H277" i="3"/>
  <c r="G277" i="3"/>
  <c r="F277" i="3"/>
  <c r="E277" i="3"/>
  <c r="D277" i="3"/>
  <c r="J277" i="3" s="1"/>
  <c r="I267" i="3"/>
  <c r="H267" i="3"/>
  <c r="G267" i="3"/>
  <c r="F267" i="3"/>
  <c r="E267" i="3"/>
  <c r="D267" i="3"/>
  <c r="I266" i="3"/>
  <c r="H266" i="3"/>
  <c r="G266" i="3"/>
  <c r="F266" i="3"/>
  <c r="E266" i="3"/>
  <c r="D266" i="3"/>
  <c r="I265" i="3"/>
  <c r="H265" i="3"/>
  <c r="G265" i="3"/>
  <c r="F265" i="3"/>
  <c r="E265" i="3"/>
  <c r="D265" i="3"/>
  <c r="I264" i="3"/>
  <c r="H264" i="3"/>
  <c r="G264" i="3"/>
  <c r="F264" i="3"/>
  <c r="E264" i="3"/>
  <c r="D264" i="3"/>
  <c r="J264" i="3" s="1"/>
  <c r="H263" i="3"/>
  <c r="G263" i="3"/>
  <c r="F263" i="3"/>
  <c r="E263" i="3"/>
  <c r="D263" i="3"/>
  <c r="H253" i="3"/>
  <c r="G253" i="3"/>
  <c r="F253" i="3"/>
  <c r="E253" i="3"/>
  <c r="D253" i="3"/>
  <c r="I252" i="3"/>
  <c r="H252" i="3"/>
  <c r="G252" i="3"/>
  <c r="F252" i="3"/>
  <c r="E252" i="3"/>
  <c r="D252" i="3"/>
  <c r="J252" i="3" s="1"/>
  <c r="I251" i="3"/>
  <c r="H251" i="3"/>
  <c r="G251" i="3"/>
  <c r="F251" i="3"/>
  <c r="E251" i="3"/>
  <c r="D251" i="3"/>
  <c r="I250" i="3"/>
  <c r="H250" i="3"/>
  <c r="G250" i="3"/>
  <c r="F250" i="3"/>
  <c r="E250" i="3"/>
  <c r="D250" i="3"/>
  <c r="I249" i="3"/>
  <c r="H249" i="3"/>
  <c r="G249" i="3"/>
  <c r="F249" i="3"/>
  <c r="E249" i="3"/>
  <c r="D249" i="3"/>
  <c r="I239" i="3"/>
  <c r="H239" i="3"/>
  <c r="G239" i="3"/>
  <c r="F239" i="3"/>
  <c r="E239" i="3"/>
  <c r="D239" i="3"/>
  <c r="H238" i="3"/>
  <c r="G238" i="3"/>
  <c r="F238" i="3"/>
  <c r="E238" i="3"/>
  <c r="D238" i="3"/>
  <c r="J238" i="3" s="1"/>
  <c r="I237" i="3"/>
  <c r="H237" i="3"/>
  <c r="G237" i="3"/>
  <c r="F237" i="3"/>
  <c r="E237" i="3"/>
  <c r="D237" i="3"/>
  <c r="H236" i="3"/>
  <c r="G236" i="3"/>
  <c r="F236" i="3"/>
  <c r="E236" i="3"/>
  <c r="D236" i="3"/>
  <c r="J236" i="3" s="1"/>
  <c r="I235" i="3"/>
  <c r="H235" i="3"/>
  <c r="G235" i="3"/>
  <c r="F235" i="3"/>
  <c r="E235" i="3"/>
  <c r="D235" i="3"/>
  <c r="I225" i="3"/>
  <c r="H225" i="3"/>
  <c r="G225" i="3"/>
  <c r="F225" i="3"/>
  <c r="E225" i="3"/>
  <c r="D225" i="3"/>
  <c r="I224" i="3"/>
  <c r="H224" i="3"/>
  <c r="G224" i="3"/>
  <c r="F224" i="3"/>
  <c r="E224" i="3"/>
  <c r="D224" i="3"/>
  <c r="I223" i="3"/>
  <c r="H223" i="3"/>
  <c r="G223" i="3"/>
  <c r="F223" i="3"/>
  <c r="E223" i="3"/>
  <c r="D223" i="3"/>
  <c r="J223" i="3" s="1"/>
  <c r="I222" i="3"/>
  <c r="H222" i="3"/>
  <c r="G222" i="3"/>
  <c r="F222" i="3"/>
  <c r="E222" i="3"/>
  <c r="D222" i="3"/>
  <c r="I221" i="3"/>
  <c r="H221" i="3"/>
  <c r="G221" i="3"/>
  <c r="F221" i="3"/>
  <c r="E221" i="3"/>
  <c r="D221" i="3"/>
  <c r="I207" i="3"/>
  <c r="H207" i="3"/>
  <c r="G207" i="3"/>
  <c r="F207" i="3"/>
  <c r="E207" i="3"/>
  <c r="D207" i="3"/>
  <c r="I245" i="2"/>
  <c r="H245" i="2"/>
  <c r="G245" i="2"/>
  <c r="F245" i="2"/>
  <c r="E245" i="2"/>
  <c r="D245" i="2"/>
  <c r="I239" i="2"/>
  <c r="H239" i="2"/>
  <c r="G239" i="2"/>
  <c r="F239" i="2"/>
  <c r="E239" i="2"/>
  <c r="D239" i="2"/>
  <c r="I233" i="2"/>
  <c r="H233" i="2"/>
  <c r="G233" i="2"/>
  <c r="F233" i="2"/>
  <c r="E233" i="2"/>
  <c r="D233" i="2"/>
  <c r="I227" i="2"/>
  <c r="H227" i="2"/>
  <c r="G227" i="2"/>
  <c r="F227" i="2"/>
  <c r="E227" i="2"/>
  <c r="D227" i="2"/>
  <c r="I221" i="2"/>
  <c r="H221" i="2"/>
  <c r="G221" i="2"/>
  <c r="F221" i="2"/>
  <c r="E221" i="2"/>
  <c r="D221" i="2"/>
  <c r="I215" i="2"/>
  <c r="H215" i="2"/>
  <c r="G215" i="2"/>
  <c r="F215" i="2"/>
  <c r="E215" i="2"/>
  <c r="D215" i="2"/>
  <c r="E195" i="3"/>
  <c r="D195" i="3"/>
  <c r="F195" i="3" s="1"/>
  <c r="E194" i="3"/>
  <c r="D194" i="3"/>
  <c r="E193" i="3"/>
  <c r="D193" i="3"/>
  <c r="F193" i="3" s="1"/>
  <c r="E192" i="3"/>
  <c r="D192" i="3"/>
  <c r="E191" i="3"/>
  <c r="D191" i="3"/>
  <c r="F191" i="3" s="1"/>
  <c r="E207" i="2"/>
  <c r="D207" i="2"/>
  <c r="I89" i="3"/>
  <c r="H89" i="3"/>
  <c r="G89" i="3"/>
  <c r="F89" i="3"/>
  <c r="E89" i="3"/>
  <c r="D89" i="3"/>
  <c r="J89" i="3" s="1"/>
  <c r="I88" i="3"/>
  <c r="H88" i="3"/>
  <c r="G88" i="3"/>
  <c r="F88" i="3"/>
  <c r="E88" i="3"/>
  <c r="D88" i="3"/>
  <c r="I87" i="3"/>
  <c r="H87" i="3"/>
  <c r="G87" i="3"/>
  <c r="F87" i="3"/>
  <c r="E87" i="3"/>
  <c r="D87" i="3"/>
  <c r="I86" i="3"/>
  <c r="H86" i="3"/>
  <c r="G86" i="3"/>
  <c r="F86" i="3"/>
  <c r="E86" i="3"/>
  <c r="D86" i="3"/>
  <c r="I85" i="3"/>
  <c r="H85" i="3"/>
  <c r="G85" i="3"/>
  <c r="F85" i="3"/>
  <c r="E85" i="3"/>
  <c r="D85" i="3"/>
  <c r="J85" i="3" s="1"/>
  <c r="I103" i="3"/>
  <c r="H103" i="3"/>
  <c r="G103" i="3"/>
  <c r="F103" i="3"/>
  <c r="E103" i="3"/>
  <c r="D103" i="3"/>
  <c r="I102" i="3"/>
  <c r="H102" i="3"/>
  <c r="G102" i="3"/>
  <c r="F102" i="3"/>
  <c r="E102" i="3"/>
  <c r="D102" i="3"/>
  <c r="I101" i="3"/>
  <c r="H101" i="3"/>
  <c r="G101" i="3"/>
  <c r="F101" i="3"/>
  <c r="E101" i="3"/>
  <c r="D101" i="3"/>
  <c r="I100" i="3"/>
  <c r="H100" i="3"/>
  <c r="G100" i="3"/>
  <c r="F100" i="3"/>
  <c r="E100" i="3"/>
  <c r="D100" i="3"/>
  <c r="J100" i="3" s="1"/>
  <c r="I99" i="3"/>
  <c r="H99" i="3"/>
  <c r="G99" i="3"/>
  <c r="F99" i="3"/>
  <c r="E99" i="3"/>
  <c r="D99" i="3"/>
  <c r="I131" i="3"/>
  <c r="H131" i="3"/>
  <c r="G131" i="3"/>
  <c r="F131" i="3"/>
  <c r="E131" i="3"/>
  <c r="D131" i="3"/>
  <c r="I130" i="3"/>
  <c r="H130" i="3"/>
  <c r="G130" i="3"/>
  <c r="F130" i="3"/>
  <c r="E130" i="3"/>
  <c r="D130" i="3"/>
  <c r="I129" i="3"/>
  <c r="H129" i="3"/>
  <c r="G129" i="3"/>
  <c r="F129" i="3"/>
  <c r="E129" i="3"/>
  <c r="D129" i="3"/>
  <c r="J129" i="3" s="1"/>
  <c r="I128" i="3"/>
  <c r="H128" i="3"/>
  <c r="G128" i="3"/>
  <c r="F128" i="3"/>
  <c r="E128" i="3"/>
  <c r="D128" i="3"/>
  <c r="H127" i="3"/>
  <c r="G127" i="3"/>
  <c r="F127" i="3"/>
  <c r="E127" i="3"/>
  <c r="D127" i="3"/>
  <c r="I117" i="3"/>
  <c r="H117" i="3"/>
  <c r="G117" i="3"/>
  <c r="F117" i="3"/>
  <c r="E117" i="3"/>
  <c r="D117" i="3"/>
  <c r="I116" i="3"/>
  <c r="H116" i="3"/>
  <c r="G116" i="3"/>
  <c r="F116" i="3"/>
  <c r="E116" i="3"/>
  <c r="D116" i="3"/>
  <c r="I115" i="3"/>
  <c r="H115" i="3"/>
  <c r="G115" i="3"/>
  <c r="F115" i="3"/>
  <c r="E115" i="3"/>
  <c r="D115" i="3"/>
  <c r="I114" i="3"/>
  <c r="H114" i="3"/>
  <c r="G114" i="3"/>
  <c r="F114" i="3"/>
  <c r="E114" i="3"/>
  <c r="D114" i="3"/>
  <c r="I113" i="3"/>
  <c r="H113" i="3"/>
  <c r="G113" i="3"/>
  <c r="F113" i="3"/>
  <c r="E113" i="3"/>
  <c r="D113" i="3"/>
  <c r="I71" i="3"/>
  <c r="H71" i="3"/>
  <c r="G71" i="3"/>
  <c r="F71" i="3"/>
  <c r="E71" i="3"/>
  <c r="D71" i="3"/>
  <c r="I46" i="2"/>
  <c r="H46" i="2"/>
  <c r="G46" i="2"/>
  <c r="F46" i="2"/>
  <c r="E46" i="2"/>
  <c r="D46" i="2"/>
  <c r="I52" i="2"/>
  <c r="H52" i="2"/>
  <c r="G52" i="2"/>
  <c r="F52" i="2"/>
  <c r="E52" i="2"/>
  <c r="D52" i="2"/>
  <c r="I58" i="2"/>
  <c r="H58" i="2"/>
  <c r="G58" i="2"/>
  <c r="F58" i="2"/>
  <c r="E58" i="2"/>
  <c r="D58" i="2"/>
  <c r="I64" i="2"/>
  <c r="H64" i="2"/>
  <c r="G64" i="2"/>
  <c r="F64" i="2"/>
  <c r="E64" i="2"/>
  <c r="D64" i="2"/>
  <c r="I40" i="2"/>
  <c r="H40" i="2"/>
  <c r="G40" i="2"/>
  <c r="F40" i="2"/>
  <c r="E40" i="2"/>
  <c r="D40" i="2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J44" i="3"/>
  <c r="I44" i="3"/>
  <c r="H44" i="3"/>
  <c r="G44" i="3"/>
  <c r="F44" i="3"/>
  <c r="E44" i="3"/>
  <c r="D44" i="3"/>
  <c r="K44" i="3" s="1"/>
  <c r="J25" i="2"/>
  <c r="I25" i="2"/>
  <c r="H25" i="2"/>
  <c r="G25" i="2"/>
  <c r="F25" i="2"/>
  <c r="E25" i="2"/>
  <c r="D25" i="2"/>
  <c r="E33" i="3"/>
  <c r="D33" i="3"/>
  <c r="E32" i="3"/>
  <c r="D32" i="3"/>
  <c r="F32" i="3" s="1"/>
  <c r="E31" i="3"/>
  <c r="D31" i="3"/>
  <c r="E30" i="3"/>
  <c r="D30" i="3"/>
  <c r="F30" i="3" s="1"/>
  <c r="E29" i="3"/>
  <c r="D29" i="3"/>
  <c r="E17" i="2"/>
  <c r="D17" i="2"/>
  <c r="P16" i="3"/>
  <c r="T16" i="3"/>
  <c r="H17" i="3"/>
  <c r="K17" i="3"/>
  <c r="S16" i="3"/>
  <c r="M16" i="3"/>
  <c r="P15" i="3"/>
  <c r="S14" i="3"/>
  <c r="M14" i="3"/>
  <c r="P13" i="3"/>
  <c r="N16" i="3"/>
  <c r="T15" i="3"/>
  <c r="Q15" i="3"/>
  <c r="M15" i="3"/>
  <c r="T14" i="3"/>
  <c r="Q14" i="3"/>
  <c r="N14" i="3"/>
  <c r="S13" i="3"/>
  <c r="Q13" i="3"/>
  <c r="N13" i="3"/>
  <c r="J16" i="3"/>
  <c r="J14" i="3"/>
  <c r="K16" i="3"/>
  <c r="K15" i="3"/>
  <c r="K14" i="3"/>
  <c r="J13" i="3"/>
  <c r="G16" i="3"/>
  <c r="G14" i="3"/>
  <c r="H16" i="3"/>
  <c r="H15" i="3"/>
  <c r="H14" i="3"/>
  <c r="G13" i="3"/>
  <c r="D13" i="3"/>
  <c r="E17" i="3"/>
  <c r="D17" i="3"/>
  <c r="D16" i="3"/>
  <c r="E15" i="3"/>
  <c r="D14" i="3"/>
  <c r="E13" i="3"/>
  <c r="N9" i="2"/>
  <c r="S9" i="2"/>
  <c r="T9" i="2"/>
  <c r="P9" i="2"/>
  <c r="J9" i="2"/>
  <c r="G9" i="2"/>
  <c r="E9" i="2"/>
  <c r="D9" i="2"/>
  <c r="AZ924" i="3"/>
  <c r="AW924" i="3"/>
  <c r="AU924" i="3"/>
  <c r="AZ923" i="3"/>
  <c r="AX923" i="3"/>
  <c r="AT923" i="3"/>
  <c r="AQ923" i="3"/>
  <c r="AN923" i="3"/>
  <c r="AL923" i="3"/>
  <c r="AH923" i="3"/>
  <c r="AE923" i="3"/>
  <c r="AB923" i="3"/>
  <c r="Z923" i="3"/>
  <c r="V923" i="3"/>
  <c r="S923" i="3"/>
  <c r="P923" i="3"/>
  <c r="N923" i="3"/>
  <c r="J923" i="3"/>
  <c r="G923" i="3"/>
  <c r="D923" i="3"/>
  <c r="BA922" i="3"/>
  <c r="AW922" i="3"/>
  <c r="AT922" i="3"/>
  <c r="AQ922" i="3"/>
  <c r="AO922" i="3"/>
  <c r="AK922" i="3"/>
  <c r="AH922" i="3"/>
  <c r="AE922" i="3"/>
  <c r="AC922" i="3"/>
  <c r="Y922" i="3"/>
  <c r="V922" i="3"/>
  <c r="S922" i="3"/>
  <c r="Q922" i="3"/>
  <c r="M922" i="3"/>
  <c r="J922" i="3"/>
  <c r="G922" i="3"/>
  <c r="E922" i="3"/>
  <c r="AZ921" i="3"/>
  <c r="AW921" i="3"/>
  <c r="AT921" i="3"/>
  <c r="AR921" i="3"/>
  <c r="AN921" i="3"/>
  <c r="AK921" i="3"/>
  <c r="AH921" i="3"/>
  <c r="AF921" i="3"/>
  <c r="AB921" i="3"/>
  <c r="Y921" i="3"/>
  <c r="V921" i="3"/>
  <c r="T921" i="3"/>
  <c r="P921" i="3"/>
  <c r="M921" i="3"/>
  <c r="J921" i="3"/>
  <c r="H921" i="3"/>
  <c r="D921" i="3"/>
  <c r="AZ920" i="3"/>
  <c r="AW920" i="3"/>
  <c r="AU920" i="3"/>
  <c r="AQ920" i="3"/>
  <c r="AN920" i="3"/>
  <c r="AK920" i="3"/>
  <c r="AH920" i="3"/>
  <c r="AE920" i="3"/>
  <c r="AB920" i="3"/>
  <c r="Y920" i="3"/>
  <c r="V920" i="3"/>
  <c r="S920" i="3"/>
  <c r="P920" i="3"/>
  <c r="M920" i="3"/>
  <c r="J920" i="3"/>
  <c r="G920" i="3"/>
  <c r="D920" i="3"/>
  <c r="N860" i="3"/>
  <c r="J860" i="3"/>
  <c r="H860" i="3"/>
  <c r="D860" i="3"/>
  <c r="N859" i="3"/>
  <c r="J859" i="3"/>
  <c r="H859" i="3"/>
  <c r="D859" i="3"/>
  <c r="N858" i="3"/>
  <c r="J858" i="3"/>
  <c r="H858" i="3"/>
  <c r="D858" i="3"/>
  <c r="N857" i="3"/>
  <c r="J857" i="3"/>
  <c r="H857" i="3"/>
  <c r="D857" i="3"/>
  <c r="H842" i="3"/>
  <c r="J844" i="3"/>
  <c r="G844" i="3"/>
  <c r="D844" i="3"/>
  <c r="J843" i="3"/>
  <c r="G843" i="3"/>
  <c r="D843" i="3"/>
  <c r="J842" i="3"/>
  <c r="G842" i="3"/>
  <c r="I842" i="3" s="1"/>
  <c r="E842" i="3"/>
  <c r="J841" i="3"/>
  <c r="G841" i="3"/>
  <c r="D841" i="3"/>
  <c r="AZ561" i="2"/>
  <c r="AX561" i="2"/>
  <c r="AU561" i="2"/>
  <c r="AQ561" i="2"/>
  <c r="AO561" i="2"/>
  <c r="AL561" i="2"/>
  <c r="AI561" i="2"/>
  <c r="AE561" i="2"/>
  <c r="AB561" i="2"/>
  <c r="Z561" i="2"/>
  <c r="W561" i="2"/>
  <c r="S561" i="2"/>
  <c r="Q561" i="2"/>
  <c r="N561" i="2"/>
  <c r="K561" i="2"/>
  <c r="G561" i="2"/>
  <c r="D561" i="2"/>
  <c r="N525" i="2"/>
  <c r="J525" i="2"/>
  <c r="H525" i="2"/>
  <c r="D525" i="2"/>
  <c r="J517" i="2"/>
  <c r="G517" i="2"/>
  <c r="E517" i="2"/>
  <c r="F904" i="3" l="1"/>
  <c r="H501" i="3"/>
  <c r="H503" i="3"/>
  <c r="F794" i="3"/>
  <c r="F796" i="3"/>
  <c r="F810" i="3"/>
  <c r="F812" i="3"/>
  <c r="L810" i="3"/>
  <c r="F826" i="3"/>
  <c r="I827" i="3"/>
  <c r="L828" i="3"/>
  <c r="O825" i="3"/>
  <c r="O827" i="3"/>
  <c r="O829" i="3"/>
  <c r="F887" i="3"/>
  <c r="F905" i="3"/>
  <c r="H487" i="3"/>
  <c r="H489" i="3"/>
  <c r="J131" i="3"/>
  <c r="J102" i="3"/>
  <c r="J87" i="3"/>
  <c r="J221" i="3"/>
  <c r="J225" i="3"/>
  <c r="J250" i="3"/>
  <c r="J266" i="3"/>
  <c r="J279" i="3"/>
  <c r="H656" i="3"/>
  <c r="H658" i="3"/>
  <c r="H669" i="3"/>
  <c r="H671" i="3"/>
  <c r="H682" i="3"/>
  <c r="H684" i="3"/>
  <c r="F777" i="3"/>
  <c r="O777" i="3"/>
  <c r="F493" i="2"/>
  <c r="F501" i="2"/>
  <c r="L501" i="2"/>
  <c r="F509" i="2"/>
  <c r="L509" i="2"/>
  <c r="D87" i="2"/>
  <c r="I87" i="2"/>
  <c r="F87" i="2"/>
  <c r="E87" i="2"/>
  <c r="R509" i="2"/>
  <c r="F542" i="2"/>
  <c r="F550" i="2"/>
  <c r="H87" i="2"/>
  <c r="D81" i="2"/>
  <c r="F81" i="2"/>
  <c r="F9" i="2"/>
  <c r="F207" i="2"/>
  <c r="J215" i="2"/>
  <c r="J227" i="2"/>
  <c r="J239" i="2"/>
  <c r="F263" i="2"/>
  <c r="L263" i="2"/>
  <c r="R263" i="2"/>
  <c r="F271" i="2"/>
  <c r="F279" i="2"/>
  <c r="L279" i="2"/>
  <c r="I295" i="2"/>
  <c r="O295" i="2"/>
  <c r="I287" i="2"/>
  <c r="O287" i="2"/>
  <c r="I305" i="2"/>
  <c r="I321" i="2"/>
  <c r="I485" i="2"/>
  <c r="O485" i="2"/>
  <c r="U485" i="2"/>
  <c r="U9" i="2"/>
  <c r="J221" i="2"/>
  <c r="J233" i="2"/>
  <c r="J245" i="2"/>
  <c r="I263" i="2"/>
  <c r="O263" i="2"/>
  <c r="I279" i="2"/>
  <c r="F295" i="2"/>
  <c r="L295" i="2"/>
  <c r="R295" i="2"/>
  <c r="F287" i="2"/>
  <c r="L287" i="2"/>
  <c r="F305" i="2"/>
  <c r="L305" i="2"/>
  <c r="F321" i="2"/>
  <c r="L321" i="2"/>
  <c r="F347" i="2"/>
  <c r="J40" i="2"/>
  <c r="J58" i="2"/>
  <c r="J46" i="2"/>
  <c r="F17" i="2"/>
  <c r="K25" i="2"/>
  <c r="J64" i="2"/>
  <c r="J52" i="2"/>
  <c r="I493" i="2"/>
  <c r="I501" i="2"/>
  <c r="I509" i="2"/>
  <c r="O509" i="2"/>
  <c r="H355" i="2"/>
  <c r="H361" i="2"/>
  <c r="H367" i="2"/>
  <c r="H373" i="2"/>
  <c r="H379" i="2"/>
  <c r="H385" i="2"/>
  <c r="H391" i="2"/>
  <c r="H397" i="2"/>
  <c r="H403" i="2"/>
  <c r="H409" i="2"/>
  <c r="H415" i="2"/>
  <c r="H421" i="2"/>
  <c r="H427" i="2"/>
  <c r="H433" i="2"/>
  <c r="H439" i="2"/>
  <c r="F485" i="2"/>
  <c r="L485" i="2"/>
  <c r="R485" i="2"/>
  <c r="F33" i="3"/>
  <c r="K48" i="3"/>
  <c r="J71" i="3"/>
  <c r="J116" i="3"/>
  <c r="J127" i="3"/>
  <c r="J237" i="3"/>
  <c r="O781" i="3"/>
  <c r="J75" i="3"/>
  <c r="J73" i="3"/>
  <c r="H685" i="3"/>
  <c r="H686" i="3"/>
  <c r="H486" i="3"/>
  <c r="J211" i="3"/>
  <c r="J209" i="3"/>
  <c r="K46" i="3"/>
  <c r="J263" i="3"/>
  <c r="H500" i="3"/>
  <c r="K47" i="3"/>
  <c r="F29" i="3"/>
  <c r="F31" i="3"/>
  <c r="F17" i="3"/>
  <c r="K45" i="3"/>
  <c r="J128" i="3"/>
  <c r="J130" i="3"/>
  <c r="J99" i="3"/>
  <c r="J101" i="3"/>
  <c r="J103" i="3"/>
  <c r="J86" i="3"/>
  <c r="J88" i="3"/>
  <c r="F192" i="3"/>
  <c r="F194" i="3"/>
  <c r="J207" i="3"/>
  <c r="J222" i="3"/>
  <c r="J224" i="3"/>
  <c r="J235" i="3"/>
  <c r="J249" i="3"/>
  <c r="J251" i="3"/>
  <c r="J253" i="3"/>
  <c r="J265" i="3"/>
  <c r="J267" i="3"/>
  <c r="J278" i="3"/>
  <c r="J280" i="3"/>
  <c r="I310" i="3"/>
  <c r="O310" i="3"/>
  <c r="F311" i="3"/>
  <c r="L311" i="3"/>
  <c r="R311" i="3"/>
  <c r="I312" i="3"/>
  <c r="O312" i="3"/>
  <c r="F313" i="3"/>
  <c r="L313" i="3"/>
  <c r="R313" i="3"/>
  <c r="I314" i="3"/>
  <c r="O314" i="3"/>
  <c r="F327" i="3"/>
  <c r="F329" i="3"/>
  <c r="F341" i="3"/>
  <c r="L341" i="3"/>
  <c r="I342" i="3"/>
  <c r="F343" i="3"/>
  <c r="L343" i="3"/>
  <c r="I344" i="3"/>
  <c r="F345" i="3"/>
  <c r="L345" i="3"/>
  <c r="O357" i="3"/>
  <c r="O358" i="3"/>
  <c r="O359" i="3"/>
  <c r="O360" i="3"/>
  <c r="O361" i="3"/>
  <c r="L390" i="3"/>
  <c r="I391" i="3"/>
  <c r="L392" i="3"/>
  <c r="I393" i="3"/>
  <c r="L394" i="3"/>
  <c r="F421" i="3"/>
  <c r="L421" i="3"/>
  <c r="I422" i="3"/>
  <c r="F423" i="3"/>
  <c r="L423" i="3"/>
  <c r="I424" i="3"/>
  <c r="F425" i="3"/>
  <c r="L425" i="3"/>
  <c r="F470" i="3"/>
  <c r="F472" i="3"/>
  <c r="F474" i="3"/>
  <c r="J210" i="3"/>
  <c r="J208" i="3"/>
  <c r="J74" i="3"/>
  <c r="J72" i="3"/>
  <c r="O778" i="3"/>
  <c r="J114" i="3"/>
  <c r="J113" i="3"/>
  <c r="J115" i="3"/>
  <c r="J117" i="3"/>
  <c r="J239" i="3"/>
  <c r="J281" i="3"/>
  <c r="L361" i="3"/>
  <c r="T781" i="3"/>
  <c r="S781" i="3"/>
  <c r="Q781" i="3"/>
  <c r="P781" i="3"/>
  <c r="Q777" i="3"/>
  <c r="R777" i="3" s="1"/>
  <c r="P778" i="3"/>
  <c r="R778" i="3" s="1"/>
  <c r="T778" i="3"/>
  <c r="U778" i="3" s="1"/>
  <c r="S779" i="3"/>
  <c r="U779" i="3" s="1"/>
  <c r="N780" i="3"/>
  <c r="O780" i="3" s="1"/>
  <c r="T777" i="3"/>
  <c r="U777" i="3" s="1"/>
  <c r="N779" i="3"/>
  <c r="O779" i="3" s="1"/>
  <c r="Q780" i="3"/>
  <c r="R780" i="3" s="1"/>
  <c r="N778" i="3"/>
  <c r="Q779" i="3"/>
  <c r="R779" i="3" s="1"/>
  <c r="T780" i="3"/>
  <c r="U780" i="3" s="1"/>
  <c r="K781" i="3"/>
  <c r="J781" i="3"/>
  <c r="H781" i="3"/>
  <c r="H777" i="3"/>
  <c r="I777" i="3" s="1"/>
  <c r="K778" i="3"/>
  <c r="L778" i="3" s="1"/>
  <c r="J779" i="3"/>
  <c r="L779" i="3" s="1"/>
  <c r="E780" i="3"/>
  <c r="F780" i="3" s="1"/>
  <c r="K777" i="3"/>
  <c r="L777" i="3" s="1"/>
  <c r="E779" i="3"/>
  <c r="F779" i="3" s="1"/>
  <c r="H780" i="3"/>
  <c r="I780" i="3" s="1"/>
  <c r="E778" i="3"/>
  <c r="F778" i="3" s="1"/>
  <c r="H779" i="3"/>
  <c r="I779" i="3" s="1"/>
  <c r="K780" i="3"/>
  <c r="L780" i="3" s="1"/>
  <c r="H574" i="3"/>
  <c r="I358" i="3"/>
  <c r="I359" i="3"/>
  <c r="I360" i="3"/>
  <c r="I361" i="3"/>
  <c r="F392" i="3"/>
  <c r="F391" i="3"/>
  <c r="F393" i="3"/>
  <c r="F390" i="3"/>
  <c r="F394" i="3"/>
  <c r="M525" i="2"/>
  <c r="O525" i="2" s="1"/>
  <c r="AW561" i="2"/>
  <c r="AY561" i="2" s="1"/>
  <c r="I357" i="3"/>
  <c r="L359" i="3"/>
  <c r="L360" i="3"/>
  <c r="AN561" i="2"/>
  <c r="AP561" i="2" s="1"/>
  <c r="Y561" i="2"/>
  <c r="AA561" i="2" s="1"/>
  <c r="E561" i="2"/>
  <c r="F561" i="2" s="1"/>
  <c r="BA561" i="2"/>
  <c r="BB561" i="2" s="1"/>
  <c r="L358" i="3"/>
  <c r="L357" i="3"/>
  <c r="K843" i="3"/>
  <c r="L843" i="3" s="1"/>
  <c r="AI924" i="3"/>
  <c r="I14" i="3"/>
  <c r="V924" i="3"/>
  <c r="AE924" i="3"/>
  <c r="E841" i="3"/>
  <c r="F841" i="3" s="1"/>
  <c r="K861" i="3"/>
  <c r="M857" i="3"/>
  <c r="O857" i="3" s="1"/>
  <c r="J924" i="3"/>
  <c r="W920" i="3"/>
  <c r="X920" i="3" s="1"/>
  <c r="E845" i="3"/>
  <c r="J861" i="3"/>
  <c r="M860" i="3"/>
  <c r="O860" i="3" s="1"/>
  <c r="K920" i="3"/>
  <c r="L920" i="3" s="1"/>
  <c r="M859" i="3"/>
  <c r="O859" i="3" s="1"/>
  <c r="M858" i="3"/>
  <c r="O858" i="3" s="1"/>
  <c r="K924" i="3"/>
  <c r="AI920" i="3"/>
  <c r="AJ920" i="3" s="1"/>
  <c r="P561" i="2"/>
  <c r="R561" i="2" s="1"/>
  <c r="AC561" i="2"/>
  <c r="AD561" i="2" s="1"/>
  <c r="M561" i="2"/>
  <c r="O561" i="2" s="1"/>
  <c r="E525" i="2"/>
  <c r="F525" i="2" s="1"/>
  <c r="AK561" i="2"/>
  <c r="AM561" i="2" s="1"/>
  <c r="L14" i="3"/>
  <c r="O16" i="3"/>
  <c r="R13" i="3"/>
  <c r="R15" i="3"/>
  <c r="O14" i="3"/>
  <c r="U16" i="3"/>
  <c r="N17" i="3"/>
  <c r="S17" i="3"/>
  <c r="U14" i="3"/>
  <c r="P17" i="3"/>
  <c r="M13" i="3"/>
  <c r="O13" i="3" s="1"/>
  <c r="P14" i="3"/>
  <c r="R14" i="3" s="1"/>
  <c r="S15" i="3"/>
  <c r="U15" i="3" s="1"/>
  <c r="M17" i="3"/>
  <c r="T17" i="3"/>
  <c r="T13" i="3"/>
  <c r="U13" i="3" s="1"/>
  <c r="N15" i="3"/>
  <c r="O15" i="3" s="1"/>
  <c r="Q16" i="3"/>
  <c r="R16" i="3" s="1"/>
  <c r="L16" i="3"/>
  <c r="J15" i="3"/>
  <c r="L15" i="3" s="1"/>
  <c r="K13" i="3"/>
  <c r="L13" i="3" s="1"/>
  <c r="J17" i="3"/>
  <c r="L17" i="3" s="1"/>
  <c r="I16" i="3"/>
  <c r="G15" i="3"/>
  <c r="I15" i="3" s="1"/>
  <c r="H13" i="3"/>
  <c r="I13" i="3" s="1"/>
  <c r="G17" i="3"/>
  <c r="I17" i="3" s="1"/>
  <c r="F13" i="3"/>
  <c r="D15" i="3"/>
  <c r="F15" i="3" s="1"/>
  <c r="E16" i="3"/>
  <c r="F16" i="3" s="1"/>
  <c r="E14" i="3"/>
  <c r="F14" i="3" s="1"/>
  <c r="M9" i="2"/>
  <c r="O9" i="2" s="1"/>
  <c r="Q9" i="2"/>
  <c r="R9" i="2" s="1"/>
  <c r="K9" i="2"/>
  <c r="L9" i="2" s="1"/>
  <c r="H9" i="2"/>
  <c r="I9" i="2" s="1"/>
  <c r="H845" i="3"/>
  <c r="H841" i="3"/>
  <c r="I841" i="3" s="1"/>
  <c r="K842" i="3"/>
  <c r="L842" i="3" s="1"/>
  <c r="E844" i="3"/>
  <c r="F844" i="3" s="1"/>
  <c r="M861" i="3"/>
  <c r="G857" i="3"/>
  <c r="I857" i="3" s="1"/>
  <c r="K857" i="3"/>
  <c r="L857" i="3" s="1"/>
  <c r="G858" i="3"/>
  <c r="I858" i="3" s="1"/>
  <c r="K858" i="3"/>
  <c r="L858" i="3" s="1"/>
  <c r="G859" i="3"/>
  <c r="I859" i="3" s="1"/>
  <c r="K859" i="3"/>
  <c r="L859" i="3" s="1"/>
  <c r="G860" i="3"/>
  <c r="I860" i="3" s="1"/>
  <c r="K860" i="3"/>
  <c r="L860" i="3" s="1"/>
  <c r="N924" i="3"/>
  <c r="Y924" i="3"/>
  <c r="AL924" i="3"/>
  <c r="N920" i="3"/>
  <c r="O920" i="3" s="1"/>
  <c r="Z920" i="3"/>
  <c r="AA920" i="3" s="1"/>
  <c r="AL920" i="3"/>
  <c r="AM920" i="3" s="1"/>
  <c r="AT920" i="3"/>
  <c r="AV920" i="3" s="1"/>
  <c r="AX920" i="3"/>
  <c r="AY920" i="3" s="1"/>
  <c r="G921" i="3"/>
  <c r="I921" i="3" s="1"/>
  <c r="K921" i="3"/>
  <c r="L921" i="3" s="1"/>
  <c r="S921" i="3"/>
  <c r="U921" i="3" s="1"/>
  <c r="W921" i="3"/>
  <c r="X921" i="3" s="1"/>
  <c r="AE921" i="3"/>
  <c r="AG921" i="3" s="1"/>
  <c r="AI921" i="3"/>
  <c r="AJ921" i="3" s="1"/>
  <c r="AQ921" i="3"/>
  <c r="AS921" i="3" s="1"/>
  <c r="AU921" i="3"/>
  <c r="AV921" i="3" s="1"/>
  <c r="D922" i="3"/>
  <c r="F922" i="3" s="1"/>
  <c r="H922" i="3"/>
  <c r="I922" i="3" s="1"/>
  <c r="P922" i="3"/>
  <c r="R922" i="3" s="1"/>
  <c r="T922" i="3"/>
  <c r="U922" i="3" s="1"/>
  <c r="AB922" i="3"/>
  <c r="AD922" i="3" s="1"/>
  <c r="AF922" i="3"/>
  <c r="AG922" i="3" s="1"/>
  <c r="AN922" i="3"/>
  <c r="AP922" i="3" s="1"/>
  <c r="AR922" i="3"/>
  <c r="AS922" i="3" s="1"/>
  <c r="AZ922" i="3"/>
  <c r="BB922" i="3" s="1"/>
  <c r="E923" i="3"/>
  <c r="F923" i="3" s="1"/>
  <c r="M923" i="3"/>
  <c r="O923" i="3" s="1"/>
  <c r="Q923" i="3"/>
  <c r="R923" i="3" s="1"/>
  <c r="Y923" i="3"/>
  <c r="AA923" i="3" s="1"/>
  <c r="AC923" i="3"/>
  <c r="AD923" i="3" s="1"/>
  <c r="AK923" i="3"/>
  <c r="AM923" i="3" s="1"/>
  <c r="AO923" i="3"/>
  <c r="AP923" i="3" s="1"/>
  <c r="AW923" i="3"/>
  <c r="AY923" i="3" s="1"/>
  <c r="BA923" i="3"/>
  <c r="BB923" i="3" s="1"/>
  <c r="AT924" i="3"/>
  <c r="AV924" i="3" s="1"/>
  <c r="AX924" i="3"/>
  <c r="AY924" i="3" s="1"/>
  <c r="D842" i="3"/>
  <c r="F842" i="3" s="1"/>
  <c r="K845" i="3"/>
  <c r="K841" i="3"/>
  <c r="L841" i="3" s="1"/>
  <c r="E843" i="3"/>
  <c r="F843" i="3" s="1"/>
  <c r="H844" i="3"/>
  <c r="I844" i="3" s="1"/>
  <c r="D861" i="3"/>
  <c r="E924" i="3"/>
  <c r="P924" i="3"/>
  <c r="AC924" i="3"/>
  <c r="AN924" i="3"/>
  <c r="E920" i="3"/>
  <c r="F920" i="3" s="1"/>
  <c r="Q920" i="3"/>
  <c r="R920" i="3" s="1"/>
  <c r="AC920" i="3"/>
  <c r="AD920" i="3" s="1"/>
  <c r="AO920" i="3"/>
  <c r="AP920" i="3" s="1"/>
  <c r="BA920" i="3"/>
  <c r="BB920" i="3" s="1"/>
  <c r="N921" i="3"/>
  <c r="O921" i="3" s="1"/>
  <c r="Z921" i="3"/>
  <c r="AA921" i="3" s="1"/>
  <c r="AL921" i="3"/>
  <c r="AM921" i="3" s="1"/>
  <c r="AX921" i="3"/>
  <c r="AY921" i="3" s="1"/>
  <c r="K922" i="3"/>
  <c r="L922" i="3" s="1"/>
  <c r="W922" i="3"/>
  <c r="X922" i="3" s="1"/>
  <c r="AI922" i="3"/>
  <c r="AJ922" i="3" s="1"/>
  <c r="AU922" i="3"/>
  <c r="AV922" i="3" s="1"/>
  <c r="H923" i="3"/>
  <c r="I923" i="3" s="1"/>
  <c r="T923" i="3"/>
  <c r="U923" i="3" s="1"/>
  <c r="AF923" i="3"/>
  <c r="AG923" i="3" s="1"/>
  <c r="AR923" i="3"/>
  <c r="AS923" i="3" s="1"/>
  <c r="BA924" i="3"/>
  <c r="BB924" i="3" s="1"/>
  <c r="H843" i="3"/>
  <c r="I843" i="3" s="1"/>
  <c r="K844" i="3"/>
  <c r="L844" i="3" s="1"/>
  <c r="H861" i="3"/>
  <c r="E857" i="3"/>
  <c r="F857" i="3" s="1"/>
  <c r="E858" i="3"/>
  <c r="F858" i="3" s="1"/>
  <c r="E859" i="3"/>
  <c r="F859" i="3" s="1"/>
  <c r="E860" i="3"/>
  <c r="F860" i="3" s="1"/>
  <c r="H924" i="3"/>
  <c r="T924" i="3"/>
  <c r="AQ924" i="3"/>
  <c r="H920" i="3"/>
  <c r="I920" i="3" s="1"/>
  <c r="T920" i="3"/>
  <c r="U920" i="3" s="1"/>
  <c r="AF920" i="3"/>
  <c r="AG920" i="3" s="1"/>
  <c r="AR920" i="3"/>
  <c r="AS920" i="3" s="1"/>
  <c r="E921" i="3"/>
  <c r="F921" i="3" s="1"/>
  <c r="Q921" i="3"/>
  <c r="R921" i="3" s="1"/>
  <c r="AC921" i="3"/>
  <c r="AD921" i="3" s="1"/>
  <c r="AO921" i="3"/>
  <c r="AP921" i="3" s="1"/>
  <c r="BA921" i="3"/>
  <c r="BB921" i="3" s="1"/>
  <c r="N922" i="3"/>
  <c r="O922" i="3" s="1"/>
  <c r="Z922" i="3"/>
  <c r="AA922" i="3" s="1"/>
  <c r="AL922" i="3"/>
  <c r="AM922" i="3" s="1"/>
  <c r="AX922" i="3"/>
  <c r="AY922" i="3" s="1"/>
  <c r="K923" i="3"/>
  <c r="L923" i="3" s="1"/>
  <c r="W923" i="3"/>
  <c r="X923" i="3" s="1"/>
  <c r="AI923" i="3"/>
  <c r="AJ923" i="3" s="1"/>
  <c r="AU923" i="3"/>
  <c r="AV923" i="3" s="1"/>
  <c r="D517" i="2"/>
  <c r="F517" i="2" s="1"/>
  <c r="H517" i="2"/>
  <c r="I517" i="2" s="1"/>
  <c r="G525" i="2"/>
  <c r="I525" i="2" s="1"/>
  <c r="K525" i="2"/>
  <c r="L525" i="2" s="1"/>
  <c r="J561" i="2"/>
  <c r="L561" i="2" s="1"/>
  <c r="V561" i="2"/>
  <c r="X561" i="2" s="1"/>
  <c r="AH561" i="2"/>
  <c r="AJ561" i="2" s="1"/>
  <c r="AT561" i="2"/>
  <c r="AV561" i="2" s="1"/>
  <c r="K517" i="2"/>
  <c r="L517" i="2" s="1"/>
  <c r="H561" i="2"/>
  <c r="I561" i="2" s="1"/>
  <c r="T561" i="2"/>
  <c r="U561" i="2" s="1"/>
  <c r="AF561" i="2"/>
  <c r="AG561" i="2" s="1"/>
  <c r="AR561" i="2"/>
  <c r="AS561" i="2" s="1"/>
  <c r="U781" i="3" l="1"/>
  <c r="J87" i="2"/>
  <c r="G81" i="2"/>
  <c r="L781" i="3"/>
  <c r="R781" i="3"/>
  <c r="G781" i="3"/>
  <c r="I781" i="3" s="1"/>
  <c r="AH924" i="3"/>
  <c r="AJ924" i="3" s="1"/>
  <c r="AF924" i="3"/>
  <c r="AG924" i="3" s="1"/>
  <c r="L861" i="3"/>
  <c r="W924" i="3"/>
  <c r="X924" i="3" s="1"/>
  <c r="L924" i="3"/>
  <c r="G924" i="3"/>
  <c r="I924" i="3" s="1"/>
  <c r="D845" i="3"/>
  <c r="F845" i="3" s="1"/>
  <c r="AK924" i="3"/>
  <c r="AM924" i="3" s="1"/>
  <c r="D924" i="3"/>
  <c r="F924" i="3" s="1"/>
  <c r="G845" i="3"/>
  <c r="I845" i="3" s="1"/>
  <c r="O17" i="3"/>
  <c r="Q17" i="3"/>
  <c r="R17" i="3" s="1"/>
  <c r="U17" i="3"/>
  <c r="Q924" i="3"/>
  <c r="R924" i="3" s="1"/>
  <c r="AR924" i="3"/>
  <c r="AS924" i="3" s="1"/>
  <c r="M924" i="3"/>
  <c r="O924" i="3" s="1"/>
  <c r="N861" i="3"/>
  <c r="O861" i="3" s="1"/>
  <c r="E861" i="3"/>
  <c r="F861" i="3" s="1"/>
  <c r="J845" i="3"/>
  <c r="L845" i="3" s="1"/>
  <c r="Z924" i="3"/>
  <c r="AA924" i="3" s="1"/>
  <c r="AB924" i="3"/>
  <c r="AD924" i="3" s="1"/>
  <c r="S924" i="3"/>
  <c r="U924" i="3" s="1"/>
  <c r="AO924" i="3"/>
  <c r="AP924" i="3" s="1"/>
  <c r="G861" i="3"/>
  <c r="I861" i="3" s="1"/>
  <c r="D955" i="3"/>
  <c r="E954" i="3"/>
  <c r="D954" i="3"/>
  <c r="E957" i="3"/>
  <c r="D956" i="3"/>
  <c r="E955" i="3"/>
  <c r="E953" i="3"/>
  <c r="E578" i="2"/>
  <c r="D578" i="2"/>
  <c r="J1005" i="3"/>
  <c r="H1005" i="3"/>
  <c r="E1005" i="3"/>
  <c r="J1004" i="3"/>
  <c r="G1004" i="3"/>
  <c r="E1004" i="3"/>
  <c r="K1003" i="3"/>
  <c r="H1003" i="3"/>
  <c r="D1003" i="3"/>
  <c r="K1002" i="3"/>
  <c r="H1002" i="3"/>
  <c r="E1002" i="3"/>
  <c r="J1001" i="3"/>
  <c r="H1001" i="3"/>
  <c r="E1001" i="3"/>
  <c r="J989" i="3"/>
  <c r="H989" i="3"/>
  <c r="E989" i="3"/>
  <c r="K988" i="3"/>
  <c r="G988" i="3"/>
  <c r="E988" i="3"/>
  <c r="K987" i="3"/>
  <c r="H987" i="3"/>
  <c r="D987" i="3"/>
  <c r="K986" i="3"/>
  <c r="H986" i="3"/>
  <c r="E986" i="3"/>
  <c r="J985" i="3"/>
  <c r="H985" i="3"/>
  <c r="E985" i="3"/>
  <c r="M973" i="3"/>
  <c r="J973" i="3"/>
  <c r="G973" i="3"/>
  <c r="D973" i="3"/>
  <c r="M972" i="3"/>
  <c r="K972" i="3"/>
  <c r="G972" i="3"/>
  <c r="D972" i="3"/>
  <c r="M971" i="3"/>
  <c r="J971" i="3"/>
  <c r="G971" i="3"/>
  <c r="E971" i="3"/>
  <c r="M970" i="3"/>
  <c r="J970" i="3"/>
  <c r="G970" i="3"/>
  <c r="D970" i="3"/>
  <c r="M969" i="3"/>
  <c r="K969" i="3"/>
  <c r="G969" i="3"/>
  <c r="E969" i="3"/>
  <c r="J603" i="2"/>
  <c r="G603" i="2"/>
  <c r="E603" i="2"/>
  <c r="K594" i="2"/>
  <c r="G594" i="2"/>
  <c r="E594" i="2"/>
  <c r="M586" i="2"/>
  <c r="N586" i="2"/>
  <c r="J586" i="2"/>
  <c r="G586" i="2"/>
  <c r="D586" i="2"/>
  <c r="O586" i="2" l="1"/>
  <c r="F578" i="2"/>
  <c r="F955" i="3"/>
  <c r="F954" i="3"/>
  <c r="E586" i="2"/>
  <c r="F586" i="2" s="1"/>
  <c r="D953" i="3"/>
  <c r="F953" i="3" s="1"/>
  <c r="E956" i="3"/>
  <c r="F956" i="3" s="1"/>
  <c r="D957" i="3"/>
  <c r="F957" i="3" s="1"/>
  <c r="J594" i="2"/>
  <c r="L594" i="2" s="1"/>
  <c r="G1005" i="3"/>
  <c r="I1005" i="3" s="1"/>
  <c r="H973" i="3"/>
  <c r="I973" i="3" s="1"/>
  <c r="G987" i="3"/>
  <c r="I987" i="3" s="1"/>
  <c r="D1002" i="3"/>
  <c r="F1002" i="3" s="1"/>
  <c r="H971" i="3"/>
  <c r="I971" i="3" s="1"/>
  <c r="H969" i="3"/>
  <c r="I969" i="3" s="1"/>
  <c r="N970" i="3"/>
  <c r="O970" i="3" s="1"/>
  <c r="N972" i="3"/>
  <c r="O972" i="3" s="1"/>
  <c r="J986" i="3"/>
  <c r="L986" i="3" s="1"/>
  <c r="G989" i="3"/>
  <c r="I989" i="3" s="1"/>
  <c r="G1001" i="3"/>
  <c r="I1001" i="3" s="1"/>
  <c r="D1004" i="3"/>
  <c r="F1004" i="3" s="1"/>
  <c r="H970" i="3"/>
  <c r="I970" i="3" s="1"/>
  <c r="H972" i="3"/>
  <c r="I972" i="3" s="1"/>
  <c r="D986" i="3"/>
  <c r="F986" i="3" s="1"/>
  <c r="J988" i="3"/>
  <c r="L988" i="3" s="1"/>
  <c r="G1003" i="3"/>
  <c r="I1003" i="3" s="1"/>
  <c r="N969" i="3"/>
  <c r="O969" i="3" s="1"/>
  <c r="N971" i="3"/>
  <c r="O971" i="3" s="1"/>
  <c r="N973" i="3"/>
  <c r="O973" i="3" s="1"/>
  <c r="G985" i="3"/>
  <c r="I985" i="3" s="1"/>
  <c r="D988" i="3"/>
  <c r="F988" i="3" s="1"/>
  <c r="J1002" i="3"/>
  <c r="L1002" i="3" s="1"/>
  <c r="J969" i="3"/>
  <c r="L969" i="3" s="1"/>
  <c r="J972" i="3"/>
  <c r="L972" i="3" s="1"/>
  <c r="E987" i="3"/>
  <c r="F987" i="3" s="1"/>
  <c r="D969" i="3"/>
  <c r="F969" i="3" s="1"/>
  <c r="D971" i="3"/>
  <c r="F971" i="3" s="1"/>
  <c r="K970" i="3"/>
  <c r="L970" i="3" s="1"/>
  <c r="K971" i="3"/>
  <c r="L971" i="3" s="1"/>
  <c r="K973" i="3"/>
  <c r="L973" i="3" s="1"/>
  <c r="D985" i="3"/>
  <c r="F985" i="3" s="1"/>
  <c r="G986" i="3"/>
  <c r="I986" i="3" s="1"/>
  <c r="J987" i="3"/>
  <c r="L987" i="3" s="1"/>
  <c r="D989" i="3"/>
  <c r="F989" i="3" s="1"/>
  <c r="D1001" i="3"/>
  <c r="F1001" i="3" s="1"/>
  <c r="G1002" i="3"/>
  <c r="I1002" i="3" s="1"/>
  <c r="J1003" i="3"/>
  <c r="L1003" i="3" s="1"/>
  <c r="D1005" i="3"/>
  <c r="F1005" i="3" s="1"/>
  <c r="K985" i="3"/>
  <c r="L985" i="3" s="1"/>
  <c r="H988" i="3"/>
  <c r="I988" i="3" s="1"/>
  <c r="K989" i="3"/>
  <c r="L989" i="3" s="1"/>
  <c r="K1001" i="3"/>
  <c r="L1001" i="3" s="1"/>
  <c r="E1003" i="3"/>
  <c r="F1003" i="3" s="1"/>
  <c r="H1004" i="3"/>
  <c r="I1004" i="3" s="1"/>
  <c r="K1005" i="3"/>
  <c r="L1005" i="3" s="1"/>
  <c r="E970" i="3"/>
  <c r="F970" i="3" s="1"/>
  <c r="E972" i="3"/>
  <c r="F972" i="3" s="1"/>
  <c r="E973" i="3"/>
  <c r="F973" i="3" s="1"/>
  <c r="K1004" i="3"/>
  <c r="L1004" i="3" s="1"/>
  <c r="H586" i="2"/>
  <c r="I586" i="2" s="1"/>
  <c r="K586" i="2"/>
  <c r="L586" i="2" s="1"/>
  <c r="D594" i="2"/>
  <c r="F594" i="2" s="1"/>
  <c r="H594" i="2"/>
  <c r="I594" i="2" s="1"/>
  <c r="D603" i="2"/>
  <c r="F603" i="2" s="1"/>
  <c r="H603" i="2"/>
  <c r="I603" i="2" s="1"/>
  <c r="K603" i="2"/>
  <c r="L603" i="2" s="1"/>
  <c r="Z939" i="3" l="1"/>
  <c r="Y939" i="3"/>
  <c r="AA939" i="3" s="1"/>
  <c r="W939" i="3"/>
  <c r="V939" i="3"/>
  <c r="T939" i="3"/>
  <c r="S939" i="3"/>
  <c r="Q939" i="3"/>
  <c r="P939" i="3"/>
  <c r="Z938" i="3"/>
  <c r="Y938" i="3"/>
  <c r="AA938" i="3" s="1"/>
  <c r="W938" i="3"/>
  <c r="V938" i="3"/>
  <c r="T938" i="3"/>
  <c r="S938" i="3"/>
  <c r="Q938" i="3"/>
  <c r="P938" i="3"/>
  <c r="Z937" i="3"/>
  <c r="Y937" i="3"/>
  <c r="AA937" i="3" s="1"/>
  <c r="W937" i="3"/>
  <c r="V937" i="3"/>
  <c r="T937" i="3"/>
  <c r="S937" i="3"/>
  <c r="Q937" i="3"/>
  <c r="P937" i="3"/>
  <c r="Z936" i="3"/>
  <c r="Y936" i="3"/>
  <c r="AA936" i="3" s="1"/>
  <c r="W936" i="3"/>
  <c r="V936" i="3"/>
  <c r="T936" i="3"/>
  <c r="S936" i="3"/>
  <c r="Q936" i="3"/>
  <c r="P936" i="3"/>
  <c r="Z935" i="3"/>
  <c r="Y935" i="3"/>
  <c r="AA935" i="3" s="1"/>
  <c r="W935" i="3"/>
  <c r="V935" i="3"/>
  <c r="T935" i="3"/>
  <c r="S935" i="3"/>
  <c r="Q935" i="3"/>
  <c r="P935" i="3"/>
  <c r="N939" i="3"/>
  <c r="M939" i="3"/>
  <c r="K939" i="3"/>
  <c r="J939" i="3"/>
  <c r="N938" i="3"/>
  <c r="M938" i="3"/>
  <c r="K938" i="3"/>
  <c r="J938" i="3"/>
  <c r="N937" i="3"/>
  <c r="M937" i="3"/>
  <c r="K937" i="3"/>
  <c r="J937" i="3"/>
  <c r="N936" i="3"/>
  <c r="M936" i="3"/>
  <c r="K936" i="3"/>
  <c r="J936" i="3"/>
  <c r="N935" i="3"/>
  <c r="M935" i="3"/>
  <c r="K935" i="3"/>
  <c r="J935" i="3"/>
  <c r="H939" i="3"/>
  <c r="G939" i="3"/>
  <c r="I939" i="3" s="1"/>
  <c r="E939" i="3"/>
  <c r="D939" i="3"/>
  <c r="H938" i="3"/>
  <c r="G938" i="3"/>
  <c r="I938" i="3" s="1"/>
  <c r="E938" i="3"/>
  <c r="D938" i="3"/>
  <c r="H937" i="3"/>
  <c r="G937" i="3"/>
  <c r="I937" i="3" s="1"/>
  <c r="E937" i="3"/>
  <c r="D937" i="3"/>
  <c r="H936" i="3"/>
  <c r="G936" i="3"/>
  <c r="E936" i="3"/>
  <c r="D936" i="3"/>
  <c r="H935" i="3"/>
  <c r="G935" i="3"/>
  <c r="I935" i="3" s="1"/>
  <c r="E935" i="3"/>
  <c r="D935" i="3"/>
  <c r="Z569" i="2"/>
  <c r="Y569" i="2"/>
  <c r="W569" i="2"/>
  <c r="V569" i="2"/>
  <c r="X569" i="2" s="1"/>
  <c r="T569" i="2"/>
  <c r="S569" i="2"/>
  <c r="Q569" i="2"/>
  <c r="P569" i="2"/>
  <c r="R569" i="2" s="1"/>
  <c r="N569" i="2"/>
  <c r="M569" i="2"/>
  <c r="K569" i="2"/>
  <c r="J569" i="2"/>
  <c r="L569" i="2" s="1"/>
  <c r="H569" i="2"/>
  <c r="G569" i="2"/>
  <c r="E569" i="2"/>
  <c r="D569" i="2"/>
  <c r="H1021" i="3"/>
  <c r="G1021" i="3"/>
  <c r="I1021" i="3" s="1"/>
  <c r="E1021" i="3"/>
  <c r="D1021" i="3"/>
  <c r="H1020" i="3"/>
  <c r="G1020" i="3"/>
  <c r="I1020" i="3" s="1"/>
  <c r="E1020" i="3"/>
  <c r="D1020" i="3"/>
  <c r="F1020" i="3" s="1"/>
  <c r="H1019" i="3"/>
  <c r="G1019" i="3"/>
  <c r="E1019" i="3"/>
  <c r="D1019" i="3"/>
  <c r="H1018" i="3"/>
  <c r="G1018" i="3"/>
  <c r="I1018" i="3" s="1"/>
  <c r="E1018" i="3"/>
  <c r="D1018" i="3"/>
  <c r="H1017" i="3"/>
  <c r="G1017" i="3"/>
  <c r="I1017" i="3" s="1"/>
  <c r="E1017" i="3"/>
  <c r="D1017" i="3"/>
  <c r="H611" i="2"/>
  <c r="G611" i="2"/>
  <c r="E611" i="2"/>
  <c r="D611" i="2"/>
  <c r="K1036" i="3"/>
  <c r="J1036" i="3"/>
  <c r="L1036" i="3" s="1"/>
  <c r="H1036" i="3"/>
  <c r="G1036" i="3"/>
  <c r="E1036" i="3"/>
  <c r="D1036" i="3"/>
  <c r="K1035" i="3"/>
  <c r="J1035" i="3"/>
  <c r="L1035" i="3" s="1"/>
  <c r="H1035" i="3"/>
  <c r="G1035" i="3"/>
  <c r="E1035" i="3"/>
  <c r="D1035" i="3"/>
  <c r="K1034" i="3"/>
  <c r="J1034" i="3"/>
  <c r="L1034" i="3" s="1"/>
  <c r="H1034" i="3"/>
  <c r="G1034" i="3"/>
  <c r="E1034" i="3"/>
  <c r="D1034" i="3"/>
  <c r="K1033" i="3"/>
  <c r="J1033" i="3"/>
  <c r="L1033" i="3" s="1"/>
  <c r="H1033" i="3"/>
  <c r="G1033" i="3"/>
  <c r="E1033" i="3"/>
  <c r="D1033" i="3"/>
  <c r="K1032" i="3"/>
  <c r="J1032" i="3"/>
  <c r="L1032" i="3" s="1"/>
  <c r="H1032" i="3"/>
  <c r="G1032" i="3"/>
  <c r="E1032" i="3"/>
  <c r="D1032" i="3"/>
  <c r="K619" i="2"/>
  <c r="J619" i="2"/>
  <c r="L619" i="2" s="1"/>
  <c r="H619" i="2"/>
  <c r="G619" i="2"/>
  <c r="E619" i="2"/>
  <c r="D619" i="2"/>
  <c r="F619" i="2" s="1"/>
  <c r="E179" i="3"/>
  <c r="D179" i="3"/>
  <c r="F179" i="3" s="1"/>
  <c r="E178" i="3"/>
  <c r="D178" i="3"/>
  <c r="F178" i="3" s="1"/>
  <c r="E177" i="3"/>
  <c r="D177" i="3"/>
  <c r="F177" i="3" s="1"/>
  <c r="E176" i="3"/>
  <c r="D176" i="3"/>
  <c r="F176" i="3" s="1"/>
  <c r="E175" i="3"/>
  <c r="D175" i="3"/>
  <c r="F175" i="3" s="1"/>
  <c r="D293" i="3"/>
  <c r="E294" i="3"/>
  <c r="D295" i="3"/>
  <c r="E293" i="3"/>
  <c r="D292" i="3"/>
  <c r="E296" i="3"/>
  <c r="D296" i="3"/>
  <c r="E292" i="3"/>
  <c r="D253" i="2"/>
  <c r="D199" i="2"/>
  <c r="I763" i="3"/>
  <c r="H763" i="3"/>
  <c r="G763" i="3"/>
  <c r="F763" i="3"/>
  <c r="E763" i="3"/>
  <c r="D763" i="3"/>
  <c r="J763" i="3" s="1"/>
  <c r="I762" i="3"/>
  <c r="H762" i="3"/>
  <c r="G762" i="3"/>
  <c r="F762" i="3"/>
  <c r="E762" i="3"/>
  <c r="D762" i="3"/>
  <c r="I761" i="3"/>
  <c r="H761" i="3"/>
  <c r="G761" i="3"/>
  <c r="F761" i="3"/>
  <c r="E761" i="3"/>
  <c r="D761" i="3"/>
  <c r="I760" i="3"/>
  <c r="H760" i="3"/>
  <c r="G760" i="3"/>
  <c r="F760" i="3"/>
  <c r="E760" i="3"/>
  <c r="D760" i="3"/>
  <c r="I759" i="3"/>
  <c r="H759" i="3"/>
  <c r="G759" i="3"/>
  <c r="F759" i="3"/>
  <c r="E759" i="3"/>
  <c r="D759" i="3"/>
  <c r="J759" i="3" s="1"/>
  <c r="I749" i="3"/>
  <c r="H749" i="3"/>
  <c r="G749" i="3"/>
  <c r="F749" i="3"/>
  <c r="E749" i="3"/>
  <c r="D749" i="3"/>
  <c r="I748" i="3"/>
  <c r="H748" i="3"/>
  <c r="G748" i="3"/>
  <c r="F748" i="3"/>
  <c r="E748" i="3"/>
  <c r="D748" i="3"/>
  <c r="I747" i="3"/>
  <c r="H747" i="3"/>
  <c r="G747" i="3"/>
  <c r="F747" i="3"/>
  <c r="E747" i="3"/>
  <c r="D747" i="3"/>
  <c r="I746" i="3"/>
  <c r="H746" i="3"/>
  <c r="G746" i="3"/>
  <c r="F746" i="3"/>
  <c r="E746" i="3"/>
  <c r="D746" i="3"/>
  <c r="J746" i="3" s="1"/>
  <c r="I745" i="3"/>
  <c r="H745" i="3"/>
  <c r="G745" i="3"/>
  <c r="F745" i="3"/>
  <c r="E745" i="3"/>
  <c r="D745" i="3"/>
  <c r="I735" i="3"/>
  <c r="H735" i="3"/>
  <c r="G735" i="3"/>
  <c r="F735" i="3"/>
  <c r="E735" i="3"/>
  <c r="D735" i="3"/>
  <c r="I734" i="3"/>
  <c r="H734" i="3"/>
  <c r="G734" i="3"/>
  <c r="F734" i="3"/>
  <c r="E734" i="3"/>
  <c r="D734" i="3"/>
  <c r="I733" i="3"/>
  <c r="H733" i="3"/>
  <c r="G733" i="3"/>
  <c r="F733" i="3"/>
  <c r="E733" i="3"/>
  <c r="D733" i="3"/>
  <c r="J733" i="3" s="1"/>
  <c r="I732" i="3"/>
  <c r="H732" i="3"/>
  <c r="G732" i="3"/>
  <c r="F732" i="3"/>
  <c r="E732" i="3"/>
  <c r="D732" i="3"/>
  <c r="I731" i="3"/>
  <c r="H731" i="3"/>
  <c r="G731" i="3"/>
  <c r="F731" i="3"/>
  <c r="E731" i="3"/>
  <c r="D731" i="3"/>
  <c r="D718" i="3"/>
  <c r="E718" i="3"/>
  <c r="F718" i="3"/>
  <c r="G718" i="3"/>
  <c r="H718" i="3"/>
  <c r="I718" i="3"/>
  <c r="D719" i="3"/>
  <c r="E719" i="3"/>
  <c r="F719" i="3"/>
  <c r="G719" i="3"/>
  <c r="H719" i="3"/>
  <c r="I719" i="3"/>
  <c r="D720" i="3"/>
  <c r="E720" i="3"/>
  <c r="F720" i="3"/>
  <c r="G720" i="3"/>
  <c r="H720" i="3"/>
  <c r="I720" i="3"/>
  <c r="D721" i="3"/>
  <c r="E721" i="3"/>
  <c r="F721" i="3"/>
  <c r="G721" i="3"/>
  <c r="H721" i="3"/>
  <c r="I721" i="3"/>
  <c r="I717" i="3"/>
  <c r="H717" i="3"/>
  <c r="G717" i="3"/>
  <c r="F717" i="3"/>
  <c r="E717" i="3"/>
  <c r="D717" i="3"/>
  <c r="G475" i="2"/>
  <c r="G469" i="2"/>
  <c r="G463" i="2"/>
  <c r="I457" i="2"/>
  <c r="H457" i="2"/>
  <c r="G457" i="2"/>
  <c r="F457" i="2"/>
  <c r="E457" i="2"/>
  <c r="D457" i="2"/>
  <c r="N704" i="3"/>
  <c r="M704" i="3"/>
  <c r="N703" i="3"/>
  <c r="M703" i="3"/>
  <c r="N702" i="3"/>
  <c r="M702" i="3"/>
  <c r="N701" i="3"/>
  <c r="M701" i="3"/>
  <c r="N700" i="3"/>
  <c r="M700" i="3"/>
  <c r="K704" i="3"/>
  <c r="J704" i="3"/>
  <c r="H704" i="3"/>
  <c r="G704" i="3"/>
  <c r="E704" i="3"/>
  <c r="D704" i="3"/>
  <c r="K703" i="3"/>
  <c r="J703" i="3"/>
  <c r="H703" i="3"/>
  <c r="G703" i="3"/>
  <c r="E703" i="3"/>
  <c r="D703" i="3"/>
  <c r="K702" i="3"/>
  <c r="J702" i="3"/>
  <c r="H702" i="3"/>
  <c r="G702" i="3"/>
  <c r="E702" i="3"/>
  <c r="D702" i="3"/>
  <c r="K701" i="3"/>
  <c r="J701" i="3"/>
  <c r="H701" i="3"/>
  <c r="G701" i="3"/>
  <c r="E701" i="3"/>
  <c r="D701" i="3"/>
  <c r="K700" i="3"/>
  <c r="J700" i="3"/>
  <c r="H700" i="3"/>
  <c r="G700" i="3"/>
  <c r="E700" i="3"/>
  <c r="D700" i="3"/>
  <c r="N449" i="2"/>
  <c r="M449" i="2"/>
  <c r="K449" i="2"/>
  <c r="J449" i="2"/>
  <c r="H449" i="2"/>
  <c r="G449" i="2"/>
  <c r="E449" i="2"/>
  <c r="D449" i="2"/>
  <c r="K458" i="3"/>
  <c r="J458" i="3"/>
  <c r="H458" i="3"/>
  <c r="G458" i="3"/>
  <c r="E458" i="3"/>
  <c r="D458" i="3"/>
  <c r="K457" i="3"/>
  <c r="J457" i="3"/>
  <c r="H457" i="3"/>
  <c r="G457" i="3"/>
  <c r="E457" i="3"/>
  <c r="D457" i="3"/>
  <c r="K456" i="3"/>
  <c r="J456" i="3"/>
  <c r="H456" i="3"/>
  <c r="G456" i="3"/>
  <c r="E456" i="3"/>
  <c r="D456" i="3"/>
  <c r="K455" i="3"/>
  <c r="J455" i="3"/>
  <c r="H455" i="3"/>
  <c r="G455" i="3"/>
  <c r="E455" i="3"/>
  <c r="D455" i="3"/>
  <c r="K454" i="3"/>
  <c r="J454" i="3"/>
  <c r="H454" i="3"/>
  <c r="G454" i="3"/>
  <c r="E454" i="3"/>
  <c r="D454" i="3"/>
  <c r="K339" i="2"/>
  <c r="J339" i="2"/>
  <c r="H339" i="2"/>
  <c r="G339" i="2"/>
  <c r="E339" i="2"/>
  <c r="D339" i="2"/>
  <c r="T440" i="3"/>
  <c r="S440" i="3"/>
  <c r="T439" i="3"/>
  <c r="S439" i="3"/>
  <c r="T438" i="3"/>
  <c r="S438" i="3"/>
  <c r="T437" i="3"/>
  <c r="S437" i="3"/>
  <c r="T436" i="3"/>
  <c r="S436" i="3"/>
  <c r="Q440" i="3"/>
  <c r="P440" i="3"/>
  <c r="Q439" i="3"/>
  <c r="P439" i="3"/>
  <c r="Q438" i="3"/>
  <c r="P438" i="3"/>
  <c r="Q437" i="3"/>
  <c r="P437" i="3"/>
  <c r="Q436" i="3"/>
  <c r="P436" i="3"/>
  <c r="N440" i="3"/>
  <c r="M440" i="3"/>
  <c r="K440" i="3"/>
  <c r="J440" i="3"/>
  <c r="H440" i="3"/>
  <c r="G440" i="3"/>
  <c r="E440" i="3"/>
  <c r="D440" i="3"/>
  <c r="N439" i="3"/>
  <c r="M439" i="3"/>
  <c r="K439" i="3"/>
  <c r="J439" i="3"/>
  <c r="H439" i="3"/>
  <c r="G439" i="3"/>
  <c r="E439" i="3"/>
  <c r="D439" i="3"/>
  <c r="N438" i="3"/>
  <c r="M438" i="3"/>
  <c r="K438" i="3"/>
  <c r="J438" i="3"/>
  <c r="H438" i="3"/>
  <c r="G438" i="3"/>
  <c r="E438" i="3"/>
  <c r="D438" i="3"/>
  <c r="N437" i="3"/>
  <c r="M437" i="3"/>
  <c r="K437" i="3"/>
  <c r="J437" i="3"/>
  <c r="H437" i="3"/>
  <c r="G437" i="3"/>
  <c r="E437" i="3"/>
  <c r="D437" i="3"/>
  <c r="N436" i="3"/>
  <c r="M436" i="3"/>
  <c r="K436" i="3"/>
  <c r="J436" i="3"/>
  <c r="H436" i="3"/>
  <c r="G436" i="3"/>
  <c r="E436" i="3"/>
  <c r="D436" i="3"/>
  <c r="T329" i="2"/>
  <c r="S329" i="2"/>
  <c r="Q329" i="2"/>
  <c r="P329" i="2"/>
  <c r="N329" i="2"/>
  <c r="M329" i="2"/>
  <c r="K329" i="2"/>
  <c r="J329" i="2"/>
  <c r="H329" i="2"/>
  <c r="G329" i="2"/>
  <c r="E329" i="2"/>
  <c r="D329" i="2"/>
  <c r="N409" i="3"/>
  <c r="M409" i="3"/>
  <c r="K409" i="3"/>
  <c r="J409" i="3"/>
  <c r="H409" i="3"/>
  <c r="G409" i="3"/>
  <c r="E409" i="3"/>
  <c r="D409" i="3"/>
  <c r="N408" i="3"/>
  <c r="M408" i="3"/>
  <c r="K408" i="3"/>
  <c r="J408" i="3"/>
  <c r="H408" i="3"/>
  <c r="G408" i="3"/>
  <c r="E408" i="3"/>
  <c r="D408" i="3"/>
  <c r="N407" i="3"/>
  <c r="M407" i="3"/>
  <c r="K407" i="3"/>
  <c r="J407" i="3"/>
  <c r="H407" i="3"/>
  <c r="G407" i="3"/>
  <c r="E407" i="3"/>
  <c r="D407" i="3"/>
  <c r="N406" i="3"/>
  <c r="M406" i="3"/>
  <c r="K406" i="3"/>
  <c r="J406" i="3"/>
  <c r="H406" i="3"/>
  <c r="G406" i="3"/>
  <c r="E406" i="3"/>
  <c r="D406" i="3"/>
  <c r="N405" i="3"/>
  <c r="M405" i="3"/>
  <c r="K405" i="3"/>
  <c r="J405" i="3"/>
  <c r="H405" i="3"/>
  <c r="G405" i="3"/>
  <c r="E405" i="3"/>
  <c r="D405" i="3"/>
  <c r="Q376" i="3"/>
  <c r="P376" i="3"/>
  <c r="N376" i="3"/>
  <c r="M376" i="3"/>
  <c r="K376" i="3"/>
  <c r="J376" i="3"/>
  <c r="H376" i="3"/>
  <c r="G376" i="3"/>
  <c r="E376" i="3"/>
  <c r="D376" i="3"/>
  <c r="Q375" i="3"/>
  <c r="P375" i="3"/>
  <c r="N375" i="3"/>
  <c r="M375" i="3"/>
  <c r="K375" i="3"/>
  <c r="J375" i="3"/>
  <c r="H375" i="3"/>
  <c r="G375" i="3"/>
  <c r="E375" i="3"/>
  <c r="D375" i="3"/>
  <c r="Q374" i="3"/>
  <c r="P374" i="3"/>
  <c r="N374" i="3"/>
  <c r="M374" i="3"/>
  <c r="K374" i="3"/>
  <c r="J374" i="3"/>
  <c r="H374" i="3"/>
  <c r="G374" i="3"/>
  <c r="E374" i="3"/>
  <c r="D374" i="3"/>
  <c r="Q373" i="3"/>
  <c r="P373" i="3"/>
  <c r="N373" i="3"/>
  <c r="M373" i="3"/>
  <c r="K373" i="3"/>
  <c r="J373" i="3"/>
  <c r="H373" i="3"/>
  <c r="G373" i="3"/>
  <c r="E373" i="3"/>
  <c r="D373" i="3"/>
  <c r="Q372" i="3"/>
  <c r="P372" i="3"/>
  <c r="N372" i="3"/>
  <c r="M372" i="3"/>
  <c r="K372" i="3"/>
  <c r="J372" i="3"/>
  <c r="H372" i="3"/>
  <c r="G372" i="3"/>
  <c r="E372" i="3"/>
  <c r="D372" i="3"/>
  <c r="N313" i="2"/>
  <c r="M313" i="2"/>
  <c r="K313" i="2"/>
  <c r="J313" i="2"/>
  <c r="H313" i="2"/>
  <c r="G313" i="2"/>
  <c r="E313" i="2"/>
  <c r="D313" i="2"/>
  <c r="S162" i="3"/>
  <c r="T161" i="3"/>
  <c r="S160" i="3"/>
  <c r="T159" i="3"/>
  <c r="Q163" i="3"/>
  <c r="P162" i="3"/>
  <c r="Q161" i="3"/>
  <c r="P160" i="3"/>
  <c r="Q159" i="3"/>
  <c r="M160" i="3"/>
  <c r="M162" i="3"/>
  <c r="N161" i="3"/>
  <c r="N160" i="3"/>
  <c r="N159" i="3"/>
  <c r="J163" i="3"/>
  <c r="J162" i="3"/>
  <c r="K161" i="3"/>
  <c r="J160" i="3"/>
  <c r="K159" i="3"/>
  <c r="G160" i="3"/>
  <c r="G159" i="3"/>
  <c r="G162" i="3"/>
  <c r="H161" i="3"/>
  <c r="H160" i="3"/>
  <c r="H159" i="3"/>
  <c r="D162" i="3"/>
  <c r="E161" i="3"/>
  <c r="D160" i="3"/>
  <c r="D159" i="3"/>
  <c r="S191" i="2"/>
  <c r="P191" i="2"/>
  <c r="M191" i="2"/>
  <c r="J191" i="2"/>
  <c r="G191" i="2"/>
  <c r="D191" i="2"/>
  <c r="F71" i="2"/>
  <c r="D72" i="2" s="1"/>
  <c r="D146" i="3"/>
  <c r="E145" i="3"/>
  <c r="D144" i="3"/>
  <c r="E143" i="3"/>
  <c r="J731" i="3" l="1"/>
  <c r="J735" i="3"/>
  <c r="J748" i="3"/>
  <c r="J761" i="3"/>
  <c r="I569" i="2"/>
  <c r="O569" i="2"/>
  <c r="U569" i="2"/>
  <c r="AA569" i="2"/>
  <c r="I619" i="2"/>
  <c r="F313" i="2"/>
  <c r="I313" i="2"/>
  <c r="O313" i="2"/>
  <c r="F329" i="2"/>
  <c r="L329" i="2"/>
  <c r="R329" i="2"/>
  <c r="F339" i="2"/>
  <c r="L339" i="2"/>
  <c r="F449" i="2"/>
  <c r="L449" i="2"/>
  <c r="J457" i="2"/>
  <c r="L313" i="2"/>
  <c r="L372" i="3"/>
  <c r="R372" i="3"/>
  <c r="I373" i="3"/>
  <c r="O373" i="3"/>
  <c r="L374" i="3"/>
  <c r="R374" i="3"/>
  <c r="I375" i="3"/>
  <c r="O375" i="3"/>
  <c r="L376" i="3"/>
  <c r="R376" i="3"/>
  <c r="I405" i="3"/>
  <c r="O405" i="3"/>
  <c r="I406" i="3"/>
  <c r="O406" i="3"/>
  <c r="I407" i="3"/>
  <c r="O407" i="3"/>
  <c r="I408" i="3"/>
  <c r="O408" i="3"/>
  <c r="I409" i="3"/>
  <c r="O409" i="3"/>
  <c r="I329" i="2"/>
  <c r="O329" i="2"/>
  <c r="U329" i="2"/>
  <c r="O436" i="3"/>
  <c r="O437" i="3"/>
  <c r="O438" i="3"/>
  <c r="O439" i="3"/>
  <c r="O440" i="3"/>
  <c r="R437" i="3"/>
  <c r="R439" i="3"/>
  <c r="U436" i="3"/>
  <c r="U438" i="3"/>
  <c r="U440" i="3"/>
  <c r="I339" i="2"/>
  <c r="L454" i="3"/>
  <c r="L456" i="3"/>
  <c r="I449" i="2"/>
  <c r="O449" i="2"/>
  <c r="I159" i="3"/>
  <c r="O160" i="3"/>
  <c r="I372" i="3"/>
  <c r="O372" i="3"/>
  <c r="L373" i="3"/>
  <c r="R373" i="3"/>
  <c r="I374" i="3"/>
  <c r="O374" i="3"/>
  <c r="L375" i="3"/>
  <c r="R375" i="3"/>
  <c r="I376" i="3"/>
  <c r="O376" i="3"/>
  <c r="F405" i="3"/>
  <c r="L405" i="3"/>
  <c r="F406" i="3"/>
  <c r="L406" i="3"/>
  <c r="F407" i="3"/>
  <c r="L407" i="3"/>
  <c r="F408" i="3"/>
  <c r="L408" i="3"/>
  <c r="F409" i="3"/>
  <c r="L409" i="3"/>
  <c r="R436" i="3"/>
  <c r="R438" i="3"/>
  <c r="R440" i="3"/>
  <c r="U437" i="3"/>
  <c r="U439" i="3"/>
  <c r="L455" i="3"/>
  <c r="L457" i="3"/>
  <c r="F700" i="3"/>
  <c r="L700" i="3"/>
  <c r="I701" i="3"/>
  <c r="F702" i="3"/>
  <c r="L702" i="3"/>
  <c r="I703" i="3"/>
  <c r="L704" i="3"/>
  <c r="O701" i="3"/>
  <c r="O703" i="3"/>
  <c r="J721" i="3"/>
  <c r="J719" i="3"/>
  <c r="F296" i="3"/>
  <c r="I160" i="3"/>
  <c r="L458" i="3"/>
  <c r="I700" i="3"/>
  <c r="F701" i="3"/>
  <c r="L701" i="3"/>
  <c r="I702" i="3"/>
  <c r="F703" i="3"/>
  <c r="L703" i="3"/>
  <c r="I704" i="3"/>
  <c r="O700" i="3"/>
  <c r="O702" i="3"/>
  <c r="O704" i="3"/>
  <c r="J720" i="3"/>
  <c r="J718" i="3"/>
  <c r="F292" i="3"/>
  <c r="F293" i="3"/>
  <c r="J717" i="3"/>
  <c r="J732" i="3"/>
  <c r="J734" i="3"/>
  <c r="J745" i="3"/>
  <c r="J747" i="3"/>
  <c r="J749" i="3"/>
  <c r="J760" i="3"/>
  <c r="J762" i="3"/>
  <c r="F1021" i="3"/>
  <c r="I439" i="3"/>
  <c r="I1034" i="3"/>
  <c r="F1036" i="3"/>
  <c r="I611" i="2"/>
  <c r="F569" i="2"/>
  <c r="F611" i="2"/>
  <c r="F939" i="3"/>
  <c r="L935" i="3"/>
  <c r="L936" i="3"/>
  <c r="L937" i="3"/>
  <c r="L938" i="3"/>
  <c r="L939" i="3"/>
  <c r="X937" i="3"/>
  <c r="R939" i="3"/>
  <c r="O936" i="3"/>
  <c r="O938" i="3"/>
  <c r="O939" i="3"/>
  <c r="U935" i="3"/>
  <c r="X939" i="3"/>
  <c r="X935" i="3"/>
  <c r="R936" i="3"/>
  <c r="X936" i="3"/>
  <c r="R937" i="3"/>
  <c r="U936" i="3"/>
  <c r="U937" i="3"/>
  <c r="X938" i="3"/>
  <c r="O937" i="3"/>
  <c r="F935" i="3"/>
  <c r="F936" i="3"/>
  <c r="F937" i="3"/>
  <c r="F938" i="3"/>
  <c r="O935" i="3"/>
  <c r="R935" i="3"/>
  <c r="R938" i="3"/>
  <c r="U939" i="3"/>
  <c r="I936" i="3"/>
  <c r="U938" i="3"/>
  <c r="I1019" i="3"/>
  <c r="F1017" i="3"/>
  <c r="F1018" i="3"/>
  <c r="F1019" i="3"/>
  <c r="I1033" i="3"/>
  <c r="I1036" i="3"/>
  <c r="I1032" i="3"/>
  <c r="F1033" i="3"/>
  <c r="F1034" i="3"/>
  <c r="F1032" i="3"/>
  <c r="F1035" i="3"/>
  <c r="I1035" i="3"/>
  <c r="F436" i="3"/>
  <c r="L437" i="3"/>
  <c r="L438" i="3"/>
  <c r="F439" i="3"/>
  <c r="I437" i="3"/>
  <c r="I438" i="3"/>
  <c r="F374" i="3"/>
  <c r="F376" i="3"/>
  <c r="D294" i="3"/>
  <c r="F294" i="3" s="1"/>
  <c r="E295" i="3"/>
  <c r="F295" i="3" s="1"/>
  <c r="E253" i="2"/>
  <c r="F253" i="2" s="1"/>
  <c r="E199" i="2"/>
  <c r="F199" i="2" s="1"/>
  <c r="E72" i="2"/>
  <c r="F72" i="2" s="1"/>
  <c r="I454" i="3"/>
  <c r="F455" i="3"/>
  <c r="F454" i="3"/>
  <c r="F456" i="3"/>
  <c r="F437" i="3"/>
  <c r="F458" i="3"/>
  <c r="F475" i="2"/>
  <c r="E475" i="2"/>
  <c r="I475" i="2"/>
  <c r="D475" i="2"/>
  <c r="H475" i="2"/>
  <c r="H469" i="2"/>
  <c r="E469" i="2"/>
  <c r="D469" i="2"/>
  <c r="I469" i="2"/>
  <c r="F469" i="2"/>
  <c r="F463" i="2"/>
  <c r="E463" i="2"/>
  <c r="I463" i="2"/>
  <c r="D463" i="2"/>
  <c r="H463" i="2"/>
  <c r="F704" i="3"/>
  <c r="I455" i="3"/>
  <c r="I456" i="3"/>
  <c r="F457" i="3"/>
  <c r="I457" i="3"/>
  <c r="I458" i="3"/>
  <c r="L439" i="3"/>
  <c r="F440" i="3"/>
  <c r="L440" i="3"/>
  <c r="F438" i="3"/>
  <c r="I440" i="3"/>
  <c r="L436" i="3"/>
  <c r="I436" i="3"/>
  <c r="F372" i="3"/>
  <c r="F375" i="3"/>
  <c r="F373" i="3"/>
  <c r="D147" i="3"/>
  <c r="H163" i="3"/>
  <c r="J159" i="3"/>
  <c r="L159" i="3" s="1"/>
  <c r="P159" i="3"/>
  <c r="R159" i="3" s="1"/>
  <c r="T163" i="3"/>
  <c r="T160" i="3"/>
  <c r="U160" i="3" s="1"/>
  <c r="G163" i="3"/>
  <c r="K163" i="3"/>
  <c r="L163" i="3" s="1"/>
  <c r="K160" i="3"/>
  <c r="L160" i="3" s="1"/>
  <c r="M159" i="3"/>
  <c r="O159" i="3" s="1"/>
  <c r="Q160" i="3"/>
  <c r="R160" i="3" s="1"/>
  <c r="S159" i="3"/>
  <c r="U159" i="3" s="1"/>
  <c r="N163" i="3"/>
  <c r="P163" i="3"/>
  <c r="R163" i="3" s="1"/>
  <c r="S163" i="3"/>
  <c r="S161" i="3"/>
  <c r="U161" i="3" s="1"/>
  <c r="T162" i="3"/>
  <c r="U162" i="3" s="1"/>
  <c r="P161" i="3"/>
  <c r="R161" i="3" s="1"/>
  <c r="Q162" i="3"/>
  <c r="R162" i="3" s="1"/>
  <c r="M161" i="3"/>
  <c r="O161" i="3" s="1"/>
  <c r="N162" i="3"/>
  <c r="O162" i="3" s="1"/>
  <c r="J161" i="3"/>
  <c r="L161" i="3" s="1"/>
  <c r="K162" i="3"/>
  <c r="L162" i="3" s="1"/>
  <c r="G161" i="3"/>
  <c r="I161" i="3" s="1"/>
  <c r="H162" i="3"/>
  <c r="I162" i="3" s="1"/>
  <c r="E163" i="3"/>
  <c r="D161" i="3"/>
  <c r="F161" i="3" s="1"/>
  <c r="E162" i="3"/>
  <c r="F162" i="3" s="1"/>
  <c r="E159" i="3"/>
  <c r="F159" i="3" s="1"/>
  <c r="E160" i="3"/>
  <c r="F160" i="3" s="1"/>
  <c r="D163" i="3"/>
  <c r="T191" i="2"/>
  <c r="U191" i="2" s="1"/>
  <c r="Q191" i="2"/>
  <c r="R191" i="2" s="1"/>
  <c r="N191" i="2"/>
  <c r="O191" i="2" s="1"/>
  <c r="K191" i="2"/>
  <c r="L191" i="2" s="1"/>
  <c r="H191" i="2"/>
  <c r="I191" i="2" s="1"/>
  <c r="E191" i="2"/>
  <c r="F191" i="2" s="1"/>
  <c r="D145" i="3"/>
  <c r="F145" i="3" s="1"/>
  <c r="E146" i="3"/>
  <c r="F146" i="3" s="1"/>
  <c r="D143" i="3"/>
  <c r="F143" i="3" s="1"/>
  <c r="E144" i="3"/>
  <c r="F144" i="3" s="1"/>
  <c r="U163" i="3" l="1"/>
  <c r="J469" i="2"/>
  <c r="J475" i="2"/>
  <c r="I163" i="3"/>
  <c r="J463" i="2"/>
  <c r="F163" i="3"/>
  <c r="E147" i="3"/>
  <c r="F147" i="3" s="1"/>
  <c r="M163" i="3"/>
  <c r="O163" i="3" s="1"/>
</calcChain>
</file>

<file path=xl/sharedStrings.xml><?xml version="1.0" encoding="utf-8"?>
<sst xmlns="http://schemas.openxmlformats.org/spreadsheetml/2006/main" count="4208" uniqueCount="528">
  <si>
    <t>USO DE PLAGUICIDAS</t>
  </si>
  <si>
    <t xml:space="preserve"> </t>
  </si>
  <si>
    <t>3.1 USA PLAGUICIDAS EN SUS PLANTACIONES</t>
  </si>
  <si>
    <t>SI</t>
  </si>
  <si>
    <t>NO</t>
  </si>
  <si>
    <t>Total</t>
  </si>
  <si>
    <t>Recuento</t>
  </si>
  <si>
    <t>I. PROVINCIA</t>
  </si>
  <si>
    <t>CARCHI</t>
  </si>
  <si>
    <t>ESMERALDAS</t>
  </si>
  <si>
    <t>IMBABURA</t>
  </si>
  <si>
    <t>SUCUMBÍOS</t>
  </si>
  <si>
    <t>Aplicación de Plaguicidas</t>
  </si>
  <si>
    <t>ESPOLVOREO</t>
  </si>
  <si>
    <t>PULVERIZACIÓN</t>
  </si>
  <si>
    <t>FUMIGACIÓN</t>
  </si>
  <si>
    <t>APLICACIÓN DE CEBOS</t>
  </si>
  <si>
    <t>TRATAMIENTOS VÍA RIEGO</t>
  </si>
  <si>
    <t>APLICACIÓN EN EL SUELO</t>
  </si>
  <si>
    <t>% de la fila</t>
  </si>
  <si>
    <t>DENTRO DE LA VIVIENDA</t>
  </si>
  <si>
    <t>FUERA DE LA VIVIENDA</t>
  </si>
  <si>
    <t>CUARTO CON LLAVE DENTRO DE LA VIVIENDA</t>
  </si>
  <si>
    <t>CUARTO A PARTE DE LA CASA DE VIVIENDA</t>
  </si>
  <si>
    <t>GUANTES</t>
  </si>
  <si>
    <t>MASCARILLAS</t>
  </si>
  <si>
    <t>GAFAS</t>
  </si>
  <si>
    <t>CAMISAS DE MANGA LARGA</t>
  </si>
  <si>
    <t>USA BOTAS DE CAUCHO</t>
  </si>
  <si>
    <t>USA UN PLÁSTICO EN LA ESPALDA</t>
  </si>
  <si>
    <t>USA PONCHO IMPERMEABLE</t>
  </si>
  <si>
    <t>USA PANTALÓN IMPERMEABLE</t>
  </si>
  <si>
    <t>USA GUANTES</t>
  </si>
  <si>
    <t>USA MASCARA</t>
  </si>
  <si>
    <t>LOS ALIMENTOS LOS TOMA EN SU CASA</t>
  </si>
  <si>
    <t>LOS ALIMENTOS LOS TOMA EN SU PARCELA ANTES DE HABER APLICADO EL PLAGUICIDA</t>
  </si>
  <si>
    <t>LOS ALIMENTOS LOS TOMA EN SU PARCELA DESPUÉS DE HABER APLICADO EL PLAGUICIDA</t>
  </si>
  <si>
    <t>CAPACITACIÓN SOBRE EL MANEJO DE PLAGUICIDAS</t>
  </si>
  <si>
    <t>MEDIDAS DE PROTECCIÓN</t>
  </si>
  <si>
    <t>ASPECTOS TÉCNICOS</t>
  </si>
  <si>
    <t>PELIGROSIDAD Y EFECTOS EN LA SALUD</t>
  </si>
  <si>
    <t>CASAS COMERCIALES</t>
  </si>
  <si>
    <t>INIAP</t>
  </si>
  <si>
    <t>MAGAP</t>
  </si>
  <si>
    <t>OTROS</t>
  </si>
  <si>
    <t>SIN INFORMACION</t>
  </si>
  <si>
    <t>MAS IMPORTANTE</t>
  </si>
  <si>
    <t>IMPORTANTE</t>
  </si>
  <si>
    <t>ALGO IMPORTANTE</t>
  </si>
  <si>
    <t>POCO IMPORTANTE</t>
  </si>
  <si>
    <t>MENOS IMPORTANTE</t>
  </si>
  <si>
    <t>OLOR</t>
  </si>
  <si>
    <t>INFORMACIÓN DE LOS ENVASES</t>
  </si>
  <si>
    <t>COLOR DE LAS ETIQUETAS</t>
  </si>
  <si>
    <t>ROJO</t>
  </si>
  <si>
    <t>VERDE</t>
  </si>
  <si>
    <t>AZUL</t>
  </si>
  <si>
    <t>AMARILLO</t>
  </si>
  <si>
    <t>DOLOR DE CABEZA</t>
  </si>
  <si>
    <t>ARDOR DE OJOS</t>
  </si>
  <si>
    <t>OJOS ENROJECIDOS</t>
  </si>
  <si>
    <t>VISTA BORROSA</t>
  </si>
  <si>
    <t>SALIVACIÓN</t>
  </si>
  <si>
    <t>MAREOS</t>
  </si>
  <si>
    <t>NÁUSEA</t>
  </si>
  <si>
    <t>VÓMITOS</t>
  </si>
  <si>
    <t>DOLOR DE BARRIGA</t>
  </si>
  <si>
    <t>CALAMBRES MUSCULARES</t>
  </si>
  <si>
    <t>DIFICULTAD PARA RESPIRAR</t>
  </si>
  <si>
    <t>DEBILIDAD MUSCULAR</t>
  </si>
  <si>
    <t>CANSANCIO O SUEÑO</t>
  </si>
  <si>
    <t>PIEL DE LAS MANOS ROJAS</t>
  </si>
  <si>
    <t>PICAZÓN DE LA PIEL</t>
  </si>
  <si>
    <t>QUEMADURA EN LA PIEL</t>
  </si>
  <si>
    <t>ACUDE AL HOSPITAL</t>
  </si>
  <si>
    <t>ACUDE AL CENTRO DE SALUD</t>
  </si>
  <si>
    <t>ACUDE A UNA CLÍNICA DE SALUD PRIVADA</t>
  </si>
  <si>
    <t>SE LAVA CON ABUNDANTE AGUA</t>
  </si>
  <si>
    <t>TOMA LECHE</t>
  </si>
  <si>
    <t>SE PROVOCA VÓMITOS</t>
  </si>
  <si>
    <t>SE CAMBIA DE ROPA</t>
  </si>
  <si>
    <t>CUAL</t>
  </si>
  <si>
    <t>ACUDIR AL MEDICO MAS CERCANO</t>
  </si>
  <si>
    <t>AGUA DE AZUCAR</t>
  </si>
  <si>
    <t>AL CENTRO MEDICO MAS CERCANO</t>
  </si>
  <si>
    <t>ALEGARSE DEL SITIO  DONDE SE APLICA</t>
  </si>
  <si>
    <t>AZUCAR Y LIMON</t>
  </si>
  <si>
    <t>BASTANTE LIMONADA</t>
  </si>
  <si>
    <t>BASTANTE LIMONADA CON LECHE</t>
  </si>
  <si>
    <t>COMER PANELA</t>
  </si>
  <si>
    <t>DARLE QUE TOME ABUNDANTE AGUA</t>
  </si>
  <si>
    <t>EN LA FABRICA LES DAN PRIMEROS AUXILIOS.</t>
  </si>
  <si>
    <t>JUGO DE LIMON</t>
  </si>
  <si>
    <t>LIMON</t>
  </si>
  <si>
    <t>SE INYECTA UTTAMINAS Y CALCIO</t>
  </si>
  <si>
    <t>SE TOMA AGUA CON AZUCAR</t>
  </si>
  <si>
    <t>SUPERVISION DISPENSARIO MEDICO</t>
  </si>
  <si>
    <t>SUPERVISOR DISPENSARIO MEDICO</t>
  </si>
  <si>
    <t>T0MAR AGUA TIBIA</t>
  </si>
  <si>
    <t>TOMA ABUNDANTE LIQUIDO AGUA</t>
  </si>
  <si>
    <t>TOMA HAGUA TIBIA CON BICARBONATO</t>
  </si>
  <si>
    <t>TOMA LIMON</t>
  </si>
  <si>
    <t>TOMA LIMONADA</t>
  </si>
  <si>
    <t>TOMA MIEL</t>
  </si>
  <si>
    <t>TOMA PINOL</t>
  </si>
  <si>
    <t>TOMAR ABUNDANTE AGUA</t>
  </si>
  <si>
    <t>TOMAR AGUA AZUCARADA</t>
  </si>
  <si>
    <t>TOMAR AGUA CON PANELA</t>
  </si>
  <si>
    <t>TOMAR BASTANTE JUGO DE LIMON</t>
  </si>
  <si>
    <t>TOMAR BASTANTE LIMONADA</t>
  </si>
  <si>
    <t>TOMAR LIMONADA</t>
  </si>
  <si>
    <t>TOMARIA UNA AGUA AROMATICA</t>
  </si>
  <si>
    <t>USA REMEDIO CASERO Y SE DA UN BAÑO</t>
  </si>
  <si>
    <t>6.1 DESPUÉS DE USAR TODO EL PLAGUICIDA, USTED LE DA UN TRATAMIENTO DE LIMPIEZA AL ENVASE?</t>
  </si>
  <si>
    <t>TRIPLE LAVADO</t>
  </si>
  <si>
    <t>ENTERRADO</t>
  </si>
  <si>
    <t>INCINERACION</t>
  </si>
  <si>
    <t>ALMACENA/ACUMULA/GUARDA</t>
  </si>
  <si>
    <t>CURSO DE AGUA/ACEQUIA/RÍO</t>
  </si>
  <si>
    <t>SUELO</t>
  </si>
  <si>
    <t>BOMBA FUMIGACIÓN</t>
  </si>
  <si>
    <t>TRATAMIENTO PREVIO</t>
  </si>
  <si>
    <t>SIN TRATAMIENTO PREVIO</t>
  </si>
  <si>
    <t>SEÑALANDO E IDENTIFICANDO EL LUGAR DE ENTIERRO</t>
  </si>
  <si>
    <t>A CIELO ABIERTO</t>
  </si>
  <si>
    <t>INCINERADOR DE ALTA TEMPERATURA</t>
  </si>
  <si>
    <t>EN EL CAMPO</t>
  </si>
  <si>
    <t>SERVICIO DE ACOPIO DE ENVASES FUERA DE SU PROPIEDAD</t>
  </si>
  <si>
    <t>REUTILIZA PARA GUARDAR OTROS PRODUCTOS</t>
  </si>
  <si>
    <t>4.1</t>
  </si>
  <si>
    <t>5.1.5</t>
  </si>
  <si>
    <t>5.2.2</t>
  </si>
  <si>
    <t>5.2.4</t>
  </si>
  <si>
    <t>5.3.1</t>
  </si>
  <si>
    <t>5.4.1</t>
  </si>
  <si>
    <t>5.4.2</t>
  </si>
  <si>
    <t>5.5.5</t>
  </si>
  <si>
    <t>5.5.6</t>
  </si>
  <si>
    <t>5.7.1</t>
  </si>
  <si>
    <t>5.8</t>
  </si>
  <si>
    <t>6.1</t>
  </si>
  <si>
    <t>6.2</t>
  </si>
  <si>
    <t>6.3</t>
  </si>
  <si>
    <t>6.4</t>
  </si>
  <si>
    <t>6.5</t>
  </si>
  <si>
    <t>INDICADORES GENERALES</t>
  </si>
  <si>
    <t>Nacional</t>
  </si>
  <si>
    <t>TOTAL</t>
  </si>
  <si>
    <t>Absolutos</t>
  </si>
  <si>
    <t>Porcentaje</t>
  </si>
  <si>
    <t>3.1</t>
  </si>
  <si>
    <t>¿Usa usted plaguicidas en sus plantaciones?</t>
  </si>
  <si>
    <t>Indique ¿Cuál fue el método de aplicación utilizado?</t>
  </si>
  <si>
    <t>El lugar de almacenamiento de los plaguicidas y de la bomba de fumigar esta:</t>
  </si>
  <si>
    <t>CUARTO A PARTE DE LA CASA DE VIVIENDA CON LLAVE</t>
  </si>
  <si>
    <t>Cuándo se realiza la mezcla la persona se protege con:</t>
  </si>
  <si>
    <t>Indique, ¿Cuáles son las precauciones que toma para aplicar plaguicidas?</t>
  </si>
  <si>
    <t>Después de mezclar los plaguicidas generalmente:</t>
  </si>
  <si>
    <t>c</t>
  </si>
  <si>
    <t>Indique, ¿Capacitaciones en qué temas ha recibido relacionadas con el uso de plaguicidas?</t>
  </si>
  <si>
    <t>Indique, en orden de importancia, las instituciones que ofrecieron capacitaciones: (Siendo 1 lo más importante y 5 lo menos importante)</t>
  </si>
  <si>
    <t>4.2</t>
  </si>
  <si>
    <t>4.5</t>
  </si>
  <si>
    <t>¿Cree usted que el consumo de plaguicidas ha aumentado en su comunidad?</t>
  </si>
  <si>
    <t>6.6</t>
  </si>
  <si>
    <t>Si usted indico que almacena/acumula/guarda los envases, indique cómo lo hace:</t>
  </si>
  <si>
    <t>Si usted indico que incinera/quema los envases, indique cómo lo hace:</t>
  </si>
  <si>
    <t>¿Qué hace en caso de intoxicación?</t>
  </si>
  <si>
    <t>¿Indique, ¿Que tipo de tratamiento de al envase vacio?</t>
  </si>
  <si>
    <t>Si usted indicó que realiza el triple lavado, indique en dónde vuelca el líquido de la limpieza</t>
  </si>
  <si>
    <t>Si usted indicó que entierra los envases, indique cómo lo hace.</t>
  </si>
  <si>
    <t>¿Después de usar todo el plaguicida, usted le da un tratamiento de limpieza al envase?</t>
  </si>
  <si>
    <t xml:space="preserve">5.5.5 </t>
  </si>
  <si>
    <t>Cómo determina la peligrosidad de un plaguicida:</t>
  </si>
  <si>
    <t>En sus cultivos utiliza productos con etiquetas de los siguientes colores?</t>
  </si>
  <si>
    <t>Tipo de unidad agropecuaria:</t>
  </si>
  <si>
    <t>2.1</t>
  </si>
  <si>
    <t>2.2</t>
  </si>
  <si>
    <t>Es el propietario de la UPA</t>
  </si>
  <si>
    <t>Tipo de UPA:</t>
  </si>
  <si>
    <t>2.3</t>
  </si>
  <si>
    <t>Superficie total del terreno en hectáreas</t>
  </si>
  <si>
    <t>0 A 1 HECTÁREA</t>
  </si>
  <si>
    <t>2 A 5 HECTÁREAS</t>
  </si>
  <si>
    <t>5 A  10 HECTÁREAS</t>
  </si>
  <si>
    <t>10 A 15 HECTÁREAS</t>
  </si>
  <si>
    <t>15 A 20 HECTÁREAS</t>
  </si>
  <si>
    <t>20 A 30 HECTÁREAS</t>
  </si>
  <si>
    <t>&gt; 30 HECTÁREAS</t>
  </si>
  <si>
    <t>HACIENDA</t>
  </si>
  <si>
    <t>TERRENOS GRANDES</t>
  </si>
  <si>
    <t>COMPARTIDO/ALQUILADO</t>
  </si>
  <si>
    <t>FINCA</t>
  </si>
  <si>
    <t>PARAMO</t>
  </si>
  <si>
    <t>PROPIETARIO DE LA UPA</t>
  </si>
  <si>
    <t>SUPERFICIE TOTAL DEL TERRENO</t>
  </si>
  <si>
    <t>2.4</t>
  </si>
  <si>
    <t>¿Qué superficie física dedica a la Producción Agrícola?</t>
  </si>
  <si>
    <t>SUPERFICIE DEDICADA A LA PRODUCCION AGROPECUARIA</t>
  </si>
  <si>
    <t>MINIMO</t>
  </si>
  <si>
    <t>MEDIA</t>
  </si>
  <si>
    <t>MAXIMO</t>
  </si>
  <si>
    <t>SUMA</t>
  </si>
  <si>
    <t>Importancia de los problemas que afectan los cultivos</t>
  </si>
  <si>
    <t>2.5</t>
  </si>
  <si>
    <t>PLAGAS Y ENFERMEDADES</t>
  </si>
  <si>
    <t>PRECIOS BAJOS DE COMERCIALIZACION</t>
  </si>
  <si>
    <t>ALTOS COSTOS DE PRODUCCION</t>
  </si>
  <si>
    <t>SEQUIAS Y HELADAS</t>
  </si>
  <si>
    <t>FALTA DE MANO DE OBRA</t>
  </si>
  <si>
    <t>LA PRIMERA VEZ QUE UTILIZO ESTE PRODUCTO FUE SUPERVISADO Y/O CAPACITADO POR ALGUN TECNICO</t>
  </si>
  <si>
    <t>4.3</t>
  </si>
  <si>
    <t>¿Actualmente es supervisado durante la aplicación de los productos en sus cultivos?</t>
  </si>
  <si>
    <t>ACTUALMENTE ES SUPERVISADO DURANTE LA APLICACIÓN</t>
  </si>
  <si>
    <t>4.4</t>
  </si>
  <si>
    <t>¿Qué beneficios espera del uso de plaguicidas en los cultivos?</t>
  </si>
  <si>
    <t>DISMINUCION DE LAS PLAGAS Y ENFERMEDADES</t>
  </si>
  <si>
    <t>INCREMENTO EN LA PRODUCCION DE LOS CULTIVOS</t>
  </si>
  <si>
    <t>DISMINUCION DE LA MANO DE OBRA EN LABORES DE DESBROCE Y LIMPIEZA DE PLANTACIONES</t>
  </si>
  <si>
    <t>AUMENTO DE INGRESOS</t>
  </si>
  <si>
    <t>AUMENTO DE LA PRODUCTIVIDAD EN SU AREA</t>
  </si>
  <si>
    <t>OTRO</t>
  </si>
  <si>
    <t>Compra y Almacenamiento</t>
  </si>
  <si>
    <t>5.1.1</t>
  </si>
  <si>
    <t>Indique el lugar donde generalmente compra los plaguicidas</t>
  </si>
  <si>
    <t>ALMACEN MAS CERCANO</t>
  </si>
  <si>
    <t>ALMACEN DE LOS CENTROS POBLADOS MAS GRANDES Y MAS CERCANOS</t>
  </si>
  <si>
    <t>SE TRASLADO A OTRA CIUDAD O PROVINCIA</t>
  </si>
  <si>
    <t>EL VECINO</t>
  </si>
  <si>
    <t>5.2</t>
  </si>
  <si>
    <t>5.1.2</t>
  </si>
  <si>
    <t>¿Al comprar el producto, recibe usted advertencias sobre precauciones o peligrosidad del plaguicida?</t>
  </si>
  <si>
    <t>RECIBE ADVERTENCIAS DE PRECAUCIONES O PELIGROSIDAD</t>
  </si>
  <si>
    <t>5.1.3</t>
  </si>
  <si>
    <t>¿Cuándo realiza las compras para el hogar y sus cultivos usted lo hace de la siguiente manera?</t>
  </si>
  <si>
    <t>COMPRA ALIMENTOS Y PLAGUICIDAS EL MISMO DIA Y LOS TRASLADO EN LA MISMA FUNDA</t>
  </si>
  <si>
    <t xml:space="preserve">COMPRA ALIMENTOS Y PLAGUICIDAS EN DIFERENTES  DIAS </t>
  </si>
  <si>
    <t xml:space="preserve">COMPRA ALIMENTOS Y PLAGUICIDAS EL MISMO DIA, Y LOS TRASLADA EN FUNDAS SEPARADAS </t>
  </si>
  <si>
    <t>5.1.4</t>
  </si>
  <si>
    <t>¿Cómo solicita los plaguicidas en los almacenes?</t>
  </si>
  <si>
    <t>POR SU NOMBRE COMERCIAL</t>
  </si>
  <si>
    <t>POR SU INGREDIENTE ACTIVO</t>
  </si>
  <si>
    <t>REMEDIO PARA DETERMINADA PLAGA</t>
  </si>
  <si>
    <t>Aplicación de los Plaguicidas</t>
  </si>
  <si>
    <t>5.2.1</t>
  </si>
  <si>
    <t>Personas que mezclan los plaguicidas</t>
  </si>
  <si>
    <t>PRODUCTOR</t>
  </si>
  <si>
    <t>MIEMBRO DE FAMILIA DEL PRODUCTOR</t>
  </si>
  <si>
    <t>JORNALERO</t>
  </si>
  <si>
    <t>5.2.3</t>
  </si>
  <si>
    <t>Indique, qué personas aplican los plaguicidas</t>
  </si>
  <si>
    <t>PROPIETARIO</t>
  </si>
  <si>
    <t>MIEMBRO DE LA FAMILIA DEL PROPIETARIO</t>
  </si>
  <si>
    <t xml:space="preserve">                                                   </t>
  </si>
  <si>
    <t>Conocimiento General</t>
  </si>
  <si>
    <t>5.3</t>
  </si>
  <si>
    <t>5.3.2</t>
  </si>
  <si>
    <t>Antes de ingerir los alimentos y después de haber aplicado plaguicidas se lava las manos</t>
  </si>
  <si>
    <t>ANTES DE INGERIR LOS ALIMENTOS Y DESPUES DE HABER APLICADO PLAGUICIDAS SE LAVA LAS MANOS</t>
  </si>
  <si>
    <t>5.3.3</t>
  </si>
  <si>
    <t>QUE EL VIENTO LE DE EN LA CARA AL FUMIGAR</t>
  </si>
  <si>
    <t>NO CONTAMINA</t>
  </si>
  <si>
    <t>CONTAMINA POCO</t>
  </si>
  <si>
    <t>CONTAMINA MUCHO</t>
  </si>
  <si>
    <t>DESCONOCE</t>
  </si>
  <si>
    <t>COMER CUANDO ESTA FUMIGANDO</t>
  </si>
  <si>
    <t>QUEDARSE CON LA MISMA ROPA QUE FUMIGO</t>
  </si>
  <si>
    <t>MOJARSE LAS MANOS MIENTRAS FUMIGA</t>
  </si>
  <si>
    <t>FUMAR MIENTRAS FUMIGA</t>
  </si>
  <si>
    <t>MOJARSE LA ESPLADA MIENTRAS FUMIGA</t>
  </si>
  <si>
    <t>TOCARSE LOS OJOS CUANDO FUMIGA</t>
  </si>
  <si>
    <t>TOCARSE LA BOCA CUANDO FUMIGA</t>
  </si>
  <si>
    <t>TOCARSE LOS OJOS SIN LAVARSE LAS MANOS</t>
  </si>
  <si>
    <t>TOCARSE LA BOCA SIN LAVARSE LAS MANOS</t>
  </si>
  <si>
    <t>FUMAR SIN LAVARSE LAS MANOS</t>
  </si>
  <si>
    <t>SONARSE LA NARIZ SIN LAVARSE LAS MANOS</t>
  </si>
  <si>
    <t>COMER EN OTRO LADO SIN LAVARSE LAS MANOS</t>
  </si>
  <si>
    <t>COMER EN LA MISMA PARCELA</t>
  </si>
  <si>
    <t>PASAR POR UNA PARCELA FUMIGADA</t>
  </si>
  <si>
    <t>5.4</t>
  </si>
  <si>
    <t>Nivel de Capacitación</t>
  </si>
  <si>
    <t>5.5</t>
  </si>
  <si>
    <t>Conocimiento de los Agricultores</t>
  </si>
  <si>
    <t>5.5.1</t>
  </si>
  <si>
    <t>¿Qué información buscan encontrar en la etiqueta?</t>
  </si>
  <si>
    <t>ADVERTENCIAS</t>
  </si>
  <si>
    <t>DOSIS</t>
  </si>
  <si>
    <t>COMPATIBILIDAD</t>
  </si>
  <si>
    <t>QUE PLAGA O ENFERMEDAD CONTROLA</t>
  </si>
  <si>
    <t>CUAL ES EL INGREDIENTE ACTIVO</t>
  </si>
  <si>
    <t>TIEMPO DE CADUCIDA</t>
  </si>
  <si>
    <t>5.5.2</t>
  </si>
  <si>
    <t>Lectura de la información contenida en las etiquetas</t>
  </si>
  <si>
    <t>SIEMPRE ACOSTUMBRA A LEER LAS ETIQUETAS</t>
  </si>
  <si>
    <t>LAS LEE DE VEZ EN CUANDO</t>
  </si>
  <si>
    <t>5.5.3</t>
  </si>
  <si>
    <t>Conoce usted sobre la compatibilidad entre plaguicidas</t>
  </si>
  <si>
    <t>SE PUEDEN MEZCLAR PLAGUICIDAS INDISCRIMINADAMENTE</t>
  </si>
  <si>
    <t>ES POSIBLE HACERLO</t>
  </si>
  <si>
    <t>NO SABE</t>
  </si>
  <si>
    <t>5.5.4</t>
  </si>
  <si>
    <t>¿Cómo determina la dosis y los plaguicidas que va a mezclar?</t>
  </si>
  <si>
    <t>EN BASE A SU PROPIA EXPERIENCIA</t>
  </si>
  <si>
    <t>MIRA LAS INDICACIONES DEL PRODUCTOR</t>
  </si>
  <si>
    <t>ASESORAMIENTO DEL VENDEDOR</t>
  </si>
  <si>
    <t>ASESORAMIENTO DE UN TECNICO</t>
  </si>
  <si>
    <t>ASESORAMIENTO DE UN VECINO</t>
  </si>
  <si>
    <t>INFORMACION DE LOS ENVASES</t>
  </si>
  <si>
    <t>5.6</t>
  </si>
  <si>
    <t>Estados de las Bombas de fumigar</t>
  </si>
  <si>
    <t>5.6.1</t>
  </si>
  <si>
    <t>TIEMPO PROMEDIO AL DIA QUE UTILIZA LA BOMBA PARA FUMIGAR</t>
  </si>
  <si>
    <t xml:space="preserve">MINIMO </t>
  </si>
  <si>
    <t>5.6.2</t>
  </si>
  <si>
    <t>Le da mantenimiento a la bomba de fumigar</t>
  </si>
  <si>
    <t>LE DA MANTENIMIENTO A LA BOMBA DE FUMIGAR</t>
  </si>
  <si>
    <t>5.6.3</t>
  </si>
  <si>
    <t>Lava la bomba de fumigar después de usarla</t>
  </si>
  <si>
    <t>LAVA LA BOMBA DE FUMIGAR DESPUES DE USARLA</t>
  </si>
  <si>
    <t>5.7</t>
  </si>
  <si>
    <t>SALIVACION</t>
  </si>
  <si>
    <t>NAUSEAS</t>
  </si>
  <si>
    <t>VOMITOS</t>
  </si>
  <si>
    <t>PICAZON DE LA PIEL</t>
  </si>
  <si>
    <t>DAÑOS EN LAS UÑAS</t>
  </si>
  <si>
    <t>Disposición final de envases de plaguicidas</t>
  </si>
  <si>
    <t>LE DA UN TRATAMIENTO DE LIMPIEZA AL ENVASE</t>
  </si>
  <si>
    <t>CURSO DE AGUA/ACEQUIA/RIO</t>
  </si>
  <si>
    <t>BOMBA DE FUMIGACION</t>
  </si>
  <si>
    <t>USA PLAGUICIDAS EN SUS PLANTACIONES</t>
  </si>
  <si>
    <t>HA AUMENTADO EL CONSUMO DE PLAGUICIDAS EN SU COMUNIDAD</t>
  </si>
  <si>
    <t>PROVINCIA</t>
  </si>
  <si>
    <t>¿La primera vez que usted utilizó este tipo de productos, fue supervisado y/o capacitado por algún técnico?</t>
  </si>
  <si>
    <t>De los siguientes casos propuestos, ¿cómo cree usted que cada uno de estos puede contaminar/intoxicar a una persona que maneja plaguicidas?</t>
  </si>
  <si>
    <t>¿Qué tiempo promedio al día utiliza la bomba de fumigar?</t>
  </si>
  <si>
    <t>Signos y Síntomas de Intoxicación por Plaguicida</t>
  </si>
  <si>
    <t>¿De los siguientes síntomas cuáles ha sufrido u observado después de la aplicación de plaguicidas en el cultivo</t>
  </si>
  <si>
    <t>INDICADORES POR PROVINCIA</t>
  </si>
  <si>
    <r>
      <rPr>
        <b/>
        <sz val="11"/>
        <color indexed="8"/>
        <rFont val="Arial"/>
        <family val="2"/>
      </rPr>
      <t>Fuente:  INEC</t>
    </r>
    <r>
      <rPr>
        <sz val="11"/>
        <color indexed="8"/>
        <rFont val="Arial"/>
        <family val="2"/>
      </rPr>
      <t>- Encuesta sobre uso de Agroquímicos y su destino final en la Agricultura Zona de Planificación I - Año 2012</t>
    </r>
  </si>
  <si>
    <t>PARATHION</t>
  </si>
  <si>
    <t>FENIX</t>
  </si>
  <si>
    <t>ENDOSULFAN</t>
  </si>
  <si>
    <t>FRECUENCIA DE USO</t>
  </si>
  <si>
    <t>NOMBRE</t>
  </si>
  <si>
    <t>VITAVAX</t>
  </si>
  <si>
    <t>GRAMAXONE</t>
  </si>
  <si>
    <t>CIPERMETRINA</t>
  </si>
  <si>
    <t>DACONIL</t>
  </si>
  <si>
    <t>GLIFOSATO</t>
  </si>
  <si>
    <t>RANGER</t>
  </si>
  <si>
    <t>DITHANE</t>
  </si>
  <si>
    <t>AMINA</t>
  </si>
  <si>
    <t>FURADAN</t>
  </si>
  <si>
    <t>LANCHA AZUL</t>
  </si>
  <si>
    <t>AMINAPAC</t>
  </si>
  <si>
    <t>PALMAROL</t>
  </si>
  <si>
    <t>ANTRACOL</t>
  </si>
  <si>
    <t>CANON PLUS</t>
  </si>
  <si>
    <t>CUPOFRIX 30</t>
  </si>
  <si>
    <t>TORDON 101</t>
  </si>
  <si>
    <t>LORSBAN</t>
  </si>
  <si>
    <t>CONSAN</t>
  </si>
  <si>
    <t>PARAQUAT</t>
  </si>
  <si>
    <t>RIDOMIL</t>
  </si>
  <si>
    <t>GLIFOPEC</t>
  </si>
  <si>
    <t>MALATHION</t>
  </si>
  <si>
    <t>AVALANCHA</t>
  </si>
  <si>
    <t>COMBATRAN</t>
  </si>
  <si>
    <t>ENGEO</t>
  </si>
  <si>
    <t>MANCOZEB</t>
  </si>
  <si>
    <t>RONDON</t>
  </si>
  <si>
    <t>MONITOR</t>
  </si>
  <si>
    <t>FUNGICIDAS</t>
  </si>
  <si>
    <t>HERBICIDAS</t>
  </si>
  <si>
    <t>INSECTICIDAS</t>
  </si>
  <si>
    <t>¿Qué productos utilizar para hacer el control de plagas, enfermedades y malezas?</t>
  </si>
  <si>
    <t>3.2</t>
  </si>
  <si>
    <t>FERTILIZANTES</t>
  </si>
  <si>
    <t>PLAGUICIDAS</t>
  </si>
  <si>
    <t>NO IDENTIFICADOS</t>
  </si>
  <si>
    <t>PRODUCTOS UTILIZADOS PARA EL CONTROL DE PLAGAS, ENFERMEDADES Y MALEZAS</t>
  </si>
  <si>
    <t>MOLUSQUICIDAS</t>
  </si>
  <si>
    <t>ACARICIDAS</t>
  </si>
  <si>
    <t>RODENTICIDAS</t>
  </si>
  <si>
    <t>CLASIFICACION DE LOS PLAGUICIDAS IDENTIFICADOS</t>
  </si>
  <si>
    <t>DELTRAC</t>
  </si>
  <si>
    <t>CURACRON</t>
  </si>
  <si>
    <t>KAÑON</t>
  </si>
  <si>
    <t>THIONATE</t>
  </si>
  <si>
    <t>BENFUROL</t>
  </si>
  <si>
    <t>CURATERR 330 SC</t>
  </si>
  <si>
    <t>MATADOR 60</t>
  </si>
  <si>
    <t>MASTER</t>
  </si>
  <si>
    <t>CIGARAL</t>
  </si>
  <si>
    <t>BULLDOCK</t>
  </si>
  <si>
    <t>KARATE</t>
  </si>
  <si>
    <t>PIRESTAR</t>
  </si>
  <si>
    <t>PIRICLOR</t>
  </si>
  <si>
    <t>PUÑETE</t>
  </si>
  <si>
    <t>RANSOM</t>
  </si>
  <si>
    <t>FOLIAR</t>
  </si>
  <si>
    <t>CARBOFURAN 10 G FMC</t>
  </si>
  <si>
    <t>FIPREX</t>
  </si>
  <si>
    <t>LEXALE</t>
  </si>
  <si>
    <t>LANNATE</t>
  </si>
  <si>
    <t>PERFEKTHION</t>
  </si>
  <si>
    <t>ORTHENE</t>
  </si>
  <si>
    <t>MARISCAL</t>
  </si>
  <si>
    <t>ATRAPA</t>
  </si>
  <si>
    <t>DIABLITO</t>
  </si>
  <si>
    <t>PALMANEM</t>
  </si>
  <si>
    <t>THIONEX</t>
  </si>
  <si>
    <t>COUNTER</t>
  </si>
  <si>
    <t>NAKAR</t>
  </si>
  <si>
    <t>ATTA KILL</t>
  </si>
  <si>
    <t>PYRINOX</t>
  </si>
  <si>
    <t>CAPITAN 20 EC</t>
  </si>
  <si>
    <t>METAMIDOPHOS</t>
  </si>
  <si>
    <t>CIMETRINA</t>
  </si>
  <si>
    <t>BASUDIN 600 EC</t>
  </si>
  <si>
    <t>SISTEMIN</t>
  </si>
  <si>
    <t>SUNFIRE</t>
  </si>
  <si>
    <t>GARDEN</t>
  </si>
  <si>
    <t>PARA MANTA VERDE</t>
  </si>
  <si>
    <t>NOVAK</t>
  </si>
  <si>
    <t>RECTOR</t>
  </si>
  <si>
    <t>CORAGEN</t>
  </si>
  <si>
    <t>DIMETOATO</t>
  </si>
  <si>
    <t>VENENO PARA MOSCO</t>
  </si>
  <si>
    <t>DECIS TAB</t>
  </si>
  <si>
    <t>CLORPIRIFOS 48% EC</t>
  </si>
  <si>
    <t>NIFEREX</t>
  </si>
  <si>
    <t>PROFENO</t>
  </si>
  <si>
    <t>CONFIDOR FORTE</t>
  </si>
  <si>
    <t>DINAFEM</t>
  </si>
  <si>
    <t>TRACER</t>
  </si>
  <si>
    <t>ABAMECTINA</t>
  </si>
  <si>
    <t>ABAMEX</t>
  </si>
  <si>
    <t>CIMEPETRIN</t>
  </si>
  <si>
    <t>ENDOPAC 35 CE</t>
  </si>
  <si>
    <t>ESTRIBO</t>
  </si>
  <si>
    <t>FLECHA</t>
  </si>
  <si>
    <t>GOLPE</t>
  </si>
  <si>
    <t>LEPIMOLT</t>
  </si>
  <si>
    <t>MACAP</t>
  </si>
  <si>
    <t>NEGUVON</t>
  </si>
  <si>
    <t>RAID</t>
  </si>
  <si>
    <t>TRIGAR</t>
  </si>
  <si>
    <t>ARRAZADOR</t>
  </si>
  <si>
    <t>CERILLO</t>
  </si>
  <si>
    <t>BALA</t>
  </si>
  <si>
    <t>GLIFOKLIN</t>
  </si>
  <si>
    <t>COMBO</t>
  </si>
  <si>
    <t xml:space="preserve">ECUAMINA </t>
  </si>
  <si>
    <t>GLIFOPAC</t>
  </si>
  <si>
    <t>QUEMAX</t>
  </si>
  <si>
    <t>MATAMALEZA</t>
  </si>
  <si>
    <t>MATALENTO</t>
  </si>
  <si>
    <t>GESAPRIM</t>
  </si>
  <si>
    <t>HERBADOX</t>
  </si>
  <si>
    <t>LINURON</t>
  </si>
  <si>
    <t>LINUREX</t>
  </si>
  <si>
    <t>FINALE</t>
  </si>
  <si>
    <t>SAL AMINA</t>
  </si>
  <si>
    <t>GESACOR</t>
  </si>
  <si>
    <t>HERBICIDA</t>
  </si>
  <si>
    <t>TRUPER</t>
  </si>
  <si>
    <t>ROUNDUP</t>
  </si>
  <si>
    <t>VERDICT</t>
  </si>
  <si>
    <t>ESTERON</t>
  </si>
  <si>
    <t>FULLMINA</t>
  </si>
  <si>
    <t>GLIFOLAQ</t>
  </si>
  <si>
    <t>TORBELLINO</t>
  </si>
  <si>
    <t xml:space="preserve"> FUNGICIDAS</t>
  </si>
  <si>
    <t>FITORAZ</t>
  </si>
  <si>
    <t>CURATHANE</t>
  </si>
  <si>
    <t xml:space="preserve">VYDATE </t>
  </si>
  <si>
    <t>CURALANCHA</t>
  </si>
  <si>
    <t>KILLER</t>
  </si>
  <si>
    <t>MANZATE</t>
  </si>
  <si>
    <t>RODIM</t>
  </si>
  <si>
    <t>MATALANCHA</t>
  </si>
  <si>
    <t>PIRIFOS</t>
  </si>
  <si>
    <t>PHYTON</t>
  </si>
  <si>
    <t>FUNGICIDA LORBA</t>
  </si>
  <si>
    <t>CIMOX</t>
  </si>
  <si>
    <t>COBRE</t>
  </si>
  <si>
    <t xml:space="preserve">FUNGIMONT </t>
  </si>
  <si>
    <t>METRON</t>
  </si>
  <si>
    <t>RIDODUR</t>
  </si>
  <si>
    <t>PILARBEN</t>
  </si>
  <si>
    <t>ESCORE</t>
  </si>
  <si>
    <t>REVUS</t>
  </si>
  <si>
    <t>THIOPIIC</t>
  </si>
  <si>
    <t>CUPROPAC</t>
  </si>
  <si>
    <t>CUPRON 40</t>
  </si>
  <si>
    <t>DIFENICC</t>
  </si>
  <si>
    <t>SCALA 40 SC</t>
  </si>
  <si>
    <t>TOPSIN</t>
  </si>
  <si>
    <t>FORUM</t>
  </si>
  <si>
    <t>METADEL</t>
  </si>
  <si>
    <t>BAVISTIN</t>
  </si>
  <si>
    <t>GOLDAZIM</t>
  </si>
  <si>
    <t>CEKUDAZIM</t>
  </si>
  <si>
    <t>CAMPUZ / REBOLT</t>
  </si>
  <si>
    <t>KASUMIN</t>
  </si>
  <si>
    <t>TILT</t>
  </si>
  <si>
    <t>AGRY-GENT</t>
  </si>
  <si>
    <t>CADILAC</t>
  </si>
  <si>
    <t>HONGIX AZUL</t>
  </si>
  <si>
    <t>PROPAMOCARB</t>
  </si>
  <si>
    <t>FOXANIL F</t>
  </si>
  <si>
    <t>ALIETTE</t>
  </si>
  <si>
    <t>BRAVO 720 SC</t>
  </si>
  <si>
    <t>BELICO</t>
  </si>
  <si>
    <t>TRIZAMAN</t>
  </si>
  <si>
    <t>CURACAO</t>
  </si>
  <si>
    <t>FOLICUR</t>
  </si>
  <si>
    <t>LANCHA FIN EQ</t>
  </si>
  <si>
    <t>MOLUSQUICIDA</t>
  </si>
  <si>
    <t>RODENTICIDA</t>
  </si>
  <si>
    <t>ACARICIDA</t>
  </si>
  <si>
    <t>NEOMITE</t>
  </si>
  <si>
    <t>RATICIDA</t>
  </si>
  <si>
    <t>RATONICIDA</t>
  </si>
  <si>
    <t>MATABABOSA</t>
  </si>
  <si>
    <t>PARA LOS CHUROS</t>
  </si>
  <si>
    <t>PLAGUICIDAS PROHIBIDOS EN EL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</si>
</sst>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##0"/>
    <numFmt numFmtId="166" formatCode="####.0"/>
    <numFmt numFmtId="167" formatCode="0.0%"/>
  </numFmts>
  <fonts count="2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theme="3"/>
      <name val="Arial"/>
      <family val="2"/>
    </font>
    <font>
      <sz val="16"/>
      <color theme="0"/>
      <name val="Arial"/>
      <family val="2"/>
    </font>
    <font>
      <sz val="11"/>
      <color theme="1"/>
      <name val="Arial"/>
      <family val="2"/>
    </font>
    <font>
      <b/>
      <sz val="12"/>
      <color theme="3"/>
      <name val="Arial"/>
      <family val="2"/>
    </font>
    <font>
      <b/>
      <i/>
      <sz val="12"/>
      <color theme="3" tint="-0.249977111117893"/>
      <name val="Arial"/>
      <family val="2"/>
    </font>
    <font>
      <sz val="12"/>
      <color theme="1"/>
      <name val="Arial"/>
      <family val="2"/>
    </font>
    <font>
      <b/>
      <i/>
      <sz val="11"/>
      <color theme="3" tint="-0.249977111117893"/>
      <name val="Arial"/>
      <family val="2"/>
    </font>
    <font>
      <sz val="11"/>
      <color theme="0"/>
      <name val="Arial"/>
      <family val="2"/>
    </font>
    <font>
      <b/>
      <i/>
      <sz val="11"/>
      <color theme="3"/>
      <name val="Arial"/>
      <family val="2"/>
    </font>
    <font>
      <b/>
      <i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0"/>
      <name val="Arial"/>
      <family val="2"/>
    </font>
    <font>
      <b/>
      <sz val="12"/>
      <color theme="3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sz val="12"/>
      <color indexed="8"/>
      <name val="Calibri"/>
      <family val="2"/>
    </font>
    <font>
      <b/>
      <i/>
      <sz val="9"/>
      <color theme="0"/>
      <name val="Arial"/>
      <family val="2"/>
    </font>
    <font>
      <b/>
      <sz val="11"/>
      <color rgb="FFFFFFFF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F253F"/>
        <bgColor rgb="FF000000"/>
      </patternFill>
    </fill>
  </fills>
  <borders count="4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5" fillId="0" borderId="0"/>
  </cellStyleXfs>
  <cellXfs count="131">
    <xf numFmtId="0" fontId="0" fillId="0" borderId="0" xfId="0"/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top" wrapText="1"/>
    </xf>
    <xf numFmtId="165" fontId="4" fillId="0" borderId="19" xfId="0" applyNumberFormat="1" applyFont="1" applyBorder="1" applyAlignment="1">
      <alignment horizontal="right" vertical="top"/>
    </xf>
    <xf numFmtId="166" fontId="4" fillId="0" borderId="20" xfId="0" applyNumberFormat="1" applyFont="1" applyBorder="1" applyAlignment="1">
      <alignment horizontal="right" vertical="top"/>
    </xf>
    <xf numFmtId="165" fontId="4" fillId="0" borderId="20" xfId="0" applyNumberFormat="1" applyFont="1" applyBorder="1" applyAlignment="1">
      <alignment horizontal="right" vertical="top"/>
    </xf>
    <xf numFmtId="166" fontId="4" fillId="0" borderId="21" xfId="0" applyNumberFormat="1" applyFont="1" applyBorder="1" applyAlignment="1">
      <alignment horizontal="right" vertical="top"/>
    </xf>
    <xf numFmtId="0" fontId="4" fillId="0" borderId="7" xfId="0" applyFont="1" applyBorder="1" applyAlignment="1">
      <alignment horizontal="left" vertical="top" wrapText="1"/>
    </xf>
    <xf numFmtId="165" fontId="4" fillId="0" borderId="22" xfId="0" applyNumberFormat="1" applyFont="1" applyBorder="1" applyAlignment="1">
      <alignment horizontal="right" vertical="top"/>
    </xf>
    <xf numFmtId="166" fontId="4" fillId="0" borderId="23" xfId="0" applyNumberFormat="1" applyFont="1" applyBorder="1" applyAlignment="1">
      <alignment horizontal="right" vertical="top"/>
    </xf>
    <xf numFmtId="165" fontId="4" fillId="0" borderId="23" xfId="0" applyNumberFormat="1" applyFont="1" applyBorder="1" applyAlignment="1">
      <alignment horizontal="right" vertical="top"/>
    </xf>
    <xf numFmtId="166" fontId="4" fillId="0" borderId="24" xfId="0" applyNumberFormat="1" applyFont="1" applyBorder="1" applyAlignment="1">
      <alignment horizontal="right" vertical="top"/>
    </xf>
    <xf numFmtId="0" fontId="4" fillId="0" borderId="14" xfId="0" applyFont="1" applyBorder="1" applyAlignment="1">
      <alignment horizontal="left" vertical="top" wrapText="1"/>
    </xf>
    <xf numFmtId="165" fontId="4" fillId="0" borderId="25" xfId="0" applyNumberFormat="1" applyFont="1" applyBorder="1" applyAlignment="1">
      <alignment horizontal="right" vertical="top"/>
    </xf>
    <xf numFmtId="166" fontId="4" fillId="0" borderId="26" xfId="0" applyNumberFormat="1" applyFont="1" applyBorder="1" applyAlignment="1">
      <alignment horizontal="right" vertical="top"/>
    </xf>
    <xf numFmtId="165" fontId="4" fillId="0" borderId="26" xfId="0" applyNumberFormat="1" applyFont="1" applyBorder="1" applyAlignment="1">
      <alignment horizontal="right" vertical="top"/>
    </xf>
    <xf numFmtId="166" fontId="4" fillId="0" borderId="27" xfId="0" applyNumberFormat="1" applyFont="1" applyBorder="1" applyAlignment="1">
      <alignment horizontal="right" vertical="top"/>
    </xf>
    <xf numFmtId="49" fontId="4" fillId="0" borderId="0" xfId="0" applyNumberFormat="1" applyFont="1" applyAlignment="1">
      <alignment horizontal="right" vertical="top"/>
    </xf>
    <xf numFmtId="49" fontId="0" fillId="0" borderId="0" xfId="0" applyNumberFormat="1"/>
    <xf numFmtId="0" fontId="6" fillId="2" borderId="0" xfId="1" applyFont="1" applyFill="1" applyAlignment="1">
      <alignment vertical="center"/>
    </xf>
    <xf numFmtId="0" fontId="8" fillId="2" borderId="0" xfId="1" applyFont="1" applyFill="1"/>
    <xf numFmtId="0" fontId="9" fillId="2" borderId="0" xfId="1" applyFont="1" applyFill="1" applyAlignment="1">
      <alignment horizontal="right"/>
    </xf>
    <xf numFmtId="0" fontId="10" fillId="2" borderId="0" xfId="1" applyFont="1" applyFill="1"/>
    <xf numFmtId="0" fontId="11" fillId="2" borderId="0" xfId="1" applyFont="1" applyFill="1"/>
    <xf numFmtId="0" fontId="12" fillId="2" borderId="0" xfId="1" applyFont="1" applyFill="1"/>
    <xf numFmtId="0" fontId="14" fillId="2" borderId="0" xfId="1" applyFont="1" applyFill="1" applyAlignment="1">
      <alignment vertical="center"/>
    </xf>
    <xf numFmtId="0" fontId="14" fillId="2" borderId="0" xfId="1" applyFont="1" applyFill="1"/>
    <xf numFmtId="0" fontId="15" fillId="3" borderId="33" xfId="1" applyFont="1" applyFill="1" applyBorder="1" applyAlignment="1">
      <alignment horizontal="center" vertical="center" wrapText="1"/>
    </xf>
    <xf numFmtId="0" fontId="15" fillId="3" borderId="35" xfId="1" applyFont="1" applyFill="1" applyBorder="1" applyAlignment="1">
      <alignment horizontal="center" vertical="center" wrapText="1"/>
    </xf>
    <xf numFmtId="0" fontId="15" fillId="3" borderId="37" xfId="1" applyFont="1" applyFill="1" applyBorder="1" applyAlignment="1">
      <alignment horizontal="center" vertical="center" wrapText="1"/>
    </xf>
    <xf numFmtId="1" fontId="17" fillId="2" borderId="37" xfId="2" applyNumberFormat="1" applyFont="1" applyFill="1" applyBorder="1" applyAlignment="1">
      <alignment horizontal="center" vertical="center"/>
    </xf>
    <xf numFmtId="167" fontId="17" fillId="2" borderId="37" xfId="2" applyNumberFormat="1" applyFont="1" applyFill="1" applyBorder="1" applyAlignment="1">
      <alignment horizontal="center" vertical="center"/>
    </xf>
    <xf numFmtId="9" fontId="17" fillId="2" borderId="37" xfId="2" applyFont="1" applyFill="1" applyBorder="1" applyAlignment="1">
      <alignment horizontal="center" vertical="center"/>
    </xf>
    <xf numFmtId="9" fontId="17" fillId="2" borderId="0" xfId="2" applyFont="1" applyFill="1" applyBorder="1" applyAlignment="1">
      <alignment horizontal="right" vertical="top"/>
    </xf>
    <xf numFmtId="0" fontId="17" fillId="2" borderId="0" xfId="1" applyFont="1" applyFill="1" applyAlignment="1">
      <alignment horizontal="left" readingOrder="1"/>
    </xf>
    <xf numFmtId="165" fontId="17" fillId="2" borderId="0" xfId="1" applyNumberFormat="1" applyFont="1" applyFill="1" applyAlignment="1">
      <alignment horizontal="right" vertical="top"/>
    </xf>
    <xf numFmtId="165" fontId="16" fillId="0" borderId="37" xfId="0" applyNumberFormat="1" applyFont="1" applyBorder="1" applyAlignment="1">
      <alignment horizontal="center" vertical="center"/>
    </xf>
    <xf numFmtId="0" fontId="19" fillId="3" borderId="37" xfId="1" applyFont="1" applyFill="1" applyBorder="1" applyAlignment="1">
      <alignment horizontal="center" wrapText="1"/>
    </xf>
    <xf numFmtId="0" fontId="15" fillId="3" borderId="37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right"/>
    </xf>
    <xf numFmtId="0" fontId="2" fillId="2" borderId="0" xfId="1" applyFill="1" applyAlignment="1">
      <alignment vertical="center"/>
    </xf>
    <xf numFmtId="0" fontId="2" fillId="2" borderId="0" xfId="1" applyFill="1"/>
    <xf numFmtId="0" fontId="13" fillId="2" borderId="0" xfId="1" applyFont="1" applyFill="1" applyAlignment="1">
      <alignment vertical="center"/>
    </xf>
    <xf numFmtId="0" fontId="13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right"/>
    </xf>
    <xf numFmtId="0" fontId="21" fillId="2" borderId="0" xfId="1" applyFont="1" applyFill="1" applyAlignment="1">
      <alignment vertical="center"/>
    </xf>
    <xf numFmtId="0" fontId="22" fillId="2" borderId="0" xfId="1" applyFont="1" applyFill="1" applyAlignment="1">
      <alignment horizontal="left" vertical="center"/>
    </xf>
    <xf numFmtId="0" fontId="23" fillId="2" borderId="0" xfId="1" applyFont="1" applyFill="1" applyAlignment="1">
      <alignment vertical="center" wrapText="1"/>
    </xf>
    <xf numFmtId="0" fontId="23" fillId="2" borderId="0" xfId="1" applyFont="1" applyFill="1" applyAlignment="1">
      <alignment horizontal="center" vertical="center" wrapText="1"/>
    </xf>
    <xf numFmtId="0" fontId="15" fillId="3" borderId="41" xfId="1" applyFont="1" applyFill="1" applyBorder="1" applyAlignment="1">
      <alignment horizontal="center" vertical="center" wrapText="1"/>
    </xf>
    <xf numFmtId="0" fontId="15" fillId="3" borderId="36" xfId="1" applyFont="1" applyFill="1" applyBorder="1" applyAlignment="1">
      <alignment horizontal="center" vertical="center" wrapText="1"/>
    </xf>
    <xf numFmtId="0" fontId="15" fillId="3" borderId="38" xfId="1" applyFont="1" applyFill="1" applyBorder="1" applyAlignment="1">
      <alignment horizontal="center" vertical="center" wrapText="1"/>
    </xf>
    <xf numFmtId="167" fontId="16" fillId="0" borderId="37" xfId="0" applyNumberFormat="1" applyFont="1" applyBorder="1" applyAlignment="1">
      <alignment horizontal="center" vertical="center"/>
    </xf>
    <xf numFmtId="9" fontId="16" fillId="0" borderId="37" xfId="0" applyNumberFormat="1" applyFont="1" applyBorder="1" applyAlignment="1">
      <alignment horizontal="center" vertical="center"/>
    </xf>
    <xf numFmtId="165" fontId="4" fillId="2" borderId="0" xfId="1" applyNumberFormat="1" applyFont="1" applyFill="1" applyAlignment="1">
      <alignment horizontal="right" vertical="center"/>
    </xf>
    <xf numFmtId="9" fontId="17" fillId="2" borderId="0" xfId="2" applyFont="1" applyFill="1" applyBorder="1" applyAlignment="1">
      <alignment horizontal="right" vertical="center"/>
    </xf>
    <xf numFmtId="0" fontId="10" fillId="2" borderId="0" xfId="1" applyFont="1" applyFill="1" applyAlignment="1">
      <alignment horizontal="right"/>
    </xf>
    <xf numFmtId="0" fontId="15" fillId="3" borderId="33" xfId="1" applyFont="1" applyFill="1" applyBorder="1" applyAlignment="1">
      <alignment horizontal="left" vertical="center" wrapText="1"/>
    </xf>
    <xf numFmtId="167" fontId="17" fillId="2" borderId="36" xfId="2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vertical="center"/>
    </xf>
    <xf numFmtId="0" fontId="1" fillId="2" borderId="0" xfId="1" applyFont="1" applyFill="1"/>
    <xf numFmtId="0" fontId="15" fillId="3" borderId="43" xfId="1" applyFont="1" applyFill="1" applyBorder="1" applyAlignment="1">
      <alignment horizontal="center" vertical="center" wrapText="1"/>
    </xf>
    <xf numFmtId="0" fontId="15" fillId="3" borderId="44" xfId="1" applyFont="1" applyFill="1" applyBorder="1" applyAlignment="1">
      <alignment horizontal="center" vertical="center" wrapText="1"/>
    </xf>
    <xf numFmtId="165" fontId="17" fillId="0" borderId="37" xfId="0" applyNumberFormat="1" applyFont="1" applyBorder="1" applyAlignment="1">
      <alignment horizontal="center" vertical="top"/>
    </xf>
    <xf numFmtId="167" fontId="16" fillId="0" borderId="36" xfId="0" applyNumberFormat="1" applyFont="1" applyBorder="1" applyAlignment="1">
      <alignment horizontal="center" vertical="center"/>
    </xf>
    <xf numFmtId="0" fontId="6" fillId="2" borderId="0" xfId="1" applyFont="1" applyFill="1" applyAlignment="1">
      <alignment horizontal="right" vertical="center"/>
    </xf>
    <xf numFmtId="1" fontId="17" fillId="0" borderId="37" xfId="2" applyNumberFormat="1" applyFont="1" applyFill="1" applyBorder="1" applyAlignment="1">
      <alignment horizontal="center" vertical="center"/>
    </xf>
    <xf numFmtId="0" fontId="19" fillId="3" borderId="37" xfId="1" applyFont="1" applyFill="1" applyBorder="1" applyAlignment="1">
      <alignment horizontal="center" vertical="center" wrapText="1"/>
    </xf>
    <xf numFmtId="2" fontId="17" fillId="0" borderId="37" xfId="2" applyNumberFormat="1" applyFont="1" applyFill="1" applyBorder="1" applyAlignment="1">
      <alignment horizontal="center" vertical="center"/>
    </xf>
    <xf numFmtId="10" fontId="17" fillId="2" borderId="37" xfId="2" applyNumberFormat="1" applyFont="1" applyFill="1" applyBorder="1" applyAlignment="1">
      <alignment horizontal="center" vertical="center"/>
    </xf>
    <xf numFmtId="0" fontId="10" fillId="2" borderId="0" xfId="1" applyFont="1" applyFill="1" applyAlignment="1">
      <alignment horizontal="left"/>
    </xf>
    <xf numFmtId="0" fontId="21" fillId="2" borderId="0" xfId="1" applyFont="1" applyFill="1" applyAlignment="1">
      <alignment horizontal="right" vertical="center"/>
    </xf>
    <xf numFmtId="0" fontId="8" fillId="2" borderId="0" xfId="1" applyFont="1" applyFill="1" applyAlignment="1">
      <alignment vertical="center"/>
    </xf>
    <xf numFmtId="1" fontId="0" fillId="0" borderId="37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9" fontId="0" fillId="0" borderId="37" xfId="0" applyNumberFormat="1" applyBorder="1" applyAlignment="1">
      <alignment horizontal="center" vertical="center"/>
    </xf>
    <xf numFmtId="0" fontId="25" fillId="3" borderId="37" xfId="1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165" fontId="4" fillId="0" borderId="37" xfId="0" applyNumberFormat="1" applyFon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" fontId="4" fillId="0" borderId="37" xfId="0" applyNumberFormat="1" applyFont="1" applyBorder="1" applyAlignment="1">
      <alignment horizontal="center"/>
    </xf>
    <xf numFmtId="1" fontId="19" fillId="3" borderId="37" xfId="1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0" xfId="0" applyFont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28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5" fillId="3" borderId="32" xfId="1" applyFont="1" applyFill="1" applyBorder="1" applyAlignment="1">
      <alignment horizontal="center" vertical="center" wrapText="1"/>
    </xf>
    <xf numFmtId="0" fontId="15" fillId="3" borderId="36" xfId="1" applyFont="1" applyFill="1" applyBorder="1" applyAlignment="1">
      <alignment horizontal="center" vertical="center" wrapText="1"/>
    </xf>
    <xf numFmtId="0" fontId="19" fillId="3" borderId="33" xfId="1" applyFont="1" applyFill="1" applyBorder="1" applyAlignment="1">
      <alignment horizontal="center" vertical="center" wrapText="1"/>
    </xf>
    <xf numFmtId="0" fontId="19" fillId="3" borderId="34" xfId="1" applyFont="1" applyFill="1" applyBorder="1" applyAlignment="1">
      <alignment horizontal="center" vertical="center" wrapText="1"/>
    </xf>
    <xf numFmtId="0" fontId="19" fillId="3" borderId="35" xfId="1" applyFont="1" applyFill="1" applyBorder="1" applyAlignment="1">
      <alignment horizontal="center" vertical="center" wrapText="1"/>
    </xf>
    <xf numFmtId="0" fontId="19" fillId="3" borderId="37" xfId="1" applyFont="1" applyFill="1" applyBorder="1" applyAlignment="1">
      <alignment horizontal="center" vertical="center" wrapText="1"/>
    </xf>
    <xf numFmtId="0" fontId="19" fillId="3" borderId="33" xfId="1" applyFont="1" applyFill="1" applyBorder="1" applyAlignment="1">
      <alignment horizontal="center" wrapText="1"/>
    </xf>
    <xf numFmtId="0" fontId="19" fillId="3" borderId="34" xfId="1" applyFont="1" applyFill="1" applyBorder="1" applyAlignment="1">
      <alignment horizontal="center" wrapText="1"/>
    </xf>
    <xf numFmtId="0" fontId="19" fillId="3" borderId="35" xfId="1" applyFont="1" applyFill="1" applyBorder="1" applyAlignment="1">
      <alignment horizontal="center" wrapText="1"/>
    </xf>
    <xf numFmtId="0" fontId="15" fillId="3" borderId="33" xfId="1" applyFont="1" applyFill="1" applyBorder="1" applyAlignment="1">
      <alignment horizontal="center" vertical="center" wrapText="1"/>
    </xf>
    <xf numFmtId="0" fontId="15" fillId="3" borderId="34" xfId="1" applyFont="1" applyFill="1" applyBorder="1" applyAlignment="1">
      <alignment horizontal="center" vertical="center" wrapText="1"/>
    </xf>
    <xf numFmtId="0" fontId="15" fillId="3" borderId="35" xfId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/>
    </xf>
    <xf numFmtId="0" fontId="15" fillId="3" borderId="37" xfId="1" applyFont="1" applyFill="1" applyBorder="1" applyAlignment="1">
      <alignment horizontal="center" vertical="center" wrapText="1"/>
    </xf>
    <xf numFmtId="0" fontId="15" fillId="3" borderId="42" xfId="1" applyFont="1" applyFill="1" applyBorder="1" applyAlignment="1">
      <alignment horizontal="center" vertical="center" wrapText="1"/>
    </xf>
    <xf numFmtId="0" fontId="15" fillId="3" borderId="41" xfId="1" applyFont="1" applyFill="1" applyBorder="1" applyAlignment="1">
      <alignment horizontal="center" vertical="center" wrapText="1"/>
    </xf>
    <xf numFmtId="0" fontId="15" fillId="3" borderId="38" xfId="1" applyFont="1" applyFill="1" applyBorder="1" applyAlignment="1">
      <alignment horizontal="center" vertical="center" wrapText="1"/>
    </xf>
    <xf numFmtId="0" fontId="15" fillId="3" borderId="0" xfId="1" applyFont="1" applyFill="1" applyAlignment="1">
      <alignment horizontal="center" vertical="center" wrapText="1"/>
    </xf>
    <xf numFmtId="0" fontId="15" fillId="3" borderId="39" xfId="1" applyFont="1" applyFill="1" applyBorder="1" applyAlignment="1">
      <alignment horizontal="center" vertical="center" wrapText="1"/>
    </xf>
    <xf numFmtId="0" fontId="15" fillId="3" borderId="40" xfId="1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horizontal="center" vertical="center" wrapText="1"/>
    </xf>
    <xf numFmtId="0" fontId="24" fillId="4" borderId="34" xfId="0" applyFont="1" applyFill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13" fillId="3" borderId="0" xfId="1" applyFont="1" applyFill="1" applyAlignment="1">
      <alignment horizontal="center" vertical="center"/>
    </xf>
    <xf numFmtId="0" fontId="24" fillId="4" borderId="45" xfId="0" applyFont="1" applyFill="1" applyBorder="1" applyAlignment="1">
      <alignment horizontal="center" vertical="center" wrapText="1"/>
    </xf>
  </cellXfs>
  <cellStyles count="6">
    <cellStyle name="Millares 2" xfId="3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5" xr:uid="{00000000-0005-0000-0000-000004000000}"/>
    <cellStyle name="Porcentual 2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L204"/>
  <sheetViews>
    <sheetView workbookViewId="0">
      <selection activeCell="G15" sqref="G15:H15"/>
    </sheetView>
  </sheetViews>
  <sheetFormatPr baseColWidth="10" defaultColWidth="9.109375" defaultRowHeight="13.2"/>
  <cols>
    <col min="1" max="1" width="13" customWidth="1"/>
    <col min="2" max="2" width="14" customWidth="1"/>
    <col min="3" max="8" width="13.5546875" customWidth="1"/>
    <col min="9" max="14" width="12.6640625" customWidth="1"/>
    <col min="15" max="20" width="13.109375" customWidth="1"/>
    <col min="21" max="21" width="10.33203125" customWidth="1"/>
    <col min="22" max="22" width="11.33203125" customWidth="1"/>
    <col min="23" max="23" width="10.33203125" customWidth="1"/>
    <col min="24" max="24" width="11.33203125" customWidth="1"/>
    <col min="25" max="25" width="10.33203125" customWidth="1"/>
    <col min="26" max="26" width="11.33203125" customWidth="1"/>
    <col min="27" max="27" width="10.33203125" customWidth="1"/>
    <col min="28" max="28" width="11.33203125" customWidth="1"/>
    <col min="29" max="29" width="10.33203125" customWidth="1"/>
    <col min="30" max="30" width="11.33203125" customWidth="1"/>
    <col min="31" max="31" width="10.33203125" customWidth="1"/>
    <col min="32" max="32" width="11.33203125" customWidth="1"/>
    <col min="33" max="33" width="10.33203125" customWidth="1"/>
    <col min="34" max="34" width="11.33203125" customWidth="1"/>
    <col min="35" max="35" width="10.33203125" customWidth="1"/>
    <col min="36" max="36" width="11.33203125" customWidth="1"/>
    <col min="37" max="37" width="10.33203125" customWidth="1"/>
    <col min="38" max="38" width="11.33203125" customWidth="1"/>
    <col min="39" max="39" width="10.33203125" customWidth="1"/>
    <col min="40" max="40" width="11.33203125" customWidth="1"/>
    <col min="41" max="41" width="10.33203125" customWidth="1"/>
    <col min="42" max="42" width="11.33203125" customWidth="1"/>
    <col min="43" max="43" width="10.33203125" customWidth="1"/>
    <col min="44" max="44" width="11.33203125" customWidth="1"/>
    <col min="45" max="45" width="10.33203125" customWidth="1"/>
    <col min="46" max="46" width="11.33203125" customWidth="1"/>
    <col min="47" max="47" width="10.33203125" customWidth="1"/>
    <col min="48" max="48" width="11.33203125" customWidth="1"/>
    <col min="49" max="49" width="10.33203125" customWidth="1"/>
    <col min="50" max="50" width="11.33203125" customWidth="1"/>
    <col min="51" max="51" width="10.33203125" customWidth="1"/>
    <col min="52" max="52" width="11.33203125" customWidth="1"/>
    <col min="53" max="54" width="13.5546875" customWidth="1"/>
    <col min="55" max="55" width="10.33203125" customWidth="1"/>
    <col min="56" max="56" width="11.33203125" customWidth="1"/>
    <col min="57" max="60" width="13.5546875" customWidth="1"/>
    <col min="61" max="61" width="10.33203125" customWidth="1"/>
    <col min="62" max="62" width="11.33203125" customWidth="1"/>
    <col min="63" max="63" width="10.33203125" customWidth="1"/>
    <col min="64" max="64" width="11.33203125" customWidth="1"/>
    <col min="65" max="66" width="13.5546875" customWidth="1"/>
    <col min="67" max="67" width="10.33203125" customWidth="1"/>
    <col min="68" max="68" width="11.33203125" customWidth="1"/>
    <col min="69" max="72" width="13.5546875" customWidth="1"/>
    <col min="73" max="73" width="10.33203125" customWidth="1"/>
    <col min="74" max="74" width="11.33203125" customWidth="1"/>
    <col min="75" max="75" width="10.33203125" customWidth="1"/>
    <col min="76" max="76" width="11.33203125" customWidth="1"/>
    <col min="77" max="78" width="13.5546875" customWidth="1"/>
    <col min="79" max="80" width="13.33203125" customWidth="1"/>
    <col min="81" max="84" width="13.5546875" customWidth="1"/>
    <col min="85" max="85" width="10.33203125" customWidth="1"/>
    <col min="86" max="86" width="11.33203125" customWidth="1"/>
    <col min="87" max="90" width="13.5546875" customWidth="1"/>
    <col min="91" max="91" width="10.33203125" customWidth="1"/>
    <col min="92" max="92" width="11.33203125" customWidth="1"/>
    <col min="93" max="93" width="10.33203125" customWidth="1"/>
    <col min="94" max="94" width="11.33203125" customWidth="1"/>
    <col min="95" max="95" width="10.33203125" customWidth="1"/>
    <col min="96" max="96" width="11.33203125" customWidth="1"/>
    <col min="97" max="97" width="10.33203125" customWidth="1"/>
    <col min="98" max="98" width="11.33203125" customWidth="1"/>
    <col min="99" max="100" width="12.109375" customWidth="1"/>
    <col min="101" max="102" width="12" customWidth="1"/>
    <col min="103" max="104" width="12.44140625" customWidth="1"/>
    <col min="105" max="106" width="13.5546875" customWidth="1"/>
    <col min="107" max="108" width="13.33203125" customWidth="1"/>
    <col min="109" max="109" width="10.33203125" customWidth="1"/>
    <col min="110" max="110" width="11.33203125" customWidth="1"/>
    <col min="111" max="114" width="13.5546875" customWidth="1"/>
    <col min="115" max="115" width="10.33203125" customWidth="1"/>
    <col min="116" max="116" width="11.33203125" customWidth="1"/>
  </cols>
  <sheetData>
    <row r="2" spans="1:38" ht="18" customHeight="1" thickBot="1">
      <c r="A2" s="92" t="s">
        <v>0</v>
      </c>
      <c r="B2" s="93"/>
      <c r="C2" s="93"/>
      <c r="D2" s="93"/>
      <c r="E2" s="93"/>
      <c r="F2" s="93"/>
      <c r="G2" s="93"/>
      <c r="H2" s="93"/>
    </row>
    <row r="3" spans="1:38" ht="15.9" customHeight="1" thickBot="1">
      <c r="A3" s="94" t="s">
        <v>1</v>
      </c>
      <c r="B3" s="95"/>
      <c r="C3" s="105" t="s">
        <v>2</v>
      </c>
      <c r="D3" s="99"/>
      <c r="E3" s="99"/>
      <c r="F3" s="99"/>
      <c r="G3" s="99"/>
      <c r="H3" s="103"/>
    </row>
    <row r="4" spans="1:38" ht="15.9" customHeight="1">
      <c r="A4" s="86"/>
      <c r="B4" s="96"/>
      <c r="C4" s="104" t="s">
        <v>3</v>
      </c>
      <c r="D4" s="89"/>
      <c r="E4" s="88" t="s">
        <v>4</v>
      </c>
      <c r="F4" s="89"/>
      <c r="G4" s="90" t="s">
        <v>5</v>
      </c>
      <c r="H4" s="91"/>
    </row>
    <row r="5" spans="1:38" ht="15.9" customHeight="1" thickBot="1">
      <c r="A5" s="87"/>
      <c r="B5" s="97"/>
      <c r="C5" s="1" t="s">
        <v>6</v>
      </c>
      <c r="D5" s="2"/>
      <c r="E5" s="2" t="s">
        <v>6</v>
      </c>
      <c r="F5" s="2"/>
      <c r="G5" s="2" t="s">
        <v>6</v>
      </c>
      <c r="H5" s="3"/>
    </row>
    <row r="6" spans="1:38" ht="15.9" customHeight="1" thickBot="1">
      <c r="A6" s="85" t="s">
        <v>7</v>
      </c>
      <c r="B6" s="4" t="s">
        <v>8</v>
      </c>
      <c r="C6" s="5">
        <v>8065.6493299999875</v>
      </c>
      <c r="D6" s="6"/>
      <c r="E6" s="7">
        <v>1098.1346900000003</v>
      </c>
      <c r="F6" s="6"/>
      <c r="G6" s="7">
        <v>9163.7840199999955</v>
      </c>
      <c r="H6" s="8"/>
    </row>
    <row r="7" spans="1:38" ht="15.9" customHeight="1">
      <c r="A7" s="86"/>
      <c r="B7" s="9" t="s">
        <v>9</v>
      </c>
      <c r="C7" s="10">
        <v>17204.640110000048</v>
      </c>
      <c r="D7" s="11"/>
      <c r="E7" s="12">
        <v>19329.814880000027</v>
      </c>
      <c r="F7" s="11"/>
      <c r="G7" s="12">
        <v>36534.454990000064</v>
      </c>
      <c r="H7" s="13"/>
    </row>
    <row r="8" spans="1:38" ht="15.9" customHeight="1">
      <c r="A8" s="86"/>
      <c r="B8" s="9" t="s">
        <v>10</v>
      </c>
      <c r="C8" s="10">
        <v>8454.9044400000239</v>
      </c>
      <c r="D8" s="11"/>
      <c r="E8" s="12">
        <v>6438.3629500000179</v>
      </c>
      <c r="F8" s="11"/>
      <c r="G8" s="12">
        <v>14893.267390000059</v>
      </c>
      <c r="H8" s="13"/>
    </row>
    <row r="9" spans="1:38" ht="15.9" customHeight="1">
      <c r="A9" s="86"/>
      <c r="B9" s="9" t="s">
        <v>11</v>
      </c>
      <c r="C9" s="10">
        <v>10003.60169999997</v>
      </c>
      <c r="D9" s="11"/>
      <c r="E9" s="12">
        <v>12844.544479999991</v>
      </c>
      <c r="F9" s="11"/>
      <c r="G9" s="12">
        <v>22848.146179999967</v>
      </c>
      <c r="H9" s="13"/>
    </row>
    <row r="10" spans="1:38" ht="15.9" customHeight="1" thickBot="1">
      <c r="A10" s="87"/>
      <c r="B10" s="14" t="s">
        <v>5</v>
      </c>
      <c r="C10" s="15">
        <v>43728.795580000224</v>
      </c>
      <c r="D10" s="16"/>
      <c r="E10" s="17">
        <v>39710.856999999953</v>
      </c>
      <c r="F10" s="16"/>
      <c r="G10" s="17">
        <v>83439.652579999587</v>
      </c>
      <c r="H10" s="18"/>
    </row>
    <row r="11" spans="1:38" ht="36" customHeight="1"/>
    <row r="12" spans="1:38">
      <c r="C12" s="19" t="s">
        <v>129</v>
      </c>
    </row>
    <row r="13" spans="1:38" ht="18" customHeight="1" thickBot="1">
      <c r="A13" s="92" t="s">
        <v>12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5.9" customHeight="1" thickBot="1">
      <c r="A14" s="94" t="s">
        <v>1</v>
      </c>
      <c r="B14" s="95"/>
      <c r="C14" s="98" t="s">
        <v>13</v>
      </c>
      <c r="D14" s="99"/>
      <c r="E14" s="99"/>
      <c r="F14" s="99"/>
      <c r="G14" s="99"/>
      <c r="H14" s="100"/>
      <c r="I14" s="101" t="s">
        <v>14</v>
      </c>
      <c r="J14" s="99"/>
      <c r="K14" s="99"/>
      <c r="L14" s="99"/>
      <c r="M14" s="99"/>
      <c r="N14" s="100"/>
      <c r="O14" s="101" t="s">
        <v>15</v>
      </c>
      <c r="P14" s="99"/>
      <c r="Q14" s="99"/>
      <c r="R14" s="99"/>
      <c r="S14" s="99"/>
      <c r="T14" s="100"/>
      <c r="U14" s="101" t="s">
        <v>16</v>
      </c>
      <c r="V14" s="99"/>
      <c r="W14" s="99"/>
      <c r="X14" s="99"/>
      <c r="Y14" s="99"/>
      <c r="Z14" s="100"/>
      <c r="AA14" s="101" t="s">
        <v>17</v>
      </c>
      <c r="AB14" s="99"/>
      <c r="AC14" s="99"/>
      <c r="AD14" s="99"/>
      <c r="AE14" s="99"/>
      <c r="AF14" s="100"/>
      <c r="AG14" s="102" t="s">
        <v>18</v>
      </c>
      <c r="AH14" s="99"/>
      <c r="AI14" s="99"/>
      <c r="AJ14" s="99"/>
      <c r="AK14" s="99"/>
      <c r="AL14" s="103"/>
    </row>
    <row r="15" spans="1:38" ht="15.9" customHeight="1">
      <c r="A15" s="86"/>
      <c r="B15" s="96"/>
      <c r="C15" s="104" t="s">
        <v>3</v>
      </c>
      <c r="D15" s="89"/>
      <c r="E15" s="88" t="s">
        <v>4</v>
      </c>
      <c r="F15" s="89"/>
      <c r="G15" s="88" t="s">
        <v>5</v>
      </c>
      <c r="H15" s="89"/>
      <c r="I15" s="88" t="s">
        <v>3</v>
      </c>
      <c r="J15" s="89"/>
      <c r="K15" s="88" t="s">
        <v>4</v>
      </c>
      <c r="L15" s="89"/>
      <c r="M15" s="88" t="s">
        <v>5</v>
      </c>
      <c r="N15" s="89"/>
      <c r="O15" s="88" t="s">
        <v>3</v>
      </c>
      <c r="P15" s="89"/>
      <c r="Q15" s="88" t="s">
        <v>4</v>
      </c>
      <c r="R15" s="89"/>
      <c r="S15" s="88" t="s">
        <v>5</v>
      </c>
      <c r="T15" s="89"/>
      <c r="U15" s="88" t="s">
        <v>3</v>
      </c>
      <c r="V15" s="89"/>
      <c r="W15" s="88" t="s">
        <v>4</v>
      </c>
      <c r="X15" s="89"/>
      <c r="Y15" s="88" t="s">
        <v>5</v>
      </c>
      <c r="Z15" s="89"/>
      <c r="AA15" s="88" t="s">
        <v>3</v>
      </c>
      <c r="AB15" s="89"/>
      <c r="AC15" s="88" t="s">
        <v>4</v>
      </c>
      <c r="AD15" s="89"/>
      <c r="AE15" s="88" t="s">
        <v>5</v>
      </c>
      <c r="AF15" s="89"/>
      <c r="AG15" s="88" t="s">
        <v>3</v>
      </c>
      <c r="AH15" s="89"/>
      <c r="AI15" s="88" t="s">
        <v>4</v>
      </c>
      <c r="AJ15" s="89"/>
      <c r="AK15" s="90" t="s">
        <v>5</v>
      </c>
      <c r="AL15" s="91"/>
    </row>
    <row r="16" spans="1:38" ht="15.9" customHeight="1" thickBot="1">
      <c r="A16" s="87"/>
      <c r="B16" s="97"/>
      <c r="C16" s="1" t="s">
        <v>6</v>
      </c>
      <c r="D16" s="2"/>
      <c r="E16" s="2" t="s">
        <v>6</v>
      </c>
      <c r="F16" s="2"/>
      <c r="G16" s="2" t="s">
        <v>6</v>
      </c>
      <c r="H16" s="2"/>
      <c r="I16" s="2" t="s">
        <v>6</v>
      </c>
      <c r="J16" s="2" t="s">
        <v>19</v>
      </c>
      <c r="K16" s="2" t="s">
        <v>6</v>
      </c>
      <c r="L16" s="2" t="s">
        <v>19</v>
      </c>
      <c r="M16" s="2" t="s">
        <v>6</v>
      </c>
      <c r="N16" s="2" t="s">
        <v>19</v>
      </c>
      <c r="O16" s="2" t="s">
        <v>6</v>
      </c>
      <c r="P16" s="2" t="s">
        <v>19</v>
      </c>
      <c r="Q16" s="2" t="s">
        <v>6</v>
      </c>
      <c r="R16" s="2" t="s">
        <v>19</v>
      </c>
      <c r="S16" s="2" t="s">
        <v>6</v>
      </c>
      <c r="T16" s="2" t="s">
        <v>19</v>
      </c>
      <c r="U16" s="2" t="s">
        <v>6</v>
      </c>
      <c r="V16" s="2" t="s">
        <v>19</v>
      </c>
      <c r="W16" s="2" t="s">
        <v>6</v>
      </c>
      <c r="X16" s="2" t="s">
        <v>19</v>
      </c>
      <c r="Y16" s="2" t="s">
        <v>6</v>
      </c>
      <c r="Z16" s="2" t="s">
        <v>19</v>
      </c>
      <c r="AA16" s="2" t="s">
        <v>6</v>
      </c>
      <c r="AB16" s="2" t="s">
        <v>19</v>
      </c>
      <c r="AC16" s="2" t="s">
        <v>6</v>
      </c>
      <c r="AD16" s="2" t="s">
        <v>19</v>
      </c>
      <c r="AE16" s="2" t="s">
        <v>6</v>
      </c>
      <c r="AF16" s="2" t="s">
        <v>19</v>
      </c>
      <c r="AG16" s="2" t="s">
        <v>6</v>
      </c>
      <c r="AH16" s="2" t="s">
        <v>19</v>
      </c>
      <c r="AI16" s="2" t="s">
        <v>6</v>
      </c>
      <c r="AJ16" s="2" t="s">
        <v>19</v>
      </c>
      <c r="AK16" s="2" t="s">
        <v>6</v>
      </c>
      <c r="AL16" s="3" t="s">
        <v>19</v>
      </c>
    </row>
    <row r="17" spans="1:38" ht="15.9" customHeight="1" thickBot="1">
      <c r="A17" s="85" t="s">
        <v>7</v>
      </c>
      <c r="B17" s="4" t="s">
        <v>8</v>
      </c>
      <c r="C17" s="5">
        <v>134.30135999999999</v>
      </c>
      <c r="D17" s="6"/>
      <c r="E17" s="7">
        <v>9029.4826599999906</v>
      </c>
      <c r="F17" s="6"/>
      <c r="G17" s="7">
        <v>9163.7840199999955</v>
      </c>
      <c r="H17" s="6"/>
      <c r="I17" s="7">
        <v>93.414150000000006</v>
      </c>
      <c r="J17" s="6">
        <v>1.019384020794502E-2</v>
      </c>
      <c r="K17" s="7">
        <v>9070.369869999995</v>
      </c>
      <c r="L17" s="6">
        <v>0.989806159792055</v>
      </c>
      <c r="M17" s="7">
        <v>9163.7840199999955</v>
      </c>
      <c r="N17" s="6">
        <v>1</v>
      </c>
      <c r="O17" s="7">
        <v>8489.2038699999866</v>
      </c>
      <c r="P17" s="6">
        <v>0.92638628883791507</v>
      </c>
      <c r="Q17" s="7">
        <v>674.58014999999989</v>
      </c>
      <c r="R17" s="6">
        <v>7.3613711162083914E-2</v>
      </c>
      <c r="S17" s="7">
        <v>9163.7840199999955</v>
      </c>
      <c r="T17" s="6">
        <v>1</v>
      </c>
      <c r="U17" s="7">
        <v>352.88368000000003</v>
      </c>
      <c r="V17" s="6">
        <v>3.8508511247081989E-2</v>
      </c>
      <c r="W17" s="7">
        <v>8810.9003399999874</v>
      </c>
      <c r="X17" s="6">
        <v>0.96149148875291712</v>
      </c>
      <c r="Y17" s="7">
        <v>9163.7840199999955</v>
      </c>
      <c r="Z17" s="6">
        <v>1</v>
      </c>
      <c r="AA17" s="7">
        <v>101.58333</v>
      </c>
      <c r="AB17" s="6">
        <v>1.1085303819720539E-2</v>
      </c>
      <c r="AC17" s="7">
        <v>9062.2006899999942</v>
      </c>
      <c r="AD17" s="6">
        <v>0.98891469618027927</v>
      </c>
      <c r="AE17" s="7">
        <v>9163.7840199999955</v>
      </c>
      <c r="AF17" s="6">
        <v>1</v>
      </c>
      <c r="AG17" s="7">
        <v>1722.1671300000014</v>
      </c>
      <c r="AH17" s="6">
        <v>0.18793187685800589</v>
      </c>
      <c r="AI17" s="7">
        <v>7441.6168899999966</v>
      </c>
      <c r="AJ17" s="6">
        <v>0.81206812314199439</v>
      </c>
      <c r="AK17" s="7">
        <v>9163.7840199999955</v>
      </c>
      <c r="AL17" s="8">
        <v>1</v>
      </c>
    </row>
    <row r="18" spans="1:38" ht="15.9" customHeight="1">
      <c r="A18" s="86"/>
      <c r="B18" s="9" t="s">
        <v>9</v>
      </c>
      <c r="C18" s="10">
        <v>1322.7159299999994</v>
      </c>
      <c r="D18" s="11"/>
      <c r="E18" s="12">
        <v>31401.042779999934</v>
      </c>
      <c r="F18" s="11"/>
      <c r="G18" s="12">
        <v>32723.758709999922</v>
      </c>
      <c r="H18" s="11"/>
      <c r="I18" s="12">
        <v>429.23148000000003</v>
      </c>
      <c r="J18" s="11">
        <v>1.3116814721801286E-2</v>
      </c>
      <c r="K18" s="12">
        <v>32294.52722999992</v>
      </c>
      <c r="L18" s="11">
        <v>0.98688318527819863</v>
      </c>
      <c r="M18" s="12">
        <v>32723.758709999922</v>
      </c>
      <c r="N18" s="11">
        <v>1</v>
      </c>
      <c r="O18" s="12">
        <v>30801.276169999939</v>
      </c>
      <c r="P18" s="11">
        <v>0.94125116992099989</v>
      </c>
      <c r="Q18" s="12">
        <v>1922.4825399999995</v>
      </c>
      <c r="R18" s="11">
        <v>5.8748830079000544E-2</v>
      </c>
      <c r="S18" s="12">
        <v>32723.758709999922</v>
      </c>
      <c r="T18" s="11">
        <v>1</v>
      </c>
      <c r="U18" s="12">
        <v>827.10468999999989</v>
      </c>
      <c r="V18" s="11">
        <v>2.5275357190164351E-2</v>
      </c>
      <c r="W18" s="12">
        <v>31896.654019999925</v>
      </c>
      <c r="X18" s="11">
        <v>0.97472464280983573</v>
      </c>
      <c r="Y18" s="12">
        <v>32723.758709999922</v>
      </c>
      <c r="Z18" s="11">
        <v>1</v>
      </c>
      <c r="AA18" s="12">
        <v>312.73455999999999</v>
      </c>
      <c r="AB18" s="11">
        <v>9.5568043625878681E-3</v>
      </c>
      <c r="AC18" s="12">
        <v>32411.024149999921</v>
      </c>
      <c r="AD18" s="11">
        <v>0.99044319563741212</v>
      </c>
      <c r="AE18" s="12">
        <v>32723.758709999922</v>
      </c>
      <c r="AF18" s="11">
        <v>1</v>
      </c>
      <c r="AG18" s="12">
        <v>1858.3698399999992</v>
      </c>
      <c r="AH18" s="11">
        <v>5.6789620546618548E-2</v>
      </c>
      <c r="AI18" s="12">
        <v>30865.388869999952</v>
      </c>
      <c r="AJ18" s="11">
        <v>0.94321037945338237</v>
      </c>
      <c r="AK18" s="12">
        <v>32723.758709999922</v>
      </c>
      <c r="AL18" s="13">
        <v>1</v>
      </c>
    </row>
    <row r="19" spans="1:38" ht="15.9" customHeight="1">
      <c r="A19" s="86"/>
      <c r="B19" s="9" t="s">
        <v>10</v>
      </c>
      <c r="C19" s="10">
        <v>2</v>
      </c>
      <c r="D19" s="11"/>
      <c r="E19" s="12">
        <v>86</v>
      </c>
      <c r="F19" s="11"/>
      <c r="G19" s="12">
        <v>88</v>
      </c>
      <c r="H19" s="11"/>
      <c r="I19" s="12">
        <v>3</v>
      </c>
      <c r="J19" s="11">
        <v>3.4090909090909088E-2</v>
      </c>
      <c r="K19" s="12">
        <v>85</v>
      </c>
      <c r="L19" s="11">
        <v>0.96590909090909094</v>
      </c>
      <c r="M19" s="12">
        <v>88</v>
      </c>
      <c r="N19" s="11">
        <v>1</v>
      </c>
      <c r="O19" s="12">
        <v>86</v>
      </c>
      <c r="P19" s="11">
        <v>0.97727272727272729</v>
      </c>
      <c r="Q19" s="12">
        <v>2</v>
      </c>
      <c r="R19" s="11">
        <v>2.2727272727272728E-2</v>
      </c>
      <c r="S19" s="12">
        <v>88</v>
      </c>
      <c r="T19" s="11">
        <v>1</v>
      </c>
      <c r="U19" s="12">
        <v>1</v>
      </c>
      <c r="V19" s="11">
        <v>1.1363636363636364E-2</v>
      </c>
      <c r="W19" s="12">
        <v>87</v>
      </c>
      <c r="X19" s="11">
        <v>0.98863636363636365</v>
      </c>
      <c r="Y19" s="12">
        <v>88</v>
      </c>
      <c r="Z19" s="11">
        <v>1</v>
      </c>
      <c r="AA19" s="12">
        <v>3</v>
      </c>
      <c r="AB19" s="11">
        <v>3.4090909090909088E-2</v>
      </c>
      <c r="AC19" s="12">
        <v>85</v>
      </c>
      <c r="AD19" s="11">
        <v>0.96590909090909094</v>
      </c>
      <c r="AE19" s="12">
        <v>88</v>
      </c>
      <c r="AF19" s="11">
        <v>1</v>
      </c>
      <c r="AG19" s="12">
        <v>10</v>
      </c>
      <c r="AH19" s="11">
        <v>0.11363636363636363</v>
      </c>
      <c r="AI19" s="12">
        <v>78</v>
      </c>
      <c r="AJ19" s="11">
        <v>0.88636363636363635</v>
      </c>
      <c r="AK19" s="12">
        <v>88</v>
      </c>
      <c r="AL19" s="13">
        <v>1</v>
      </c>
    </row>
    <row r="20" spans="1:38" ht="15.9" customHeight="1">
      <c r="A20" s="86"/>
      <c r="B20" s="9" t="s">
        <v>11</v>
      </c>
      <c r="C20" s="10">
        <v>1</v>
      </c>
      <c r="D20" s="11"/>
      <c r="E20" s="12">
        <v>42</v>
      </c>
      <c r="F20" s="11"/>
      <c r="G20" s="12">
        <v>43</v>
      </c>
      <c r="H20" s="11"/>
      <c r="I20" s="12">
        <v>2</v>
      </c>
      <c r="J20" s="11">
        <v>4.6511627906976744E-2</v>
      </c>
      <c r="K20" s="12">
        <v>41</v>
      </c>
      <c r="L20" s="11">
        <v>0.95348837209302328</v>
      </c>
      <c r="M20" s="12">
        <v>43</v>
      </c>
      <c r="N20" s="11">
        <v>1</v>
      </c>
      <c r="O20" s="12">
        <v>41</v>
      </c>
      <c r="P20" s="11">
        <v>0.95348837209302328</v>
      </c>
      <c r="Q20" s="12">
        <v>2</v>
      </c>
      <c r="R20" s="11">
        <v>4.6511627906976744E-2</v>
      </c>
      <c r="S20" s="12">
        <v>43</v>
      </c>
      <c r="T20" s="11">
        <v>1</v>
      </c>
      <c r="U20" s="12">
        <v>1</v>
      </c>
      <c r="V20" s="11">
        <v>2.3255813953488372E-2</v>
      </c>
      <c r="W20" s="12">
        <v>42</v>
      </c>
      <c r="X20" s="11">
        <v>0.9767441860465117</v>
      </c>
      <c r="Y20" s="12">
        <v>43</v>
      </c>
      <c r="Z20" s="11">
        <v>1</v>
      </c>
      <c r="AA20" s="12">
        <v>1</v>
      </c>
      <c r="AB20" s="11">
        <v>2.3255813953488372E-2</v>
      </c>
      <c r="AC20" s="12">
        <v>42</v>
      </c>
      <c r="AD20" s="11">
        <v>0.9767441860465117</v>
      </c>
      <c r="AE20" s="12">
        <v>43</v>
      </c>
      <c r="AF20" s="11">
        <v>1</v>
      </c>
      <c r="AG20" s="12">
        <v>4</v>
      </c>
      <c r="AH20" s="11">
        <v>9.3023255813953487E-2</v>
      </c>
      <c r="AI20" s="12">
        <v>39</v>
      </c>
      <c r="AJ20" s="11">
        <v>0.90697674418604646</v>
      </c>
      <c r="AK20" s="12">
        <v>43</v>
      </c>
      <c r="AL20" s="13">
        <v>1</v>
      </c>
    </row>
    <row r="21" spans="1:38" ht="15.9" customHeight="1" thickBot="1">
      <c r="A21" s="87"/>
      <c r="B21" s="14" t="s">
        <v>5</v>
      </c>
      <c r="C21" s="15">
        <v>1460.0172899999993</v>
      </c>
      <c r="D21" s="16"/>
      <c r="E21" s="17">
        <v>40558.525440000216</v>
      </c>
      <c r="F21" s="16"/>
      <c r="G21" s="17">
        <v>42018.542730000205</v>
      </c>
      <c r="H21" s="16"/>
      <c r="I21" s="17">
        <v>527.64562999999998</v>
      </c>
      <c r="J21" s="16">
        <v>1.2557447158282194E-2</v>
      </c>
      <c r="K21" s="17">
        <v>41490.897100000206</v>
      </c>
      <c r="L21" s="16">
        <v>0.98744255284171789</v>
      </c>
      <c r="M21" s="17">
        <v>42018.542730000205</v>
      </c>
      <c r="N21" s="16">
        <v>1</v>
      </c>
      <c r="O21" s="17">
        <v>39417.48004000017</v>
      </c>
      <c r="P21" s="16">
        <v>0.93809726561166673</v>
      </c>
      <c r="Q21" s="17">
        <v>2601.0626900000002</v>
      </c>
      <c r="R21" s="16">
        <v>6.190273438833245E-2</v>
      </c>
      <c r="S21" s="17">
        <v>42018.542730000205</v>
      </c>
      <c r="T21" s="16">
        <v>1</v>
      </c>
      <c r="U21" s="17">
        <v>1181.9883699999998</v>
      </c>
      <c r="V21" s="16">
        <v>2.8130160952871151E-2</v>
      </c>
      <c r="W21" s="17">
        <v>40836.554360000184</v>
      </c>
      <c r="X21" s="16">
        <v>0.97186983904712831</v>
      </c>
      <c r="Y21" s="17">
        <v>42018.542730000205</v>
      </c>
      <c r="Z21" s="16">
        <v>1</v>
      </c>
      <c r="AA21" s="17">
        <v>418.31789000000003</v>
      </c>
      <c r="AB21" s="16">
        <v>9.955554448615643E-3</v>
      </c>
      <c r="AC21" s="17">
        <v>41600.224840000206</v>
      </c>
      <c r="AD21" s="16">
        <v>0.99004444555138438</v>
      </c>
      <c r="AE21" s="17">
        <v>42018.542730000205</v>
      </c>
      <c r="AF21" s="16">
        <v>1</v>
      </c>
      <c r="AG21" s="17">
        <v>3594.5369700000033</v>
      </c>
      <c r="AH21" s="16">
        <v>8.5546445365740686E-2</v>
      </c>
      <c r="AI21" s="17">
        <v>38424.005760000138</v>
      </c>
      <c r="AJ21" s="16">
        <v>0.91445355463425781</v>
      </c>
      <c r="AK21" s="17">
        <v>42018.542730000205</v>
      </c>
      <c r="AL21" s="18">
        <v>1</v>
      </c>
    </row>
    <row r="22" spans="1:38" ht="36" customHeight="1"/>
    <row r="23" spans="1:38">
      <c r="C23" s="20" t="s">
        <v>130</v>
      </c>
    </row>
    <row r="24" spans="1:38" ht="18" customHeight="1" thickBot="1">
      <c r="A24" s="92" t="s">
        <v>12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spans="1:38" ht="15.9" customHeight="1" thickBot="1">
      <c r="A25" s="94" t="s">
        <v>1</v>
      </c>
      <c r="B25" s="95"/>
      <c r="C25" s="98" t="s">
        <v>20</v>
      </c>
      <c r="D25" s="99"/>
      <c r="E25" s="99"/>
      <c r="F25" s="99"/>
      <c r="G25" s="99"/>
      <c r="H25" s="100"/>
      <c r="I25" s="101" t="s">
        <v>21</v>
      </c>
      <c r="J25" s="99"/>
      <c r="K25" s="99"/>
      <c r="L25" s="99"/>
      <c r="M25" s="99"/>
      <c r="N25" s="100"/>
      <c r="O25" s="101" t="s">
        <v>22</v>
      </c>
      <c r="P25" s="99"/>
      <c r="Q25" s="99"/>
      <c r="R25" s="99"/>
      <c r="S25" s="99"/>
      <c r="T25" s="100"/>
      <c r="U25" s="102" t="s">
        <v>23</v>
      </c>
      <c r="V25" s="99"/>
      <c r="W25" s="99"/>
      <c r="X25" s="99"/>
      <c r="Y25" s="99"/>
      <c r="Z25" s="103"/>
    </row>
    <row r="26" spans="1:38" ht="15.9" customHeight="1">
      <c r="A26" s="86"/>
      <c r="B26" s="96"/>
      <c r="C26" s="104" t="s">
        <v>3</v>
      </c>
      <c r="D26" s="89"/>
      <c r="E26" s="88" t="s">
        <v>4</v>
      </c>
      <c r="F26" s="89"/>
      <c r="G26" s="88" t="s">
        <v>5</v>
      </c>
      <c r="H26" s="89"/>
      <c r="I26" s="88" t="s">
        <v>3</v>
      </c>
      <c r="J26" s="89"/>
      <c r="K26" s="88" t="s">
        <v>4</v>
      </c>
      <c r="L26" s="89"/>
      <c r="M26" s="88" t="s">
        <v>5</v>
      </c>
      <c r="N26" s="89"/>
      <c r="O26" s="88" t="s">
        <v>3</v>
      </c>
      <c r="P26" s="89"/>
      <c r="Q26" s="88" t="s">
        <v>4</v>
      </c>
      <c r="R26" s="89"/>
      <c r="S26" s="88" t="s">
        <v>5</v>
      </c>
      <c r="T26" s="89"/>
      <c r="U26" s="88" t="s">
        <v>3</v>
      </c>
      <c r="V26" s="89"/>
      <c r="W26" s="88" t="s">
        <v>4</v>
      </c>
      <c r="X26" s="89"/>
      <c r="Y26" s="90" t="s">
        <v>5</v>
      </c>
      <c r="Z26" s="91"/>
    </row>
    <row r="27" spans="1:38" ht="15.9" customHeight="1" thickBot="1">
      <c r="A27" s="87"/>
      <c r="B27" s="97"/>
      <c r="C27" s="1" t="s">
        <v>6</v>
      </c>
      <c r="D27" s="2" t="s">
        <v>19</v>
      </c>
      <c r="E27" s="2" t="s">
        <v>6</v>
      </c>
      <c r="F27" s="2" t="s">
        <v>19</v>
      </c>
      <c r="G27" s="2" t="s">
        <v>6</v>
      </c>
      <c r="H27" s="2" t="s">
        <v>19</v>
      </c>
      <c r="I27" s="2" t="s">
        <v>6</v>
      </c>
      <c r="J27" s="2" t="s">
        <v>19</v>
      </c>
      <c r="K27" s="2" t="s">
        <v>6</v>
      </c>
      <c r="L27" s="2" t="s">
        <v>19</v>
      </c>
      <c r="M27" s="2" t="s">
        <v>6</v>
      </c>
      <c r="N27" s="2" t="s">
        <v>19</v>
      </c>
      <c r="O27" s="2" t="s">
        <v>6</v>
      </c>
      <c r="P27" s="2" t="s">
        <v>19</v>
      </c>
      <c r="Q27" s="2" t="s">
        <v>6</v>
      </c>
      <c r="R27" s="2" t="s">
        <v>19</v>
      </c>
      <c r="S27" s="2" t="s">
        <v>6</v>
      </c>
      <c r="T27" s="2" t="s">
        <v>19</v>
      </c>
      <c r="U27" s="2" t="s">
        <v>6</v>
      </c>
      <c r="V27" s="2" t="s">
        <v>19</v>
      </c>
      <c r="W27" s="2" t="s">
        <v>6</v>
      </c>
      <c r="X27" s="2" t="s">
        <v>19</v>
      </c>
      <c r="Y27" s="2" t="s">
        <v>6</v>
      </c>
      <c r="Z27" s="3" t="s">
        <v>19</v>
      </c>
    </row>
    <row r="28" spans="1:38" ht="15.9" customHeight="1" thickBot="1">
      <c r="A28" s="85" t="s">
        <v>7</v>
      </c>
      <c r="B28" s="4" t="s">
        <v>8</v>
      </c>
      <c r="C28" s="5">
        <v>845.47011000000009</v>
      </c>
      <c r="D28" s="6">
        <v>9.2262116627231522E-2</v>
      </c>
      <c r="E28" s="7">
        <v>8318.3139099999844</v>
      </c>
      <c r="F28" s="6">
        <v>0.90773788337276728</v>
      </c>
      <c r="G28" s="7">
        <v>9163.7840199999955</v>
      </c>
      <c r="H28" s="6">
        <v>1</v>
      </c>
      <c r="I28" s="7">
        <v>3930.5182199999995</v>
      </c>
      <c r="J28" s="6">
        <v>0.42891868811198819</v>
      </c>
      <c r="K28" s="7">
        <v>5233.2657999999974</v>
      </c>
      <c r="L28" s="6">
        <v>0.57108131188801192</v>
      </c>
      <c r="M28" s="7">
        <v>9163.7840199999955</v>
      </c>
      <c r="N28" s="6">
        <v>1</v>
      </c>
      <c r="O28" s="7">
        <v>615.00757999999996</v>
      </c>
      <c r="P28" s="6">
        <v>6.7112841011719993E-2</v>
      </c>
      <c r="Q28" s="7">
        <v>8548.7764399999833</v>
      </c>
      <c r="R28" s="6">
        <v>0.93288715898827879</v>
      </c>
      <c r="S28" s="7">
        <v>9163.7840199999955</v>
      </c>
      <c r="T28" s="6">
        <v>1</v>
      </c>
      <c r="U28" s="7">
        <v>941.13407000000007</v>
      </c>
      <c r="V28" s="6">
        <v>0.10270146785934404</v>
      </c>
      <c r="W28" s="7">
        <v>8222.6499499999863</v>
      </c>
      <c r="X28" s="6">
        <v>0.89729853214065503</v>
      </c>
      <c r="Y28" s="7">
        <v>9163.7840199999955</v>
      </c>
      <c r="Z28" s="8">
        <v>1</v>
      </c>
    </row>
    <row r="29" spans="1:38" ht="15.9" customHeight="1">
      <c r="A29" s="86"/>
      <c r="B29" s="9" t="s">
        <v>9</v>
      </c>
      <c r="C29" s="10">
        <v>3413.9331100000022</v>
      </c>
      <c r="D29" s="11">
        <v>0.1043258245562345</v>
      </c>
      <c r="E29" s="12">
        <v>29309.825599999949</v>
      </c>
      <c r="F29" s="11">
        <v>0.89567417544376637</v>
      </c>
      <c r="G29" s="12">
        <v>32723.758709999922</v>
      </c>
      <c r="H29" s="11">
        <v>1</v>
      </c>
      <c r="I29" s="12">
        <v>11915.411750000036</v>
      </c>
      <c r="J29" s="11">
        <v>0.3641211223806895</v>
      </c>
      <c r="K29" s="12">
        <v>20808.34696000001</v>
      </c>
      <c r="L29" s="11">
        <v>0.63587887761931428</v>
      </c>
      <c r="M29" s="12">
        <v>32723.758709999922</v>
      </c>
      <c r="N29" s="11">
        <v>1</v>
      </c>
      <c r="O29" s="12">
        <v>2979.5611499999995</v>
      </c>
      <c r="P29" s="11">
        <v>9.1051922745338146E-2</v>
      </c>
      <c r="Q29" s="12">
        <v>29744.197559999957</v>
      </c>
      <c r="R29" s="11">
        <v>0.90894807725466298</v>
      </c>
      <c r="S29" s="12">
        <v>32723.758709999922</v>
      </c>
      <c r="T29" s="11">
        <v>1</v>
      </c>
      <c r="U29" s="12">
        <v>6950.8690299999953</v>
      </c>
      <c r="V29" s="11">
        <v>0.21241047190205284</v>
      </c>
      <c r="W29" s="12">
        <v>25772.889679999986</v>
      </c>
      <c r="X29" s="11">
        <v>0.78758952809794891</v>
      </c>
      <c r="Y29" s="12">
        <v>32723.758709999922</v>
      </c>
      <c r="Z29" s="13">
        <v>1</v>
      </c>
    </row>
    <row r="30" spans="1:38" ht="15.9" customHeight="1">
      <c r="A30" s="86"/>
      <c r="B30" s="9" t="s">
        <v>10</v>
      </c>
      <c r="C30" s="10">
        <v>24</v>
      </c>
      <c r="D30" s="11">
        <v>0.27272727272727271</v>
      </c>
      <c r="E30" s="12">
        <v>64</v>
      </c>
      <c r="F30" s="11">
        <v>0.72727272727272729</v>
      </c>
      <c r="G30" s="12">
        <v>88</v>
      </c>
      <c r="H30" s="11">
        <v>1</v>
      </c>
      <c r="I30" s="12">
        <v>42</v>
      </c>
      <c r="J30" s="11">
        <v>0.47727272727272729</v>
      </c>
      <c r="K30" s="12">
        <v>46</v>
      </c>
      <c r="L30" s="11">
        <v>0.52272727272727271</v>
      </c>
      <c r="M30" s="12">
        <v>88</v>
      </c>
      <c r="N30" s="11">
        <v>1</v>
      </c>
      <c r="O30" s="12">
        <v>5</v>
      </c>
      <c r="P30" s="11">
        <v>5.6818181818181816E-2</v>
      </c>
      <c r="Q30" s="12">
        <v>83</v>
      </c>
      <c r="R30" s="11">
        <v>0.94318181818181812</v>
      </c>
      <c r="S30" s="12">
        <v>88</v>
      </c>
      <c r="T30" s="11">
        <v>1</v>
      </c>
      <c r="U30" s="12">
        <v>6</v>
      </c>
      <c r="V30" s="11">
        <v>6.8181818181818177E-2</v>
      </c>
      <c r="W30" s="12">
        <v>82</v>
      </c>
      <c r="X30" s="11">
        <v>0.93181818181818188</v>
      </c>
      <c r="Y30" s="12">
        <v>88</v>
      </c>
      <c r="Z30" s="13">
        <v>1</v>
      </c>
    </row>
    <row r="31" spans="1:38" ht="15.9" customHeight="1">
      <c r="A31" s="86"/>
      <c r="B31" s="9" t="s">
        <v>11</v>
      </c>
      <c r="C31" s="10">
        <v>12</v>
      </c>
      <c r="D31" s="11">
        <v>0.27906976744186046</v>
      </c>
      <c r="E31" s="12">
        <v>31</v>
      </c>
      <c r="F31" s="11">
        <v>0.72093023255813948</v>
      </c>
      <c r="G31" s="12">
        <v>43</v>
      </c>
      <c r="H31" s="11">
        <v>1</v>
      </c>
      <c r="I31" s="12">
        <v>24</v>
      </c>
      <c r="J31" s="11">
        <v>0.55813953488372092</v>
      </c>
      <c r="K31" s="12">
        <v>19</v>
      </c>
      <c r="L31" s="11">
        <v>0.44186046511627908</v>
      </c>
      <c r="M31" s="12">
        <v>43</v>
      </c>
      <c r="N31" s="11">
        <v>1</v>
      </c>
      <c r="O31" s="12">
        <v>1</v>
      </c>
      <c r="P31" s="11">
        <v>2.3255813953488372E-2</v>
      </c>
      <c r="Q31" s="12">
        <v>42</v>
      </c>
      <c r="R31" s="11">
        <v>0.9767441860465117</v>
      </c>
      <c r="S31" s="12">
        <v>43</v>
      </c>
      <c r="T31" s="11">
        <v>1</v>
      </c>
      <c r="U31" s="12">
        <v>2</v>
      </c>
      <c r="V31" s="11">
        <v>4.6511627906976744E-2</v>
      </c>
      <c r="W31" s="12">
        <v>41</v>
      </c>
      <c r="X31" s="11">
        <v>0.95348837209302328</v>
      </c>
      <c r="Y31" s="12">
        <v>43</v>
      </c>
      <c r="Z31" s="13">
        <v>1</v>
      </c>
    </row>
    <row r="32" spans="1:38" ht="15.9" customHeight="1" thickBot="1">
      <c r="A32" s="87"/>
      <c r="B32" s="14" t="s">
        <v>5</v>
      </c>
      <c r="C32" s="15">
        <v>4295.4032200000047</v>
      </c>
      <c r="D32" s="16">
        <v>0.10222637295160625</v>
      </c>
      <c r="E32" s="17">
        <v>37723.13951000011</v>
      </c>
      <c r="F32" s="16">
        <v>0.89777362704839159</v>
      </c>
      <c r="G32" s="17">
        <v>42018.542730000205</v>
      </c>
      <c r="H32" s="16">
        <v>1</v>
      </c>
      <c r="I32" s="17">
        <v>15911.92997000005</v>
      </c>
      <c r="J32" s="16">
        <v>0.37868828703188995</v>
      </c>
      <c r="K32" s="17">
        <v>26106.612760000025</v>
      </c>
      <c r="L32" s="16">
        <v>0.62131171296810694</v>
      </c>
      <c r="M32" s="17">
        <v>42018.542730000205</v>
      </c>
      <c r="N32" s="16">
        <v>1</v>
      </c>
      <c r="O32" s="17">
        <v>3600.56873</v>
      </c>
      <c r="P32" s="16">
        <v>8.5689995322690768E-2</v>
      </c>
      <c r="Q32" s="17">
        <v>38417.97400000014</v>
      </c>
      <c r="R32" s="16">
        <v>0.91431000467730772</v>
      </c>
      <c r="S32" s="17">
        <v>42018.542730000205</v>
      </c>
      <c r="T32" s="16">
        <v>1</v>
      </c>
      <c r="U32" s="17">
        <v>7900.0030999999981</v>
      </c>
      <c r="V32" s="16">
        <v>0.18801230568045355</v>
      </c>
      <c r="W32" s="17">
        <v>34118.539629999999</v>
      </c>
      <c r="X32" s="16">
        <v>0.81198769431954143</v>
      </c>
      <c r="Y32" s="17">
        <v>42018.542730000205</v>
      </c>
      <c r="Z32" s="18">
        <v>1</v>
      </c>
    </row>
    <row r="33" spans="1:38" ht="36" customHeight="1"/>
    <row r="35" spans="1:38">
      <c r="C35" s="20" t="s">
        <v>131</v>
      </c>
    </row>
    <row r="36" spans="1:38" ht="18" customHeight="1" thickBot="1">
      <c r="A36" s="92" t="s">
        <v>12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 spans="1:38" ht="15.9" customHeight="1" thickBot="1">
      <c r="A37" s="94" t="s">
        <v>1</v>
      </c>
      <c r="B37" s="95"/>
      <c r="C37" s="98" t="s">
        <v>24</v>
      </c>
      <c r="D37" s="99"/>
      <c r="E37" s="99"/>
      <c r="F37" s="99"/>
      <c r="G37" s="99"/>
      <c r="H37" s="100"/>
      <c r="I37" s="101" t="s">
        <v>25</v>
      </c>
      <c r="J37" s="99"/>
      <c r="K37" s="99"/>
      <c r="L37" s="99"/>
      <c r="M37" s="99"/>
      <c r="N37" s="100"/>
      <c r="O37" s="101" t="s">
        <v>26</v>
      </c>
      <c r="P37" s="99"/>
      <c r="Q37" s="99"/>
      <c r="R37" s="99"/>
      <c r="S37" s="99"/>
      <c r="T37" s="100"/>
      <c r="U37" s="102" t="s">
        <v>27</v>
      </c>
      <c r="V37" s="99"/>
      <c r="W37" s="99"/>
      <c r="X37" s="99"/>
      <c r="Y37" s="99"/>
      <c r="Z37" s="103"/>
    </row>
    <row r="38" spans="1:38" ht="15.9" customHeight="1">
      <c r="A38" s="86"/>
      <c r="B38" s="96"/>
      <c r="C38" s="104" t="s">
        <v>3</v>
      </c>
      <c r="D38" s="89"/>
      <c r="E38" s="88" t="s">
        <v>4</v>
      </c>
      <c r="F38" s="89"/>
      <c r="G38" s="88" t="s">
        <v>5</v>
      </c>
      <c r="H38" s="89"/>
      <c r="I38" s="88" t="s">
        <v>3</v>
      </c>
      <c r="J38" s="89"/>
      <c r="K38" s="88" t="s">
        <v>4</v>
      </c>
      <c r="L38" s="89"/>
      <c r="M38" s="88" t="s">
        <v>5</v>
      </c>
      <c r="N38" s="89"/>
      <c r="O38" s="88" t="s">
        <v>3</v>
      </c>
      <c r="P38" s="89"/>
      <c r="Q38" s="88" t="s">
        <v>4</v>
      </c>
      <c r="R38" s="89"/>
      <c r="S38" s="88" t="s">
        <v>5</v>
      </c>
      <c r="T38" s="89"/>
      <c r="U38" s="88" t="s">
        <v>3</v>
      </c>
      <c r="V38" s="89"/>
      <c r="W38" s="88" t="s">
        <v>4</v>
      </c>
      <c r="X38" s="89"/>
      <c r="Y38" s="90" t="s">
        <v>5</v>
      </c>
      <c r="Z38" s="91"/>
    </row>
    <row r="39" spans="1:38" ht="15.9" customHeight="1" thickBot="1">
      <c r="A39" s="87"/>
      <c r="B39" s="97"/>
      <c r="C39" s="1" t="s">
        <v>6</v>
      </c>
      <c r="D39" s="2" t="s">
        <v>19</v>
      </c>
      <c r="E39" s="2" t="s">
        <v>6</v>
      </c>
      <c r="F39" s="2" t="s">
        <v>19</v>
      </c>
      <c r="G39" s="2" t="s">
        <v>6</v>
      </c>
      <c r="H39" s="2" t="s">
        <v>19</v>
      </c>
      <c r="I39" s="2" t="s">
        <v>6</v>
      </c>
      <c r="J39" s="2" t="s">
        <v>19</v>
      </c>
      <c r="K39" s="2" t="s">
        <v>6</v>
      </c>
      <c r="L39" s="2" t="s">
        <v>19</v>
      </c>
      <c r="M39" s="2" t="s">
        <v>6</v>
      </c>
      <c r="N39" s="2" t="s">
        <v>19</v>
      </c>
      <c r="O39" s="2" t="s">
        <v>6</v>
      </c>
      <c r="P39" s="2" t="s">
        <v>19</v>
      </c>
      <c r="Q39" s="2" t="s">
        <v>6</v>
      </c>
      <c r="R39" s="2" t="s">
        <v>19</v>
      </c>
      <c r="S39" s="2" t="s">
        <v>6</v>
      </c>
      <c r="T39" s="2" t="s">
        <v>19</v>
      </c>
      <c r="U39" s="2" t="s">
        <v>6</v>
      </c>
      <c r="V39" s="2" t="s">
        <v>19</v>
      </c>
      <c r="W39" s="2" t="s">
        <v>6</v>
      </c>
      <c r="X39" s="2" t="s">
        <v>19</v>
      </c>
      <c r="Y39" s="2" t="s">
        <v>6</v>
      </c>
      <c r="Z39" s="3" t="s">
        <v>19</v>
      </c>
    </row>
    <row r="40" spans="1:38" ht="15.9" customHeight="1" thickBot="1">
      <c r="A40" s="85" t="s">
        <v>7</v>
      </c>
      <c r="B40" s="4" t="s">
        <v>8</v>
      </c>
      <c r="C40" s="5">
        <v>4735.3943999999956</v>
      </c>
      <c r="D40" s="6">
        <v>0.51675098296347644</v>
      </c>
      <c r="E40" s="7">
        <v>4428.3896199999972</v>
      </c>
      <c r="F40" s="6">
        <v>0.48324901703652323</v>
      </c>
      <c r="G40" s="7">
        <v>9163.7840199999955</v>
      </c>
      <c r="H40" s="6">
        <v>1</v>
      </c>
      <c r="I40" s="7">
        <v>4225.2963599999966</v>
      </c>
      <c r="J40" s="6">
        <v>0.4610864191886529</v>
      </c>
      <c r="K40" s="7">
        <v>4938.4876599999943</v>
      </c>
      <c r="L40" s="6">
        <v>0.53891358081134666</v>
      </c>
      <c r="M40" s="7">
        <v>9163.7840199999955</v>
      </c>
      <c r="N40" s="6">
        <v>1</v>
      </c>
      <c r="O40" s="7">
        <v>2240.0504200000014</v>
      </c>
      <c r="P40" s="6">
        <v>0.24444600779667902</v>
      </c>
      <c r="Q40" s="7">
        <v>6923.7335999999923</v>
      </c>
      <c r="R40" s="6">
        <v>0.75555399220332076</v>
      </c>
      <c r="S40" s="7">
        <v>9163.7840199999955</v>
      </c>
      <c r="T40" s="6">
        <v>1</v>
      </c>
      <c r="U40" s="7">
        <v>5492.2697899999921</v>
      </c>
      <c r="V40" s="6">
        <v>0.5993451807695479</v>
      </c>
      <c r="W40" s="7">
        <v>3671.5142299999998</v>
      </c>
      <c r="X40" s="6">
        <v>0.4006548192304516</v>
      </c>
      <c r="Y40" s="7">
        <v>9163.7840199999955</v>
      </c>
      <c r="Z40" s="8">
        <v>1</v>
      </c>
    </row>
    <row r="41" spans="1:38" ht="15.9" customHeight="1">
      <c r="A41" s="86"/>
      <c r="B41" s="9" t="s">
        <v>9</v>
      </c>
      <c r="C41" s="10">
        <v>13862.326580000035</v>
      </c>
      <c r="D41" s="11">
        <v>0.4236165748210306</v>
      </c>
      <c r="E41" s="12">
        <v>18861.432130000012</v>
      </c>
      <c r="F41" s="11">
        <v>0.57638342517897323</v>
      </c>
      <c r="G41" s="12">
        <v>32723.758709999922</v>
      </c>
      <c r="H41" s="11">
        <v>1</v>
      </c>
      <c r="I41" s="12">
        <v>14659.766460000033</v>
      </c>
      <c r="J41" s="11">
        <v>0.44798540992542563</v>
      </c>
      <c r="K41" s="12">
        <v>18063.992250000032</v>
      </c>
      <c r="L41" s="11">
        <v>0.55201459007457876</v>
      </c>
      <c r="M41" s="12">
        <v>32723.758709999922</v>
      </c>
      <c r="N41" s="11">
        <v>1</v>
      </c>
      <c r="O41" s="12">
        <v>9698.2121700000007</v>
      </c>
      <c r="P41" s="11">
        <v>0.29636608239127382</v>
      </c>
      <c r="Q41" s="12">
        <v>23025.546540000003</v>
      </c>
      <c r="R41" s="11">
        <v>0.70363391760872873</v>
      </c>
      <c r="S41" s="12">
        <v>32723.758709999922</v>
      </c>
      <c r="T41" s="11">
        <v>1</v>
      </c>
      <c r="U41" s="12">
        <v>21354.786619999995</v>
      </c>
      <c r="V41" s="11">
        <v>0.65257743797854961</v>
      </c>
      <c r="W41" s="12">
        <v>11368.972090000017</v>
      </c>
      <c r="X41" s="11">
        <v>0.34742256202145322</v>
      </c>
      <c r="Y41" s="12">
        <v>32723.758709999922</v>
      </c>
      <c r="Z41" s="13">
        <v>1</v>
      </c>
    </row>
    <row r="42" spans="1:38" ht="15.9" customHeight="1">
      <c r="A42" s="86"/>
      <c r="B42" s="9" t="s">
        <v>10</v>
      </c>
      <c r="C42" s="10">
        <v>44</v>
      </c>
      <c r="D42" s="11">
        <v>0.5</v>
      </c>
      <c r="E42" s="12">
        <v>44</v>
      </c>
      <c r="F42" s="11">
        <v>0.5</v>
      </c>
      <c r="G42" s="12">
        <v>88</v>
      </c>
      <c r="H42" s="11">
        <v>1</v>
      </c>
      <c r="I42" s="12">
        <v>40</v>
      </c>
      <c r="J42" s="11">
        <v>0.45454545454545453</v>
      </c>
      <c r="K42" s="12">
        <v>48</v>
      </c>
      <c r="L42" s="11">
        <v>0.54545454545454541</v>
      </c>
      <c r="M42" s="12">
        <v>88</v>
      </c>
      <c r="N42" s="11">
        <v>1</v>
      </c>
      <c r="O42" s="12">
        <v>25</v>
      </c>
      <c r="P42" s="11">
        <v>0.28409090909090912</v>
      </c>
      <c r="Q42" s="12">
        <v>63</v>
      </c>
      <c r="R42" s="11">
        <v>0.71590909090909094</v>
      </c>
      <c r="S42" s="12">
        <v>88</v>
      </c>
      <c r="T42" s="11">
        <v>1</v>
      </c>
      <c r="U42" s="12">
        <v>65</v>
      </c>
      <c r="V42" s="11">
        <v>0.73863636363636365</v>
      </c>
      <c r="W42" s="12">
        <v>23</v>
      </c>
      <c r="X42" s="11">
        <v>0.26136363636363635</v>
      </c>
      <c r="Y42" s="12">
        <v>88</v>
      </c>
      <c r="Z42" s="13">
        <v>1</v>
      </c>
    </row>
    <row r="43" spans="1:38" ht="15.9" customHeight="1">
      <c r="A43" s="86"/>
      <c r="B43" s="9" t="s">
        <v>11</v>
      </c>
      <c r="C43" s="10">
        <v>22</v>
      </c>
      <c r="D43" s="11">
        <v>0.51162790697674421</v>
      </c>
      <c r="E43" s="12">
        <v>21</v>
      </c>
      <c r="F43" s="11">
        <v>0.48837209302325585</v>
      </c>
      <c r="G43" s="12">
        <v>43</v>
      </c>
      <c r="H43" s="11">
        <v>1</v>
      </c>
      <c r="I43" s="12">
        <v>19</v>
      </c>
      <c r="J43" s="11">
        <v>0.44186046511627908</v>
      </c>
      <c r="K43" s="12">
        <v>24</v>
      </c>
      <c r="L43" s="11">
        <v>0.55813953488372092</v>
      </c>
      <c r="M43" s="12">
        <v>43</v>
      </c>
      <c r="N43" s="11">
        <v>1</v>
      </c>
      <c r="O43" s="12">
        <v>12</v>
      </c>
      <c r="P43" s="11">
        <v>0.27906976744186046</v>
      </c>
      <c r="Q43" s="12">
        <v>31</v>
      </c>
      <c r="R43" s="11">
        <v>0.72093023255813948</v>
      </c>
      <c r="S43" s="12">
        <v>43</v>
      </c>
      <c r="T43" s="11">
        <v>1</v>
      </c>
      <c r="U43" s="12">
        <v>25</v>
      </c>
      <c r="V43" s="11">
        <v>0.58139534883720922</v>
      </c>
      <c r="W43" s="12">
        <v>18</v>
      </c>
      <c r="X43" s="11">
        <v>0.41860465116279072</v>
      </c>
      <c r="Y43" s="12">
        <v>43</v>
      </c>
      <c r="Z43" s="13">
        <v>1</v>
      </c>
    </row>
    <row r="44" spans="1:38" ht="15.9" customHeight="1" thickBot="1">
      <c r="A44" s="87"/>
      <c r="B44" s="14" t="s">
        <v>5</v>
      </c>
      <c r="C44" s="15">
        <v>18663.72098000002</v>
      </c>
      <c r="D44" s="16">
        <v>0.44417820722455909</v>
      </c>
      <c r="E44" s="17">
        <v>23354.821750000014</v>
      </c>
      <c r="F44" s="16">
        <v>0.55582179277543686</v>
      </c>
      <c r="G44" s="17">
        <v>42018.542730000205</v>
      </c>
      <c r="H44" s="16">
        <v>1</v>
      </c>
      <c r="I44" s="17">
        <v>18944.062820000032</v>
      </c>
      <c r="J44" s="16">
        <v>0.45085006735548772</v>
      </c>
      <c r="K44" s="17">
        <v>23074.479910000009</v>
      </c>
      <c r="L44" s="16">
        <v>0.5491499326445084</v>
      </c>
      <c r="M44" s="17">
        <v>42018.542730000205</v>
      </c>
      <c r="N44" s="16">
        <v>1</v>
      </c>
      <c r="O44" s="17">
        <v>11975.262590000017</v>
      </c>
      <c r="P44" s="16">
        <v>0.28499947432612827</v>
      </c>
      <c r="Q44" s="17">
        <v>30043.280140000021</v>
      </c>
      <c r="R44" s="16">
        <v>0.71500052567386774</v>
      </c>
      <c r="S44" s="17">
        <v>42018.542730000205</v>
      </c>
      <c r="T44" s="16">
        <v>1</v>
      </c>
      <c r="U44" s="17">
        <v>26937.05640999999</v>
      </c>
      <c r="V44" s="16">
        <v>0.6410754552600797</v>
      </c>
      <c r="W44" s="17">
        <v>15081.486320000047</v>
      </c>
      <c r="X44" s="16">
        <v>0.35892454473991642</v>
      </c>
      <c r="Y44" s="17">
        <v>42018.542730000205</v>
      </c>
      <c r="Z44" s="18">
        <v>1</v>
      </c>
    </row>
    <row r="45" spans="1:38" ht="36" customHeight="1"/>
    <row r="47" spans="1:38">
      <c r="C47" s="20" t="s">
        <v>132</v>
      </c>
    </row>
    <row r="48" spans="1:38" ht="18" customHeight="1" thickBot="1">
      <c r="A48" s="92" t="s">
        <v>12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</row>
    <row r="49" spans="1:38" ht="15.9" customHeight="1" thickBot="1">
      <c r="A49" s="94" t="s">
        <v>1</v>
      </c>
      <c r="B49" s="95"/>
      <c r="C49" s="98" t="s">
        <v>28</v>
      </c>
      <c r="D49" s="99"/>
      <c r="E49" s="99"/>
      <c r="F49" s="99"/>
      <c r="G49" s="99"/>
      <c r="H49" s="100"/>
      <c r="I49" s="101" t="s">
        <v>29</v>
      </c>
      <c r="J49" s="99"/>
      <c r="K49" s="99"/>
      <c r="L49" s="99"/>
      <c r="M49" s="99"/>
      <c r="N49" s="100"/>
      <c r="O49" s="101" t="s">
        <v>30</v>
      </c>
      <c r="P49" s="99"/>
      <c r="Q49" s="99"/>
      <c r="R49" s="99"/>
      <c r="S49" s="99"/>
      <c r="T49" s="100"/>
      <c r="U49" s="101" t="s">
        <v>31</v>
      </c>
      <c r="V49" s="99"/>
      <c r="W49" s="99"/>
      <c r="X49" s="99"/>
      <c r="Y49" s="99"/>
      <c r="Z49" s="100"/>
      <c r="AA49" s="101" t="s">
        <v>32</v>
      </c>
      <c r="AB49" s="99"/>
      <c r="AC49" s="99"/>
      <c r="AD49" s="99"/>
      <c r="AE49" s="99"/>
      <c r="AF49" s="100"/>
      <c r="AG49" s="102" t="s">
        <v>33</v>
      </c>
      <c r="AH49" s="99"/>
      <c r="AI49" s="99"/>
      <c r="AJ49" s="99"/>
      <c r="AK49" s="99"/>
      <c r="AL49" s="103"/>
    </row>
    <row r="50" spans="1:38" ht="15.9" customHeight="1">
      <c r="A50" s="86"/>
      <c r="B50" s="96"/>
      <c r="C50" s="104" t="s">
        <v>3</v>
      </c>
      <c r="D50" s="89"/>
      <c r="E50" s="88" t="s">
        <v>4</v>
      </c>
      <c r="F50" s="89"/>
      <c r="G50" s="88" t="s">
        <v>5</v>
      </c>
      <c r="H50" s="89"/>
      <c r="I50" s="88" t="s">
        <v>3</v>
      </c>
      <c r="J50" s="89"/>
      <c r="K50" s="88" t="s">
        <v>4</v>
      </c>
      <c r="L50" s="89"/>
      <c r="M50" s="88" t="s">
        <v>5</v>
      </c>
      <c r="N50" s="89"/>
      <c r="O50" s="88" t="s">
        <v>3</v>
      </c>
      <c r="P50" s="89"/>
      <c r="Q50" s="88" t="s">
        <v>4</v>
      </c>
      <c r="R50" s="89"/>
      <c r="S50" s="88" t="s">
        <v>5</v>
      </c>
      <c r="T50" s="89"/>
      <c r="U50" s="88" t="s">
        <v>3</v>
      </c>
      <c r="V50" s="89"/>
      <c r="W50" s="88" t="s">
        <v>4</v>
      </c>
      <c r="X50" s="89"/>
      <c r="Y50" s="88" t="s">
        <v>5</v>
      </c>
      <c r="Z50" s="89"/>
      <c r="AA50" s="88" t="s">
        <v>3</v>
      </c>
      <c r="AB50" s="89"/>
      <c r="AC50" s="88" t="s">
        <v>4</v>
      </c>
      <c r="AD50" s="89"/>
      <c r="AE50" s="88" t="s">
        <v>5</v>
      </c>
      <c r="AF50" s="89"/>
      <c r="AG50" s="88" t="s">
        <v>3</v>
      </c>
      <c r="AH50" s="89"/>
      <c r="AI50" s="88" t="s">
        <v>4</v>
      </c>
      <c r="AJ50" s="89"/>
      <c r="AK50" s="90" t="s">
        <v>5</v>
      </c>
      <c r="AL50" s="91"/>
    </row>
    <row r="51" spans="1:38" ht="15.9" customHeight="1" thickBot="1">
      <c r="A51" s="87"/>
      <c r="B51" s="97"/>
      <c r="C51" s="1" t="s">
        <v>6</v>
      </c>
      <c r="D51" s="2" t="s">
        <v>19</v>
      </c>
      <c r="E51" s="2" t="s">
        <v>6</v>
      </c>
      <c r="F51" s="2" t="s">
        <v>19</v>
      </c>
      <c r="G51" s="2" t="s">
        <v>6</v>
      </c>
      <c r="H51" s="2" t="s">
        <v>19</v>
      </c>
      <c r="I51" s="2" t="s">
        <v>6</v>
      </c>
      <c r="J51" s="2" t="s">
        <v>19</v>
      </c>
      <c r="K51" s="2" t="s">
        <v>6</v>
      </c>
      <c r="L51" s="2" t="s">
        <v>19</v>
      </c>
      <c r="M51" s="2" t="s">
        <v>6</v>
      </c>
      <c r="N51" s="2" t="s">
        <v>19</v>
      </c>
      <c r="O51" s="2" t="s">
        <v>6</v>
      </c>
      <c r="P51" s="2" t="s">
        <v>19</v>
      </c>
      <c r="Q51" s="2" t="s">
        <v>6</v>
      </c>
      <c r="R51" s="2" t="s">
        <v>19</v>
      </c>
      <c r="S51" s="2" t="s">
        <v>6</v>
      </c>
      <c r="T51" s="2" t="s">
        <v>19</v>
      </c>
      <c r="U51" s="2" t="s">
        <v>6</v>
      </c>
      <c r="V51" s="2" t="s">
        <v>19</v>
      </c>
      <c r="W51" s="2" t="s">
        <v>6</v>
      </c>
      <c r="X51" s="2" t="s">
        <v>19</v>
      </c>
      <c r="Y51" s="2" t="s">
        <v>6</v>
      </c>
      <c r="Z51" s="2" t="s">
        <v>19</v>
      </c>
      <c r="AA51" s="2" t="s">
        <v>6</v>
      </c>
      <c r="AB51" s="2" t="s">
        <v>19</v>
      </c>
      <c r="AC51" s="2" t="s">
        <v>6</v>
      </c>
      <c r="AD51" s="2" t="s">
        <v>19</v>
      </c>
      <c r="AE51" s="2" t="s">
        <v>6</v>
      </c>
      <c r="AF51" s="2" t="s">
        <v>19</v>
      </c>
      <c r="AG51" s="2" t="s">
        <v>6</v>
      </c>
      <c r="AH51" s="2" t="s">
        <v>19</v>
      </c>
      <c r="AI51" s="2" t="s">
        <v>6</v>
      </c>
      <c r="AJ51" s="2" t="s">
        <v>19</v>
      </c>
      <c r="AK51" s="2" t="s">
        <v>6</v>
      </c>
      <c r="AL51" s="3" t="s">
        <v>19</v>
      </c>
    </row>
    <row r="52" spans="1:38" ht="15.9" customHeight="1" thickBot="1">
      <c r="A52" s="85" t="s">
        <v>7</v>
      </c>
      <c r="B52" s="4" t="s">
        <v>8</v>
      </c>
      <c r="C52" s="5">
        <v>9088.4893799999936</v>
      </c>
      <c r="D52" s="6">
        <v>0.99178345541146851</v>
      </c>
      <c r="E52" s="7">
        <v>75.294640000000001</v>
      </c>
      <c r="F52" s="6">
        <v>8.2165445885312386E-3</v>
      </c>
      <c r="G52" s="7">
        <v>9163.7840199999955</v>
      </c>
      <c r="H52" s="6">
        <v>1</v>
      </c>
      <c r="I52" s="7">
        <v>3815.3323999999993</v>
      </c>
      <c r="J52" s="6">
        <v>0.41634900950011711</v>
      </c>
      <c r="K52" s="7">
        <v>5348.4516199999916</v>
      </c>
      <c r="L52" s="6">
        <v>0.58365099049988234</v>
      </c>
      <c r="M52" s="7">
        <v>9163.7840199999955</v>
      </c>
      <c r="N52" s="6">
        <v>1</v>
      </c>
      <c r="O52" s="7">
        <v>1859.5184700000007</v>
      </c>
      <c r="P52" s="6">
        <v>0.20292037284396863</v>
      </c>
      <c r="Q52" s="7">
        <v>7304.2655499999873</v>
      </c>
      <c r="R52" s="6">
        <v>0.79707962715603065</v>
      </c>
      <c r="S52" s="7">
        <v>9163.7840199999955</v>
      </c>
      <c r="T52" s="6">
        <v>1</v>
      </c>
      <c r="U52" s="7">
        <v>2250.7442299999998</v>
      </c>
      <c r="V52" s="6">
        <v>0.24561297222716527</v>
      </c>
      <c r="W52" s="7">
        <v>6913.0397899999898</v>
      </c>
      <c r="X52" s="6">
        <v>0.75438702777283406</v>
      </c>
      <c r="Y52" s="7">
        <v>9163.7840199999955</v>
      </c>
      <c r="Z52" s="6">
        <v>1</v>
      </c>
      <c r="AA52" s="7">
        <v>4356.3887399999976</v>
      </c>
      <c r="AB52" s="6">
        <v>0.47539190475159188</v>
      </c>
      <c r="AC52" s="7">
        <v>4807.3952799999988</v>
      </c>
      <c r="AD52" s="6">
        <v>0.52460809524840823</v>
      </c>
      <c r="AE52" s="7">
        <v>9163.7840199999955</v>
      </c>
      <c r="AF52" s="6">
        <v>1</v>
      </c>
      <c r="AG52" s="7">
        <v>4162.5669799999996</v>
      </c>
      <c r="AH52" s="6">
        <v>0.45424106143435727</v>
      </c>
      <c r="AI52" s="7">
        <v>5001.2170399999932</v>
      </c>
      <c r="AJ52" s="6">
        <v>0.54575893856564239</v>
      </c>
      <c r="AK52" s="7">
        <v>9163.7840199999955</v>
      </c>
      <c r="AL52" s="8">
        <v>1</v>
      </c>
    </row>
    <row r="53" spans="1:38" ht="15.9" customHeight="1">
      <c r="A53" s="86"/>
      <c r="B53" s="9" t="s">
        <v>9</v>
      </c>
      <c r="C53" s="10">
        <v>32286.99393999992</v>
      </c>
      <c r="D53" s="11">
        <v>0.98665297669895935</v>
      </c>
      <c r="E53" s="12">
        <v>436.76477</v>
      </c>
      <c r="F53" s="11">
        <v>1.3347023301040624E-2</v>
      </c>
      <c r="G53" s="12">
        <v>32723.758709999922</v>
      </c>
      <c r="H53" s="11">
        <v>1</v>
      </c>
      <c r="I53" s="12">
        <v>10757.103930000001</v>
      </c>
      <c r="J53" s="11">
        <v>0.32872458281245004</v>
      </c>
      <c r="K53" s="12">
        <v>21966.654780000012</v>
      </c>
      <c r="L53" s="11">
        <v>0.67127541718755279</v>
      </c>
      <c r="M53" s="12">
        <v>32723.758709999922</v>
      </c>
      <c r="N53" s="11">
        <v>1</v>
      </c>
      <c r="O53" s="12">
        <v>6558.5846200000005</v>
      </c>
      <c r="P53" s="11">
        <v>0.20042271666047301</v>
      </c>
      <c r="Q53" s="12">
        <v>26165.17408999999</v>
      </c>
      <c r="R53" s="11">
        <v>0.79957728333952904</v>
      </c>
      <c r="S53" s="12">
        <v>32723.758709999922</v>
      </c>
      <c r="T53" s="11">
        <v>1</v>
      </c>
      <c r="U53" s="12">
        <v>6260.4490599999954</v>
      </c>
      <c r="V53" s="11">
        <v>0.19131204075547992</v>
      </c>
      <c r="W53" s="12">
        <v>26463.309649999992</v>
      </c>
      <c r="X53" s="11">
        <v>0.80868795924452219</v>
      </c>
      <c r="Y53" s="12">
        <v>32723.758709999922</v>
      </c>
      <c r="Z53" s="11">
        <v>1</v>
      </c>
      <c r="AA53" s="12">
        <v>13070.62244000003</v>
      </c>
      <c r="AB53" s="11">
        <v>0.3994230172588894</v>
      </c>
      <c r="AC53" s="12">
        <v>19653.13627000001</v>
      </c>
      <c r="AD53" s="11">
        <v>0.60057698274111426</v>
      </c>
      <c r="AE53" s="12">
        <v>32723.758709999922</v>
      </c>
      <c r="AF53" s="11">
        <v>1</v>
      </c>
      <c r="AG53" s="12">
        <v>14835.929730000038</v>
      </c>
      <c r="AH53" s="11">
        <v>0.45336875453327385</v>
      </c>
      <c r="AI53" s="12">
        <v>17887.828980000042</v>
      </c>
      <c r="AJ53" s="11">
        <v>0.54663124546673092</v>
      </c>
      <c r="AK53" s="12">
        <v>32723.758709999922</v>
      </c>
      <c r="AL53" s="13">
        <v>1</v>
      </c>
    </row>
    <row r="54" spans="1:38" ht="15.9" customHeight="1">
      <c r="A54" s="86"/>
      <c r="B54" s="9" t="s">
        <v>10</v>
      </c>
      <c r="C54" s="10">
        <v>85</v>
      </c>
      <c r="D54" s="11">
        <v>0.96590909090909094</v>
      </c>
      <c r="E54" s="12">
        <v>3</v>
      </c>
      <c r="F54" s="11">
        <v>3.4090909090909088E-2</v>
      </c>
      <c r="G54" s="12">
        <v>88</v>
      </c>
      <c r="H54" s="11">
        <v>1</v>
      </c>
      <c r="I54" s="12">
        <v>50</v>
      </c>
      <c r="J54" s="11">
        <v>0.56818181818181823</v>
      </c>
      <c r="K54" s="12">
        <v>38</v>
      </c>
      <c r="L54" s="11">
        <v>0.43181818181818182</v>
      </c>
      <c r="M54" s="12">
        <v>88</v>
      </c>
      <c r="N54" s="11">
        <v>1</v>
      </c>
      <c r="O54" s="12">
        <v>29</v>
      </c>
      <c r="P54" s="11">
        <v>0.32954545454545453</v>
      </c>
      <c r="Q54" s="12">
        <v>59</v>
      </c>
      <c r="R54" s="11">
        <v>0.67045454545454541</v>
      </c>
      <c r="S54" s="12">
        <v>88</v>
      </c>
      <c r="T54" s="11">
        <v>1</v>
      </c>
      <c r="U54" s="12">
        <v>29</v>
      </c>
      <c r="V54" s="11">
        <v>0.32954545454545453</v>
      </c>
      <c r="W54" s="12">
        <v>59</v>
      </c>
      <c r="X54" s="11">
        <v>0.67045454545454541</v>
      </c>
      <c r="Y54" s="12">
        <v>88</v>
      </c>
      <c r="Z54" s="11">
        <v>1</v>
      </c>
      <c r="AA54" s="12">
        <v>39</v>
      </c>
      <c r="AB54" s="11">
        <v>0.44318181818181818</v>
      </c>
      <c r="AC54" s="12">
        <v>49</v>
      </c>
      <c r="AD54" s="11">
        <v>0.55681818181818177</v>
      </c>
      <c r="AE54" s="12">
        <v>88</v>
      </c>
      <c r="AF54" s="11">
        <v>1</v>
      </c>
      <c r="AG54" s="12">
        <v>35</v>
      </c>
      <c r="AH54" s="11">
        <v>0.39772727272727271</v>
      </c>
      <c r="AI54" s="12">
        <v>53</v>
      </c>
      <c r="AJ54" s="11">
        <v>0.60227272727272729</v>
      </c>
      <c r="AK54" s="12">
        <v>88</v>
      </c>
      <c r="AL54" s="13">
        <v>1</v>
      </c>
    </row>
    <row r="55" spans="1:38" ht="15.9" customHeight="1">
      <c r="A55" s="86"/>
      <c r="B55" s="9" t="s">
        <v>11</v>
      </c>
      <c r="C55" s="10">
        <v>43</v>
      </c>
      <c r="D55" s="11">
        <v>1</v>
      </c>
      <c r="E55" s="12">
        <v>0</v>
      </c>
      <c r="F55" s="11">
        <v>0</v>
      </c>
      <c r="G55" s="12">
        <v>43</v>
      </c>
      <c r="H55" s="11">
        <v>1</v>
      </c>
      <c r="I55" s="12">
        <v>28</v>
      </c>
      <c r="J55" s="11">
        <v>0.65116279069767447</v>
      </c>
      <c r="K55" s="12">
        <v>15</v>
      </c>
      <c r="L55" s="11">
        <v>0.34883720930232553</v>
      </c>
      <c r="M55" s="12">
        <v>43</v>
      </c>
      <c r="N55" s="11">
        <v>1</v>
      </c>
      <c r="O55" s="12">
        <v>17</v>
      </c>
      <c r="P55" s="11">
        <v>0.39534883720930231</v>
      </c>
      <c r="Q55" s="12">
        <v>26</v>
      </c>
      <c r="R55" s="11">
        <v>0.60465116279069764</v>
      </c>
      <c r="S55" s="12">
        <v>43</v>
      </c>
      <c r="T55" s="11">
        <v>1</v>
      </c>
      <c r="U55" s="12">
        <v>24</v>
      </c>
      <c r="V55" s="11">
        <v>0.55813953488372092</v>
      </c>
      <c r="W55" s="12">
        <v>19</v>
      </c>
      <c r="X55" s="11">
        <v>0.44186046511627908</v>
      </c>
      <c r="Y55" s="12">
        <v>43</v>
      </c>
      <c r="Z55" s="11">
        <v>1</v>
      </c>
      <c r="AA55" s="12">
        <v>24</v>
      </c>
      <c r="AB55" s="11">
        <v>0.55813953488372092</v>
      </c>
      <c r="AC55" s="12">
        <v>19</v>
      </c>
      <c r="AD55" s="11">
        <v>0.44186046511627908</v>
      </c>
      <c r="AE55" s="12">
        <v>43</v>
      </c>
      <c r="AF55" s="11">
        <v>1</v>
      </c>
      <c r="AG55" s="12">
        <v>20</v>
      </c>
      <c r="AH55" s="11">
        <v>0.46511627906976744</v>
      </c>
      <c r="AI55" s="12">
        <v>23</v>
      </c>
      <c r="AJ55" s="11">
        <v>0.53488372093023262</v>
      </c>
      <c r="AK55" s="12">
        <v>43</v>
      </c>
      <c r="AL55" s="13">
        <v>1</v>
      </c>
    </row>
    <row r="56" spans="1:38" ht="15.9" customHeight="1" thickBot="1">
      <c r="A56" s="87"/>
      <c r="B56" s="14" t="s">
        <v>5</v>
      </c>
      <c r="C56" s="15">
        <v>41503.483320000203</v>
      </c>
      <c r="D56" s="16">
        <v>0.98774209250164546</v>
      </c>
      <c r="E56" s="17">
        <v>515.05941000000007</v>
      </c>
      <c r="F56" s="16">
        <v>1.2257907498354538E-2</v>
      </c>
      <c r="G56" s="17">
        <v>42018.542730000205</v>
      </c>
      <c r="H56" s="16">
        <v>1</v>
      </c>
      <c r="I56" s="17">
        <v>14650.436330000042</v>
      </c>
      <c r="J56" s="16">
        <v>0.34866597883081724</v>
      </c>
      <c r="K56" s="17">
        <v>27368.106400000001</v>
      </c>
      <c r="L56" s="16">
        <v>0.65133402116917893</v>
      </c>
      <c r="M56" s="17">
        <v>42018.542730000205</v>
      </c>
      <c r="N56" s="16">
        <v>1</v>
      </c>
      <c r="O56" s="17">
        <v>8464.1030899999951</v>
      </c>
      <c r="P56" s="16">
        <v>0.20143733076104123</v>
      </c>
      <c r="Q56" s="17">
        <v>33554.439639999982</v>
      </c>
      <c r="R56" s="16">
        <v>0.79856266923895336</v>
      </c>
      <c r="S56" s="17">
        <v>42018.542730000205</v>
      </c>
      <c r="T56" s="16">
        <v>1</v>
      </c>
      <c r="U56" s="17">
        <v>8564.1932899999956</v>
      </c>
      <c r="V56" s="16">
        <v>0.20381937910201184</v>
      </c>
      <c r="W56" s="17">
        <v>33454.349439999984</v>
      </c>
      <c r="X56" s="16">
        <v>0.79618062089798269</v>
      </c>
      <c r="Y56" s="17">
        <v>42018.542730000205</v>
      </c>
      <c r="Z56" s="16">
        <v>1</v>
      </c>
      <c r="AA56" s="17">
        <v>17490.011180000041</v>
      </c>
      <c r="AB56" s="16">
        <v>0.4162450680973428</v>
      </c>
      <c r="AC56" s="17">
        <v>24528.531550000003</v>
      </c>
      <c r="AD56" s="16">
        <v>0.58375493190265348</v>
      </c>
      <c r="AE56" s="17">
        <v>42018.542730000205</v>
      </c>
      <c r="AF56" s="16">
        <v>1</v>
      </c>
      <c r="AG56" s="17">
        <v>19053.496710000025</v>
      </c>
      <c r="AH56" s="16">
        <v>0.45345448633077645</v>
      </c>
      <c r="AI56" s="17">
        <v>22965.046020000013</v>
      </c>
      <c r="AJ56" s="16">
        <v>0.54654551366921955</v>
      </c>
      <c r="AK56" s="17">
        <v>42018.542730000205</v>
      </c>
      <c r="AL56" s="18">
        <v>1</v>
      </c>
    </row>
    <row r="57" spans="1:38" ht="36" customHeight="1"/>
    <row r="58" spans="1:38">
      <c r="C58" s="20" t="s">
        <v>133</v>
      </c>
    </row>
    <row r="59" spans="1:38" ht="18" customHeight="1" thickBot="1">
      <c r="A59" s="92" t="s">
        <v>12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</row>
    <row r="60" spans="1:38" ht="15.9" customHeight="1" thickBot="1">
      <c r="A60" s="94" t="s">
        <v>1</v>
      </c>
      <c r="B60" s="95"/>
      <c r="C60" s="98" t="s">
        <v>34</v>
      </c>
      <c r="D60" s="99"/>
      <c r="E60" s="99"/>
      <c r="F60" s="99"/>
      <c r="G60" s="99"/>
      <c r="H60" s="100"/>
      <c r="I60" s="101" t="s">
        <v>35</v>
      </c>
      <c r="J60" s="99"/>
      <c r="K60" s="99"/>
      <c r="L60" s="99"/>
      <c r="M60" s="99"/>
      <c r="N60" s="100"/>
      <c r="O60" s="102" t="s">
        <v>36</v>
      </c>
      <c r="P60" s="99"/>
      <c r="Q60" s="99"/>
      <c r="R60" s="99"/>
      <c r="S60" s="99"/>
      <c r="T60" s="103"/>
    </row>
    <row r="61" spans="1:38" ht="15.9" customHeight="1">
      <c r="A61" s="86"/>
      <c r="B61" s="96"/>
      <c r="C61" s="104" t="s">
        <v>3</v>
      </c>
      <c r="D61" s="89"/>
      <c r="E61" s="88" t="s">
        <v>4</v>
      </c>
      <c r="F61" s="89"/>
      <c r="G61" s="88" t="s">
        <v>5</v>
      </c>
      <c r="H61" s="89"/>
      <c r="I61" s="88" t="s">
        <v>3</v>
      </c>
      <c r="J61" s="89"/>
      <c r="K61" s="88" t="s">
        <v>4</v>
      </c>
      <c r="L61" s="89"/>
      <c r="M61" s="88" t="s">
        <v>5</v>
      </c>
      <c r="N61" s="89"/>
      <c r="O61" s="88" t="s">
        <v>3</v>
      </c>
      <c r="P61" s="89"/>
      <c r="Q61" s="88" t="s">
        <v>4</v>
      </c>
      <c r="R61" s="89"/>
      <c r="S61" s="90" t="s">
        <v>5</v>
      </c>
      <c r="T61" s="91"/>
    </row>
    <row r="62" spans="1:38" ht="15.9" customHeight="1" thickBot="1">
      <c r="A62" s="87"/>
      <c r="B62" s="97"/>
      <c r="C62" s="1" t="s">
        <v>6</v>
      </c>
      <c r="D62" s="2" t="s">
        <v>19</v>
      </c>
      <c r="E62" s="2" t="s">
        <v>6</v>
      </c>
      <c r="F62" s="2" t="s">
        <v>19</v>
      </c>
      <c r="G62" s="2" t="s">
        <v>6</v>
      </c>
      <c r="H62" s="2" t="s">
        <v>19</v>
      </c>
      <c r="I62" s="2" t="s">
        <v>6</v>
      </c>
      <c r="J62" s="2" t="s">
        <v>19</v>
      </c>
      <c r="K62" s="2" t="s">
        <v>6</v>
      </c>
      <c r="L62" s="2" t="s">
        <v>19</v>
      </c>
      <c r="M62" s="2" t="s">
        <v>6</v>
      </c>
      <c r="N62" s="2" t="s">
        <v>19</v>
      </c>
      <c r="O62" s="2" t="s">
        <v>6</v>
      </c>
      <c r="P62" s="2" t="s">
        <v>19</v>
      </c>
      <c r="Q62" s="2" t="s">
        <v>6</v>
      </c>
      <c r="R62" s="2" t="s">
        <v>19</v>
      </c>
      <c r="S62" s="2" t="s">
        <v>6</v>
      </c>
      <c r="T62" s="3" t="s">
        <v>19</v>
      </c>
    </row>
    <row r="63" spans="1:38" ht="15.9" customHeight="1" thickBot="1">
      <c r="A63" s="85" t="s">
        <v>7</v>
      </c>
      <c r="B63" s="4" t="s">
        <v>8</v>
      </c>
      <c r="C63" s="5">
        <v>5693.2150699999902</v>
      </c>
      <c r="D63" s="6">
        <v>0.62127337981498965</v>
      </c>
      <c r="E63" s="7">
        <v>3470.5689500000008</v>
      </c>
      <c r="F63" s="6">
        <v>0.3787266201850098</v>
      </c>
      <c r="G63" s="7">
        <v>9163.7840199999955</v>
      </c>
      <c r="H63" s="6">
        <v>1</v>
      </c>
      <c r="I63" s="7">
        <v>1275.50891</v>
      </c>
      <c r="J63" s="6">
        <v>0.13919019776286704</v>
      </c>
      <c r="K63" s="7">
        <v>7888.2751099999869</v>
      </c>
      <c r="L63" s="6">
        <v>0.86080980223713199</v>
      </c>
      <c r="M63" s="7">
        <v>9163.7840199999955</v>
      </c>
      <c r="N63" s="6">
        <v>1</v>
      </c>
      <c r="O63" s="7">
        <v>2195.0600400000003</v>
      </c>
      <c r="P63" s="6">
        <v>0.23953642242214276</v>
      </c>
      <c r="Q63" s="7">
        <v>6968.7239799999879</v>
      </c>
      <c r="R63" s="6">
        <v>0.76046357757785643</v>
      </c>
      <c r="S63" s="7">
        <v>9163.7840199999955</v>
      </c>
      <c r="T63" s="8">
        <v>1</v>
      </c>
    </row>
    <row r="64" spans="1:38" ht="15.9" customHeight="1">
      <c r="A64" s="86"/>
      <c r="B64" s="9" t="s">
        <v>9</v>
      </c>
      <c r="C64" s="10">
        <v>21575.843989999998</v>
      </c>
      <c r="D64" s="11">
        <v>0.65933269405897188</v>
      </c>
      <c r="E64" s="12">
        <v>11147.914720000021</v>
      </c>
      <c r="F64" s="11">
        <v>0.34066730594103101</v>
      </c>
      <c r="G64" s="12">
        <v>32723.758709999922</v>
      </c>
      <c r="H64" s="11">
        <v>1</v>
      </c>
      <c r="I64" s="12">
        <v>4113.6834899999994</v>
      </c>
      <c r="J64" s="11">
        <v>0.12570938217873229</v>
      </c>
      <c r="K64" s="12">
        <v>28610.07521999997</v>
      </c>
      <c r="L64" s="11">
        <v>0.87429061782126927</v>
      </c>
      <c r="M64" s="12">
        <v>32723.758709999922</v>
      </c>
      <c r="N64" s="11">
        <v>1</v>
      </c>
      <c r="O64" s="12">
        <v>7034.2312299999958</v>
      </c>
      <c r="P64" s="11">
        <v>0.21495792376229794</v>
      </c>
      <c r="Q64" s="12">
        <v>25689.52747999999</v>
      </c>
      <c r="R64" s="11">
        <v>0.78504207623770395</v>
      </c>
      <c r="S64" s="12">
        <v>32723.758709999922</v>
      </c>
      <c r="T64" s="13">
        <v>1</v>
      </c>
    </row>
    <row r="65" spans="1:26" ht="15.9" customHeight="1">
      <c r="A65" s="86"/>
      <c r="B65" s="9" t="s">
        <v>10</v>
      </c>
      <c r="C65" s="10">
        <v>62</v>
      </c>
      <c r="D65" s="11">
        <v>0.70454545454545459</v>
      </c>
      <c r="E65" s="12">
        <v>26</v>
      </c>
      <c r="F65" s="11">
        <v>0.29545454545454547</v>
      </c>
      <c r="G65" s="12">
        <v>88</v>
      </c>
      <c r="H65" s="11">
        <v>1</v>
      </c>
      <c r="I65" s="12">
        <v>8</v>
      </c>
      <c r="J65" s="11">
        <v>9.0909090909090912E-2</v>
      </c>
      <c r="K65" s="12">
        <v>80</v>
      </c>
      <c r="L65" s="11">
        <v>0.90909090909090906</v>
      </c>
      <c r="M65" s="12">
        <v>88</v>
      </c>
      <c r="N65" s="11">
        <v>1</v>
      </c>
      <c r="O65" s="12">
        <v>18</v>
      </c>
      <c r="P65" s="11">
        <v>0.20454545454545453</v>
      </c>
      <c r="Q65" s="12">
        <v>70</v>
      </c>
      <c r="R65" s="11">
        <v>0.79545454545454541</v>
      </c>
      <c r="S65" s="12">
        <v>88</v>
      </c>
      <c r="T65" s="13">
        <v>1</v>
      </c>
    </row>
    <row r="66" spans="1:26" ht="15.9" customHeight="1">
      <c r="A66" s="86"/>
      <c r="B66" s="9" t="s">
        <v>11</v>
      </c>
      <c r="C66" s="10">
        <v>30</v>
      </c>
      <c r="D66" s="11">
        <v>0.69767441860465107</v>
      </c>
      <c r="E66" s="12">
        <v>13</v>
      </c>
      <c r="F66" s="11">
        <v>0.30232558139534882</v>
      </c>
      <c r="G66" s="12">
        <v>43</v>
      </c>
      <c r="H66" s="11">
        <v>1</v>
      </c>
      <c r="I66" s="12">
        <v>7</v>
      </c>
      <c r="J66" s="11">
        <v>0.16279069767441862</v>
      </c>
      <c r="K66" s="12">
        <v>36</v>
      </c>
      <c r="L66" s="11">
        <v>0.83720930232558144</v>
      </c>
      <c r="M66" s="12">
        <v>43</v>
      </c>
      <c r="N66" s="11">
        <v>1</v>
      </c>
      <c r="O66" s="12">
        <v>6</v>
      </c>
      <c r="P66" s="11">
        <v>0.13953488372093023</v>
      </c>
      <c r="Q66" s="12">
        <v>37</v>
      </c>
      <c r="R66" s="11">
        <v>0.86046511627906985</v>
      </c>
      <c r="S66" s="12">
        <v>43</v>
      </c>
      <c r="T66" s="13">
        <v>1</v>
      </c>
    </row>
    <row r="67" spans="1:26" ht="15.9" customHeight="1" thickBot="1">
      <c r="A67" s="87"/>
      <c r="B67" s="14" t="s">
        <v>5</v>
      </c>
      <c r="C67" s="15">
        <v>27361.059059999989</v>
      </c>
      <c r="D67" s="16">
        <v>0.65116630140685161</v>
      </c>
      <c r="E67" s="17">
        <v>14657.483670000051</v>
      </c>
      <c r="F67" s="16">
        <v>0.34883369859314439</v>
      </c>
      <c r="G67" s="17">
        <v>42018.542730000205</v>
      </c>
      <c r="H67" s="16">
        <v>1</v>
      </c>
      <c r="I67" s="17">
        <v>5404.1923999999963</v>
      </c>
      <c r="J67" s="16">
        <v>0.12861446515948627</v>
      </c>
      <c r="K67" s="17">
        <v>36614.350330000059</v>
      </c>
      <c r="L67" s="16">
        <v>0.87138553484051018</v>
      </c>
      <c r="M67" s="17">
        <v>42018.542730000205</v>
      </c>
      <c r="N67" s="16">
        <v>1</v>
      </c>
      <c r="O67" s="17">
        <v>9253.291270000007</v>
      </c>
      <c r="P67" s="16">
        <v>0.22021923343365704</v>
      </c>
      <c r="Q67" s="17">
        <v>32765.251460000003</v>
      </c>
      <c r="R67" s="16">
        <v>0.77978076656633832</v>
      </c>
      <c r="S67" s="17">
        <v>42018.542730000205</v>
      </c>
      <c r="T67" s="18">
        <v>1</v>
      </c>
    </row>
    <row r="68" spans="1:26" ht="36" customHeight="1"/>
    <row r="69" spans="1:26">
      <c r="C69" t="s">
        <v>134</v>
      </c>
    </row>
    <row r="70" spans="1:26" ht="18" customHeight="1" thickBot="1">
      <c r="A70" s="92" t="s">
        <v>12</v>
      </c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spans="1:26" ht="15.9" customHeight="1" thickBot="1">
      <c r="A71" s="94" t="s">
        <v>1</v>
      </c>
      <c r="B71" s="95"/>
      <c r="C71" s="98" t="s">
        <v>37</v>
      </c>
      <c r="D71" s="99"/>
      <c r="E71" s="99"/>
      <c r="F71" s="99"/>
      <c r="G71" s="99"/>
      <c r="H71" s="100"/>
      <c r="I71" s="101" t="s">
        <v>38</v>
      </c>
      <c r="J71" s="99"/>
      <c r="K71" s="99"/>
      <c r="L71" s="99"/>
      <c r="M71" s="99"/>
      <c r="N71" s="100"/>
      <c r="O71" s="101" t="s">
        <v>39</v>
      </c>
      <c r="P71" s="99"/>
      <c r="Q71" s="99"/>
      <c r="R71" s="99"/>
      <c r="S71" s="99"/>
      <c r="T71" s="100"/>
      <c r="U71" s="102" t="s">
        <v>40</v>
      </c>
      <c r="V71" s="99"/>
      <c r="W71" s="99"/>
      <c r="X71" s="99"/>
      <c r="Y71" s="99"/>
      <c r="Z71" s="103"/>
    </row>
    <row r="72" spans="1:26" ht="15.9" customHeight="1">
      <c r="A72" s="86"/>
      <c r="B72" s="96"/>
      <c r="C72" s="104" t="s">
        <v>3</v>
      </c>
      <c r="D72" s="89"/>
      <c r="E72" s="88" t="s">
        <v>4</v>
      </c>
      <c r="F72" s="89"/>
      <c r="G72" s="88" t="s">
        <v>5</v>
      </c>
      <c r="H72" s="89"/>
      <c r="I72" s="88" t="s">
        <v>3</v>
      </c>
      <c r="J72" s="89"/>
      <c r="K72" s="88" t="s">
        <v>4</v>
      </c>
      <c r="L72" s="89"/>
      <c r="M72" s="88" t="s">
        <v>5</v>
      </c>
      <c r="N72" s="89"/>
      <c r="O72" s="88" t="s">
        <v>3</v>
      </c>
      <c r="P72" s="89"/>
      <c r="Q72" s="88" t="s">
        <v>4</v>
      </c>
      <c r="R72" s="89"/>
      <c r="S72" s="88" t="s">
        <v>5</v>
      </c>
      <c r="T72" s="89"/>
      <c r="U72" s="88" t="s">
        <v>3</v>
      </c>
      <c r="V72" s="89"/>
      <c r="W72" s="88" t="s">
        <v>4</v>
      </c>
      <c r="X72" s="89"/>
      <c r="Y72" s="90" t="s">
        <v>5</v>
      </c>
      <c r="Z72" s="91"/>
    </row>
    <row r="73" spans="1:26" ht="15.9" customHeight="1" thickBot="1">
      <c r="A73" s="87"/>
      <c r="B73" s="97"/>
      <c r="C73" s="1" t="s">
        <v>6</v>
      </c>
      <c r="D73" s="2" t="s">
        <v>19</v>
      </c>
      <c r="E73" s="2" t="s">
        <v>6</v>
      </c>
      <c r="F73" s="2" t="s">
        <v>19</v>
      </c>
      <c r="G73" s="2" t="s">
        <v>6</v>
      </c>
      <c r="H73" s="2" t="s">
        <v>19</v>
      </c>
      <c r="I73" s="2" t="s">
        <v>6</v>
      </c>
      <c r="J73" s="2" t="s">
        <v>19</v>
      </c>
      <c r="K73" s="2" t="s">
        <v>6</v>
      </c>
      <c r="L73" s="2" t="s">
        <v>19</v>
      </c>
      <c r="M73" s="2" t="s">
        <v>6</v>
      </c>
      <c r="N73" s="2" t="s">
        <v>19</v>
      </c>
      <c r="O73" s="2" t="s">
        <v>6</v>
      </c>
      <c r="P73" s="2" t="s">
        <v>19</v>
      </c>
      <c r="Q73" s="2" t="s">
        <v>6</v>
      </c>
      <c r="R73" s="2" t="s">
        <v>19</v>
      </c>
      <c r="S73" s="2" t="s">
        <v>6</v>
      </c>
      <c r="T73" s="2" t="s">
        <v>19</v>
      </c>
      <c r="U73" s="2" t="s">
        <v>6</v>
      </c>
      <c r="V73" s="2" t="s">
        <v>19</v>
      </c>
      <c r="W73" s="2" t="s">
        <v>6</v>
      </c>
      <c r="X73" s="2" t="s">
        <v>19</v>
      </c>
      <c r="Y73" s="2" t="s">
        <v>6</v>
      </c>
      <c r="Z73" s="3" t="s">
        <v>19</v>
      </c>
    </row>
    <row r="74" spans="1:26" ht="15.9" customHeight="1" thickBot="1">
      <c r="A74" s="85" t="s">
        <v>7</v>
      </c>
      <c r="B74" s="4" t="s">
        <v>8</v>
      </c>
      <c r="C74" s="5">
        <v>2969.500430000001</v>
      </c>
      <c r="D74" s="6">
        <v>0.32404740481869221</v>
      </c>
      <c r="E74" s="7">
        <v>6194.2835899999909</v>
      </c>
      <c r="F74" s="6">
        <v>0.67595259518130746</v>
      </c>
      <c r="G74" s="7">
        <v>9163.7840199999955</v>
      </c>
      <c r="H74" s="6">
        <v>1</v>
      </c>
      <c r="I74" s="7">
        <v>2823.1058400000011</v>
      </c>
      <c r="J74" s="6">
        <v>0.3080720621348737</v>
      </c>
      <c r="K74" s="7">
        <v>6340.6781799999908</v>
      </c>
      <c r="L74" s="6">
        <v>0.69192793786512596</v>
      </c>
      <c r="M74" s="7">
        <v>9163.7840199999955</v>
      </c>
      <c r="N74" s="6">
        <v>1</v>
      </c>
      <c r="O74" s="7">
        <v>2717.9485500000014</v>
      </c>
      <c r="P74" s="6">
        <v>0.29659674912329531</v>
      </c>
      <c r="Q74" s="7">
        <v>6445.8354699999918</v>
      </c>
      <c r="R74" s="6">
        <v>0.70340325087670441</v>
      </c>
      <c r="S74" s="7">
        <v>9163.7840199999955</v>
      </c>
      <c r="T74" s="6">
        <v>1</v>
      </c>
      <c r="U74" s="7">
        <v>2824.5445400000012</v>
      </c>
      <c r="V74" s="6">
        <v>0.30822906059717486</v>
      </c>
      <c r="W74" s="7">
        <v>6339.239479999992</v>
      </c>
      <c r="X74" s="6">
        <v>0.69177093940282486</v>
      </c>
      <c r="Y74" s="7">
        <v>9163.7840199999955</v>
      </c>
      <c r="Z74" s="8">
        <v>1</v>
      </c>
    </row>
    <row r="75" spans="1:26" ht="15.9" customHeight="1">
      <c r="A75" s="86"/>
      <c r="B75" s="9" t="s">
        <v>9</v>
      </c>
      <c r="C75" s="10">
        <v>12507.312650000029</v>
      </c>
      <c r="D75" s="11">
        <v>0.38220892535116913</v>
      </c>
      <c r="E75" s="12">
        <v>20216.446059999998</v>
      </c>
      <c r="F75" s="11">
        <v>0.6177910746488342</v>
      </c>
      <c r="G75" s="12">
        <v>32723.758709999922</v>
      </c>
      <c r="H75" s="11">
        <v>1</v>
      </c>
      <c r="I75" s="12">
        <v>10894.754140000015</v>
      </c>
      <c r="J75" s="11">
        <v>0.33293101310732781</v>
      </c>
      <c r="K75" s="12">
        <v>21829.004570000001</v>
      </c>
      <c r="L75" s="11">
        <v>0.66706898689267513</v>
      </c>
      <c r="M75" s="12">
        <v>32723.758709999922</v>
      </c>
      <c r="N75" s="11">
        <v>1</v>
      </c>
      <c r="O75" s="12">
        <v>10925.625020000016</v>
      </c>
      <c r="P75" s="11">
        <v>0.33387439128932633</v>
      </c>
      <c r="Q75" s="12">
        <v>21798.133689999991</v>
      </c>
      <c r="R75" s="11">
        <v>0.66612560871067628</v>
      </c>
      <c r="S75" s="12">
        <v>32723.758709999922</v>
      </c>
      <c r="T75" s="11">
        <v>1</v>
      </c>
      <c r="U75" s="12">
        <v>10687.767990000013</v>
      </c>
      <c r="V75" s="11">
        <v>0.32660575714164464</v>
      </c>
      <c r="W75" s="12">
        <v>22035.990720000002</v>
      </c>
      <c r="X75" s="11">
        <v>0.67339424285835814</v>
      </c>
      <c r="Y75" s="12">
        <v>32723.758709999922</v>
      </c>
      <c r="Z75" s="13">
        <v>1</v>
      </c>
    </row>
    <row r="76" spans="1:26" ht="15.9" customHeight="1">
      <c r="A76" s="86"/>
      <c r="B76" s="9" t="s">
        <v>10</v>
      </c>
      <c r="C76" s="10">
        <v>43</v>
      </c>
      <c r="D76" s="11">
        <v>0.48863636363636365</v>
      </c>
      <c r="E76" s="12">
        <v>45</v>
      </c>
      <c r="F76" s="11">
        <v>0.51136363636363635</v>
      </c>
      <c r="G76" s="12">
        <v>88</v>
      </c>
      <c r="H76" s="11">
        <v>1</v>
      </c>
      <c r="I76" s="12">
        <v>30</v>
      </c>
      <c r="J76" s="11">
        <v>0.34090909090909094</v>
      </c>
      <c r="K76" s="12">
        <v>58</v>
      </c>
      <c r="L76" s="11">
        <v>0.65909090909090906</v>
      </c>
      <c r="M76" s="12">
        <v>88</v>
      </c>
      <c r="N76" s="11">
        <v>1</v>
      </c>
      <c r="O76" s="12">
        <v>28</v>
      </c>
      <c r="P76" s="11">
        <v>0.31818181818181818</v>
      </c>
      <c r="Q76" s="12">
        <v>60</v>
      </c>
      <c r="R76" s="11">
        <v>0.68181818181818188</v>
      </c>
      <c r="S76" s="12">
        <v>88</v>
      </c>
      <c r="T76" s="11">
        <v>1</v>
      </c>
      <c r="U76" s="12">
        <v>38</v>
      </c>
      <c r="V76" s="11">
        <v>0.43181818181818182</v>
      </c>
      <c r="W76" s="12">
        <v>50</v>
      </c>
      <c r="X76" s="11">
        <v>0.56818181818181823</v>
      </c>
      <c r="Y76" s="12">
        <v>88</v>
      </c>
      <c r="Z76" s="13">
        <v>1</v>
      </c>
    </row>
    <row r="77" spans="1:26" ht="15.9" customHeight="1">
      <c r="A77" s="86"/>
      <c r="B77" s="9" t="s">
        <v>11</v>
      </c>
      <c r="C77" s="10">
        <v>24</v>
      </c>
      <c r="D77" s="11">
        <v>0.55813953488372092</v>
      </c>
      <c r="E77" s="12">
        <v>19</v>
      </c>
      <c r="F77" s="11">
        <v>0.44186046511627908</v>
      </c>
      <c r="G77" s="12">
        <v>43</v>
      </c>
      <c r="H77" s="11">
        <v>1</v>
      </c>
      <c r="I77" s="12">
        <v>26</v>
      </c>
      <c r="J77" s="11">
        <v>0.60465116279069764</v>
      </c>
      <c r="K77" s="12">
        <v>17</v>
      </c>
      <c r="L77" s="11">
        <v>0.39534883720930231</v>
      </c>
      <c r="M77" s="12">
        <v>43</v>
      </c>
      <c r="N77" s="11">
        <v>1</v>
      </c>
      <c r="O77" s="12">
        <v>24</v>
      </c>
      <c r="P77" s="11">
        <v>0.55813953488372092</v>
      </c>
      <c r="Q77" s="12">
        <v>19</v>
      </c>
      <c r="R77" s="11">
        <v>0.44186046511627908</v>
      </c>
      <c r="S77" s="12">
        <v>43</v>
      </c>
      <c r="T77" s="11">
        <v>1</v>
      </c>
      <c r="U77" s="12">
        <v>27</v>
      </c>
      <c r="V77" s="11">
        <v>0.62790697674418605</v>
      </c>
      <c r="W77" s="12">
        <v>16</v>
      </c>
      <c r="X77" s="11">
        <v>0.37209302325581395</v>
      </c>
      <c r="Y77" s="12">
        <v>43</v>
      </c>
      <c r="Z77" s="13">
        <v>1</v>
      </c>
    </row>
    <row r="78" spans="1:26" ht="15.9" customHeight="1" thickBot="1">
      <c r="A78" s="87"/>
      <c r="B78" s="14" t="s">
        <v>5</v>
      </c>
      <c r="C78" s="15">
        <v>15543.813080000054</v>
      </c>
      <c r="D78" s="16">
        <v>0.36992746702046275</v>
      </c>
      <c r="E78" s="17">
        <v>26474.729649999997</v>
      </c>
      <c r="F78" s="16">
        <v>0.63007253297953358</v>
      </c>
      <c r="G78" s="17">
        <v>42018.542730000205</v>
      </c>
      <c r="H78" s="16">
        <v>1</v>
      </c>
      <c r="I78" s="17">
        <v>13773.859980000039</v>
      </c>
      <c r="J78" s="16">
        <v>0.32780432364128237</v>
      </c>
      <c r="K78" s="17">
        <v>28244.682749999993</v>
      </c>
      <c r="L78" s="16">
        <v>0.67219567635871358</v>
      </c>
      <c r="M78" s="17">
        <v>42018.542730000205</v>
      </c>
      <c r="N78" s="16">
        <v>1</v>
      </c>
      <c r="O78" s="17">
        <v>13695.573570000044</v>
      </c>
      <c r="P78" s="16">
        <v>0.325941184062572</v>
      </c>
      <c r="Q78" s="17">
        <v>28322.969159999997</v>
      </c>
      <c r="R78" s="16">
        <v>0.67405881593742412</v>
      </c>
      <c r="S78" s="17">
        <v>42018.542730000205</v>
      </c>
      <c r="T78" s="16">
        <v>1</v>
      </c>
      <c r="U78" s="17">
        <v>13577.312530000034</v>
      </c>
      <c r="V78" s="16">
        <v>0.32312668759704904</v>
      </c>
      <c r="W78" s="17">
        <v>28441.230199999984</v>
      </c>
      <c r="X78" s="16">
        <v>0.67687331240294635</v>
      </c>
      <c r="Y78" s="17">
        <v>42018.542730000205</v>
      </c>
      <c r="Z78" s="18">
        <v>1</v>
      </c>
    </row>
    <row r="79" spans="1:26" ht="36" customHeight="1"/>
    <row r="80" spans="1:26">
      <c r="C80" t="s">
        <v>135</v>
      </c>
    </row>
    <row r="81" spans="1:58" ht="18" customHeight="1" thickBot="1">
      <c r="A81" s="92" t="s">
        <v>12</v>
      </c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</row>
    <row r="82" spans="1:58" ht="15.9" customHeight="1" thickBot="1">
      <c r="A82" s="94" t="s">
        <v>1</v>
      </c>
      <c r="B82" s="95"/>
      <c r="C82" s="98" t="s">
        <v>41</v>
      </c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100"/>
      <c r="Q82" s="101" t="s">
        <v>42</v>
      </c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100"/>
      <c r="AE82" s="101" t="s">
        <v>43</v>
      </c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100"/>
      <c r="AS82" s="102" t="s">
        <v>44</v>
      </c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103"/>
    </row>
    <row r="83" spans="1:58" ht="15.9" customHeight="1">
      <c r="A83" s="86"/>
      <c r="B83" s="96"/>
      <c r="C83" s="104" t="s">
        <v>45</v>
      </c>
      <c r="D83" s="89"/>
      <c r="E83" s="88" t="s">
        <v>46</v>
      </c>
      <c r="F83" s="89"/>
      <c r="G83" s="88" t="s">
        <v>47</v>
      </c>
      <c r="H83" s="89"/>
      <c r="I83" s="88" t="s">
        <v>48</v>
      </c>
      <c r="J83" s="89"/>
      <c r="K83" s="88" t="s">
        <v>49</v>
      </c>
      <c r="L83" s="89"/>
      <c r="M83" s="88" t="s">
        <v>50</v>
      </c>
      <c r="N83" s="89"/>
      <c r="O83" s="88" t="s">
        <v>5</v>
      </c>
      <c r="P83" s="89"/>
      <c r="Q83" s="88" t="s">
        <v>45</v>
      </c>
      <c r="R83" s="89"/>
      <c r="S83" s="88" t="s">
        <v>46</v>
      </c>
      <c r="T83" s="89"/>
      <c r="U83" s="88" t="s">
        <v>47</v>
      </c>
      <c r="V83" s="89"/>
      <c r="W83" s="88" t="s">
        <v>48</v>
      </c>
      <c r="X83" s="89"/>
      <c r="Y83" s="88" t="s">
        <v>49</v>
      </c>
      <c r="Z83" s="89"/>
      <c r="AA83" s="88" t="s">
        <v>50</v>
      </c>
      <c r="AB83" s="89"/>
      <c r="AC83" s="88" t="s">
        <v>5</v>
      </c>
      <c r="AD83" s="89"/>
      <c r="AE83" s="88" t="s">
        <v>45</v>
      </c>
      <c r="AF83" s="89"/>
      <c r="AG83" s="88" t="s">
        <v>46</v>
      </c>
      <c r="AH83" s="89"/>
      <c r="AI83" s="88" t="s">
        <v>47</v>
      </c>
      <c r="AJ83" s="89"/>
      <c r="AK83" s="88" t="s">
        <v>48</v>
      </c>
      <c r="AL83" s="89"/>
      <c r="AM83" s="88" t="s">
        <v>49</v>
      </c>
      <c r="AN83" s="89"/>
      <c r="AO83" s="88" t="s">
        <v>50</v>
      </c>
      <c r="AP83" s="89"/>
      <c r="AQ83" s="88" t="s">
        <v>5</v>
      </c>
      <c r="AR83" s="89"/>
      <c r="AS83" s="88" t="s">
        <v>45</v>
      </c>
      <c r="AT83" s="89"/>
      <c r="AU83" s="88" t="s">
        <v>46</v>
      </c>
      <c r="AV83" s="89"/>
      <c r="AW83" s="88" t="s">
        <v>47</v>
      </c>
      <c r="AX83" s="89"/>
      <c r="AY83" s="88" t="s">
        <v>48</v>
      </c>
      <c r="AZ83" s="89"/>
      <c r="BA83" s="88" t="s">
        <v>49</v>
      </c>
      <c r="BB83" s="89"/>
      <c r="BC83" s="88" t="s">
        <v>50</v>
      </c>
      <c r="BD83" s="89"/>
      <c r="BE83" s="90" t="s">
        <v>5</v>
      </c>
      <c r="BF83" s="91"/>
    </row>
    <row r="84" spans="1:58" ht="15.9" customHeight="1" thickBot="1">
      <c r="A84" s="87"/>
      <c r="B84" s="97"/>
      <c r="C84" s="1" t="s">
        <v>6</v>
      </c>
      <c r="D84" s="2" t="s">
        <v>19</v>
      </c>
      <c r="E84" s="2" t="s">
        <v>6</v>
      </c>
      <c r="F84" s="2" t="s">
        <v>19</v>
      </c>
      <c r="G84" s="2" t="s">
        <v>6</v>
      </c>
      <c r="H84" s="2" t="s">
        <v>19</v>
      </c>
      <c r="I84" s="2" t="s">
        <v>6</v>
      </c>
      <c r="J84" s="2" t="s">
        <v>19</v>
      </c>
      <c r="K84" s="2" t="s">
        <v>6</v>
      </c>
      <c r="L84" s="2" t="s">
        <v>19</v>
      </c>
      <c r="M84" s="2" t="s">
        <v>6</v>
      </c>
      <c r="N84" s="2" t="s">
        <v>19</v>
      </c>
      <c r="O84" s="2" t="s">
        <v>6</v>
      </c>
      <c r="P84" s="2" t="s">
        <v>19</v>
      </c>
      <c r="Q84" s="2" t="s">
        <v>6</v>
      </c>
      <c r="R84" s="2" t="s">
        <v>19</v>
      </c>
      <c r="S84" s="2" t="s">
        <v>6</v>
      </c>
      <c r="T84" s="2" t="s">
        <v>19</v>
      </c>
      <c r="U84" s="2" t="s">
        <v>6</v>
      </c>
      <c r="V84" s="2" t="s">
        <v>19</v>
      </c>
      <c r="W84" s="2" t="s">
        <v>6</v>
      </c>
      <c r="X84" s="2" t="s">
        <v>19</v>
      </c>
      <c r="Y84" s="2" t="s">
        <v>6</v>
      </c>
      <c r="Z84" s="2" t="s">
        <v>19</v>
      </c>
      <c r="AA84" s="2" t="s">
        <v>6</v>
      </c>
      <c r="AB84" s="2" t="s">
        <v>19</v>
      </c>
      <c r="AC84" s="2" t="s">
        <v>6</v>
      </c>
      <c r="AD84" s="2" t="s">
        <v>19</v>
      </c>
      <c r="AE84" s="2" t="s">
        <v>6</v>
      </c>
      <c r="AF84" s="2" t="s">
        <v>19</v>
      </c>
      <c r="AG84" s="2" t="s">
        <v>6</v>
      </c>
      <c r="AH84" s="2" t="s">
        <v>19</v>
      </c>
      <c r="AI84" s="2" t="s">
        <v>6</v>
      </c>
      <c r="AJ84" s="2" t="s">
        <v>19</v>
      </c>
      <c r="AK84" s="2" t="s">
        <v>6</v>
      </c>
      <c r="AL84" s="2" t="s">
        <v>19</v>
      </c>
      <c r="AM84" s="2" t="s">
        <v>6</v>
      </c>
      <c r="AN84" s="2" t="s">
        <v>19</v>
      </c>
      <c r="AO84" s="2" t="s">
        <v>6</v>
      </c>
      <c r="AP84" s="2" t="s">
        <v>19</v>
      </c>
      <c r="AQ84" s="2" t="s">
        <v>6</v>
      </c>
      <c r="AR84" s="2" t="s">
        <v>19</v>
      </c>
      <c r="AS84" s="2" t="s">
        <v>6</v>
      </c>
      <c r="AT84" s="2" t="s">
        <v>19</v>
      </c>
      <c r="AU84" s="2" t="s">
        <v>6</v>
      </c>
      <c r="AV84" s="2" t="s">
        <v>19</v>
      </c>
      <c r="AW84" s="2" t="s">
        <v>6</v>
      </c>
      <c r="AX84" s="2" t="s">
        <v>19</v>
      </c>
      <c r="AY84" s="2" t="s">
        <v>6</v>
      </c>
      <c r="AZ84" s="2" t="s">
        <v>19</v>
      </c>
      <c r="BA84" s="2" t="s">
        <v>6</v>
      </c>
      <c r="BB84" s="2" t="s">
        <v>19</v>
      </c>
      <c r="BC84" s="2" t="s">
        <v>6</v>
      </c>
      <c r="BD84" s="2" t="s">
        <v>19</v>
      </c>
      <c r="BE84" s="2" t="s">
        <v>6</v>
      </c>
      <c r="BF84" s="3" t="s">
        <v>19</v>
      </c>
    </row>
    <row r="85" spans="1:58" ht="15.9" customHeight="1" thickBot="1">
      <c r="A85" s="85" t="s">
        <v>7</v>
      </c>
      <c r="B85" s="4" t="s">
        <v>8</v>
      </c>
      <c r="C85" s="5">
        <v>957.6373900000001</v>
      </c>
      <c r="D85" s="6">
        <v>0.26239981351269731</v>
      </c>
      <c r="E85" s="7">
        <v>2060.3843200000019</v>
      </c>
      <c r="F85" s="6">
        <v>0.56456072724195328</v>
      </c>
      <c r="G85" s="7">
        <v>347.96807000000001</v>
      </c>
      <c r="H85" s="6">
        <v>9.5345855988740361E-2</v>
      </c>
      <c r="I85" s="7">
        <v>192.12055000000001</v>
      </c>
      <c r="J85" s="6">
        <v>5.2642468870139701E-2</v>
      </c>
      <c r="K85" s="7">
        <v>25.837499999999999</v>
      </c>
      <c r="L85" s="6">
        <v>7.0796684135675976E-3</v>
      </c>
      <c r="M85" s="7">
        <v>65.587500000000006</v>
      </c>
      <c r="N85" s="6">
        <v>1.7971465972902369E-2</v>
      </c>
      <c r="O85" s="7">
        <v>3649.5353299999997</v>
      </c>
      <c r="P85" s="6">
        <v>1</v>
      </c>
      <c r="Q85" s="7">
        <v>1887.6739600000008</v>
      </c>
      <c r="R85" s="6">
        <v>0.51723679573202019</v>
      </c>
      <c r="S85" s="7">
        <v>360.60429999999997</v>
      </c>
      <c r="T85" s="6">
        <v>9.8808277600644576E-2</v>
      </c>
      <c r="U85" s="7">
        <v>477.45909999999998</v>
      </c>
      <c r="V85" s="6">
        <v>0.13082736754873395</v>
      </c>
      <c r="W85" s="7">
        <v>671.40201999999977</v>
      </c>
      <c r="X85" s="6">
        <v>0.18396917944071522</v>
      </c>
      <c r="Y85" s="7">
        <v>226.55844999999999</v>
      </c>
      <c r="Z85" s="6">
        <v>6.2078711264318687E-2</v>
      </c>
      <c r="AA85" s="7">
        <v>25.837499999999999</v>
      </c>
      <c r="AB85" s="6">
        <v>7.0796684135675976E-3</v>
      </c>
      <c r="AC85" s="7">
        <v>3649.5353299999997</v>
      </c>
      <c r="AD85" s="6">
        <v>1</v>
      </c>
      <c r="AE85" s="7">
        <v>1895.1002700000008</v>
      </c>
      <c r="AF85" s="6">
        <v>0.51927166026366456</v>
      </c>
      <c r="AG85" s="7">
        <v>449.03389999999996</v>
      </c>
      <c r="AH85" s="6">
        <v>0.12303864996424078</v>
      </c>
      <c r="AI85" s="7">
        <v>774.78116999999986</v>
      </c>
      <c r="AJ85" s="6">
        <v>0.2122958404131958</v>
      </c>
      <c r="AK85" s="7">
        <v>440.42534999999998</v>
      </c>
      <c r="AL85" s="6">
        <v>0.12067984282262038</v>
      </c>
      <c r="AM85" s="7">
        <v>64.357140000000001</v>
      </c>
      <c r="AN85" s="6">
        <v>1.7634338122711094E-2</v>
      </c>
      <c r="AO85" s="7">
        <v>25.837499999999999</v>
      </c>
      <c r="AP85" s="6">
        <v>7.0796684135675976E-3</v>
      </c>
      <c r="AQ85" s="7">
        <v>3649.5353299999997</v>
      </c>
      <c r="AR85" s="6">
        <v>1</v>
      </c>
      <c r="AS85" s="7">
        <v>2478.9812300000012</v>
      </c>
      <c r="AT85" s="6">
        <v>0.67925941410190471</v>
      </c>
      <c r="AU85" s="7">
        <v>601.61625000000004</v>
      </c>
      <c r="AV85" s="6">
        <v>0.16484735606053172</v>
      </c>
      <c r="AW85" s="7">
        <v>206.38432999999998</v>
      </c>
      <c r="AX85" s="6">
        <v>5.6550851365507943E-2</v>
      </c>
      <c r="AY85" s="7">
        <v>30.91667</v>
      </c>
      <c r="AZ85" s="6">
        <v>8.4713990150631045E-3</v>
      </c>
      <c r="BA85" s="7">
        <v>331.63684999999998</v>
      </c>
      <c r="BB85" s="6">
        <v>9.0870979456992948E-2</v>
      </c>
      <c r="BC85" s="7">
        <v>0</v>
      </c>
      <c r="BD85" s="6">
        <v>0</v>
      </c>
      <c r="BE85" s="7">
        <v>3649.5353299999997</v>
      </c>
      <c r="BF85" s="8">
        <v>1</v>
      </c>
    </row>
    <row r="86" spans="1:58" ht="15.9" customHeight="1">
      <c r="A86" s="86"/>
      <c r="B86" s="9" t="s">
        <v>9</v>
      </c>
      <c r="C86" s="10">
        <v>5935.5160599999945</v>
      </c>
      <c r="D86" s="11">
        <v>0.39100005021426859</v>
      </c>
      <c r="E86" s="12">
        <v>4524.9448899999988</v>
      </c>
      <c r="F86" s="11">
        <v>0.29807916638116205</v>
      </c>
      <c r="G86" s="12">
        <v>746.25292000000024</v>
      </c>
      <c r="H86" s="11">
        <v>4.9159150820753561E-2</v>
      </c>
      <c r="I86" s="12">
        <v>316.97470000000004</v>
      </c>
      <c r="J86" s="11">
        <v>2.088059780545061E-2</v>
      </c>
      <c r="K86" s="12">
        <v>2514.5846399999991</v>
      </c>
      <c r="L86" s="11">
        <v>0.1656473861024359</v>
      </c>
      <c r="M86" s="12">
        <v>1142.0728199999996</v>
      </c>
      <c r="N86" s="11">
        <v>7.5233648675925177E-2</v>
      </c>
      <c r="O86" s="12">
        <v>15180.346030000055</v>
      </c>
      <c r="P86" s="11">
        <v>1</v>
      </c>
      <c r="Q86" s="12">
        <v>8508.001749999994</v>
      </c>
      <c r="R86" s="11">
        <v>0.56046164779024887</v>
      </c>
      <c r="S86" s="12">
        <v>855.05048999999997</v>
      </c>
      <c r="T86" s="11">
        <v>5.6326152797190013E-2</v>
      </c>
      <c r="U86" s="12">
        <v>1142.5636799999997</v>
      </c>
      <c r="V86" s="11">
        <v>7.5265983907218989E-2</v>
      </c>
      <c r="W86" s="12">
        <v>801.36724000000015</v>
      </c>
      <c r="X86" s="11">
        <v>5.2789787427526595E-2</v>
      </c>
      <c r="Y86" s="12">
        <v>2450.2521399999987</v>
      </c>
      <c r="Z86" s="11">
        <v>0.16140950510335564</v>
      </c>
      <c r="AA86" s="12">
        <v>1423.1107299999994</v>
      </c>
      <c r="AB86" s="11">
        <v>9.3746922974455693E-2</v>
      </c>
      <c r="AC86" s="12">
        <v>15180.346030000055</v>
      </c>
      <c r="AD86" s="11">
        <v>1</v>
      </c>
      <c r="AE86" s="12">
        <v>6997.1492399999943</v>
      </c>
      <c r="AF86" s="11">
        <v>0.46093476566159469</v>
      </c>
      <c r="AG86" s="12">
        <v>2993.9141199999995</v>
      </c>
      <c r="AH86" s="11">
        <v>0.19722304841294772</v>
      </c>
      <c r="AI86" s="12">
        <v>867.46672000000001</v>
      </c>
      <c r="AJ86" s="11">
        <v>5.7144067617804939E-2</v>
      </c>
      <c r="AK86" s="12">
        <v>575.90877999999998</v>
      </c>
      <c r="AL86" s="11">
        <v>3.7937790012287212E-2</v>
      </c>
      <c r="AM86" s="12">
        <v>2574.8691499999995</v>
      </c>
      <c r="AN86" s="11">
        <v>0.16961860717215746</v>
      </c>
      <c r="AO86" s="12">
        <v>1171.0380199999997</v>
      </c>
      <c r="AP86" s="11">
        <v>7.7141721123203902E-2</v>
      </c>
      <c r="AQ86" s="12">
        <v>15180.346030000055</v>
      </c>
      <c r="AR86" s="11">
        <v>1</v>
      </c>
      <c r="AS86" s="12">
        <v>7996.5431299999937</v>
      </c>
      <c r="AT86" s="11">
        <v>0.52676948958850345</v>
      </c>
      <c r="AU86" s="12">
        <v>3541.1682200000014</v>
      </c>
      <c r="AV86" s="11">
        <v>0.23327322137465059</v>
      </c>
      <c r="AW86" s="12">
        <v>513.86869999999999</v>
      </c>
      <c r="AX86" s="11">
        <v>3.3850921381137856E-2</v>
      </c>
      <c r="AY86" s="12">
        <v>284.87017000000003</v>
      </c>
      <c r="AZ86" s="11">
        <v>1.8765723089383294E-2</v>
      </c>
      <c r="BA86" s="12">
        <v>2437.5287099999991</v>
      </c>
      <c r="BB86" s="11">
        <v>0.16057135358988853</v>
      </c>
      <c r="BC86" s="12">
        <v>406.36709999999999</v>
      </c>
      <c r="BD86" s="11">
        <v>2.6769290976432276E-2</v>
      </c>
      <c r="BE86" s="12">
        <v>15180.346030000055</v>
      </c>
      <c r="BF86" s="13">
        <v>1</v>
      </c>
    </row>
    <row r="87" spans="1:58" ht="15.9" customHeight="1">
      <c r="A87" s="86"/>
      <c r="B87" s="9" t="s">
        <v>10</v>
      </c>
      <c r="C87" s="10">
        <v>4</v>
      </c>
      <c r="D87" s="11">
        <v>7.407407407407407E-2</v>
      </c>
      <c r="E87" s="12">
        <v>25</v>
      </c>
      <c r="F87" s="11">
        <v>0.46296296296296297</v>
      </c>
      <c r="G87" s="12">
        <v>7</v>
      </c>
      <c r="H87" s="11">
        <v>0.12962962962962965</v>
      </c>
      <c r="I87" s="12">
        <v>7</v>
      </c>
      <c r="J87" s="11">
        <v>0.12962962962962965</v>
      </c>
      <c r="K87" s="12">
        <v>5</v>
      </c>
      <c r="L87" s="11">
        <v>9.2592592592592601E-2</v>
      </c>
      <c r="M87" s="12">
        <v>6</v>
      </c>
      <c r="N87" s="11">
        <v>0.1111111111111111</v>
      </c>
      <c r="O87" s="12">
        <v>54</v>
      </c>
      <c r="P87" s="11">
        <v>1</v>
      </c>
      <c r="Q87" s="12">
        <v>6</v>
      </c>
      <c r="R87" s="11">
        <v>0.1111111111111111</v>
      </c>
      <c r="S87" s="12">
        <v>5</v>
      </c>
      <c r="T87" s="11">
        <v>9.2592592592592601E-2</v>
      </c>
      <c r="U87" s="12">
        <v>11</v>
      </c>
      <c r="V87" s="11">
        <v>0.20370370370370369</v>
      </c>
      <c r="W87" s="12">
        <v>13</v>
      </c>
      <c r="X87" s="11">
        <v>0.24074074074074073</v>
      </c>
      <c r="Y87" s="12">
        <v>5</v>
      </c>
      <c r="Z87" s="11">
        <v>9.2592592592592601E-2</v>
      </c>
      <c r="AA87" s="12">
        <v>14</v>
      </c>
      <c r="AB87" s="11">
        <v>0.2592592592592593</v>
      </c>
      <c r="AC87" s="12">
        <v>54</v>
      </c>
      <c r="AD87" s="11">
        <v>1</v>
      </c>
      <c r="AE87" s="12">
        <v>5</v>
      </c>
      <c r="AF87" s="11">
        <v>9.2592592592592601E-2</v>
      </c>
      <c r="AG87" s="12">
        <v>18</v>
      </c>
      <c r="AH87" s="11">
        <v>0.33333333333333337</v>
      </c>
      <c r="AI87" s="12">
        <v>8</v>
      </c>
      <c r="AJ87" s="11">
        <v>0.14814814814814814</v>
      </c>
      <c r="AK87" s="12">
        <v>9</v>
      </c>
      <c r="AL87" s="11">
        <v>0.16666666666666669</v>
      </c>
      <c r="AM87" s="12">
        <v>3</v>
      </c>
      <c r="AN87" s="11">
        <v>5.5555555555555552E-2</v>
      </c>
      <c r="AO87" s="12">
        <v>11</v>
      </c>
      <c r="AP87" s="11">
        <v>0.20370370370370369</v>
      </c>
      <c r="AQ87" s="12">
        <v>54</v>
      </c>
      <c r="AR87" s="11">
        <v>1</v>
      </c>
      <c r="AS87" s="12">
        <v>33</v>
      </c>
      <c r="AT87" s="11">
        <v>0.61111111111111116</v>
      </c>
      <c r="AU87" s="12">
        <v>3</v>
      </c>
      <c r="AV87" s="11">
        <v>5.5555555555555552E-2</v>
      </c>
      <c r="AW87" s="12">
        <v>1</v>
      </c>
      <c r="AX87" s="11">
        <v>1.8518518518518517E-2</v>
      </c>
      <c r="AY87" s="12">
        <v>2</v>
      </c>
      <c r="AZ87" s="11">
        <v>3.7037037037037035E-2</v>
      </c>
      <c r="BA87" s="12">
        <v>3</v>
      </c>
      <c r="BB87" s="11">
        <v>5.5555555555555552E-2</v>
      </c>
      <c r="BC87" s="12">
        <v>12</v>
      </c>
      <c r="BD87" s="11">
        <v>0.22222222222222221</v>
      </c>
      <c r="BE87" s="12">
        <v>54</v>
      </c>
      <c r="BF87" s="13">
        <v>1</v>
      </c>
    </row>
    <row r="88" spans="1:58" ht="15.9" customHeight="1">
      <c r="A88" s="86"/>
      <c r="B88" s="9" t="s">
        <v>11</v>
      </c>
      <c r="C88" s="10">
        <v>1</v>
      </c>
      <c r="D88" s="11">
        <v>3.2258064516129031E-2</v>
      </c>
      <c r="E88" s="12">
        <v>21</v>
      </c>
      <c r="F88" s="11">
        <v>0.67741935483870963</v>
      </c>
      <c r="G88" s="12">
        <v>0</v>
      </c>
      <c r="H88" s="11">
        <v>0</v>
      </c>
      <c r="I88" s="12">
        <v>0</v>
      </c>
      <c r="J88" s="11">
        <v>0</v>
      </c>
      <c r="K88" s="12">
        <v>0</v>
      </c>
      <c r="L88" s="11">
        <v>0</v>
      </c>
      <c r="M88" s="12">
        <v>9</v>
      </c>
      <c r="N88" s="11">
        <v>0.29032258064516125</v>
      </c>
      <c r="O88" s="12">
        <v>31</v>
      </c>
      <c r="P88" s="11">
        <v>1</v>
      </c>
      <c r="Q88" s="12">
        <v>3</v>
      </c>
      <c r="R88" s="11">
        <v>9.6774193548387094E-2</v>
      </c>
      <c r="S88" s="12">
        <v>3</v>
      </c>
      <c r="T88" s="11">
        <v>9.6774193548387094E-2</v>
      </c>
      <c r="U88" s="12">
        <v>11</v>
      </c>
      <c r="V88" s="11">
        <v>0.35483870967741937</v>
      </c>
      <c r="W88" s="12">
        <v>1</v>
      </c>
      <c r="X88" s="11">
        <v>3.2258064516129031E-2</v>
      </c>
      <c r="Y88" s="12">
        <v>2</v>
      </c>
      <c r="Z88" s="11">
        <v>6.4516129032258063E-2</v>
      </c>
      <c r="AA88" s="12">
        <v>11</v>
      </c>
      <c r="AB88" s="11">
        <v>0.35483870967741937</v>
      </c>
      <c r="AC88" s="12">
        <v>31</v>
      </c>
      <c r="AD88" s="11">
        <v>1</v>
      </c>
      <c r="AE88" s="12">
        <v>3</v>
      </c>
      <c r="AF88" s="11">
        <v>9.6774193548387094E-2</v>
      </c>
      <c r="AG88" s="12">
        <v>7</v>
      </c>
      <c r="AH88" s="11">
        <v>0.22580645161290325</v>
      </c>
      <c r="AI88" s="12">
        <v>3</v>
      </c>
      <c r="AJ88" s="11">
        <v>9.6774193548387094E-2</v>
      </c>
      <c r="AK88" s="12">
        <v>8</v>
      </c>
      <c r="AL88" s="11">
        <v>0.25806451612903225</v>
      </c>
      <c r="AM88" s="12">
        <v>3</v>
      </c>
      <c r="AN88" s="11">
        <v>9.6774193548387094E-2</v>
      </c>
      <c r="AO88" s="12">
        <v>7</v>
      </c>
      <c r="AP88" s="11">
        <v>0.22580645161290325</v>
      </c>
      <c r="AQ88" s="12">
        <v>31</v>
      </c>
      <c r="AR88" s="11">
        <v>1</v>
      </c>
      <c r="AS88" s="12">
        <v>14</v>
      </c>
      <c r="AT88" s="11">
        <v>0.45161290322580649</v>
      </c>
      <c r="AU88" s="12">
        <v>7</v>
      </c>
      <c r="AV88" s="11">
        <v>0.22580645161290325</v>
      </c>
      <c r="AW88" s="12">
        <v>0</v>
      </c>
      <c r="AX88" s="11">
        <v>0</v>
      </c>
      <c r="AY88" s="12">
        <v>1</v>
      </c>
      <c r="AZ88" s="11">
        <v>3.2258064516129031E-2</v>
      </c>
      <c r="BA88" s="12">
        <v>2</v>
      </c>
      <c r="BB88" s="11">
        <v>6.4516129032258063E-2</v>
      </c>
      <c r="BC88" s="12">
        <v>7</v>
      </c>
      <c r="BD88" s="11">
        <v>0.22580645161290325</v>
      </c>
      <c r="BE88" s="12">
        <v>31</v>
      </c>
      <c r="BF88" s="13">
        <v>1</v>
      </c>
    </row>
    <row r="89" spans="1:58" ht="15.9" customHeight="1" thickBot="1">
      <c r="A89" s="87"/>
      <c r="B89" s="14" t="s">
        <v>5</v>
      </c>
      <c r="C89" s="15">
        <v>6898.1534499999916</v>
      </c>
      <c r="D89" s="16">
        <v>0.36469451320946461</v>
      </c>
      <c r="E89" s="17">
        <v>6631.3292099999962</v>
      </c>
      <c r="F89" s="16">
        <v>0.35058793569932184</v>
      </c>
      <c r="G89" s="17">
        <v>1101.2209899999998</v>
      </c>
      <c r="H89" s="16">
        <v>5.8219820100420511E-2</v>
      </c>
      <c r="I89" s="17">
        <v>516.09524999999996</v>
      </c>
      <c r="J89" s="16">
        <v>2.7285143384055504E-2</v>
      </c>
      <c r="K89" s="17">
        <v>2545.4221399999992</v>
      </c>
      <c r="L89" s="16">
        <v>0.13457246130990236</v>
      </c>
      <c r="M89" s="17">
        <v>1222.6603199999995</v>
      </c>
      <c r="N89" s="16">
        <v>6.4640126296832176E-2</v>
      </c>
      <c r="O89" s="17">
        <v>18914.881360000043</v>
      </c>
      <c r="P89" s="16">
        <v>1</v>
      </c>
      <c r="Q89" s="17">
        <v>10404.67571000001</v>
      </c>
      <c r="R89" s="16">
        <v>0.55007882481373316</v>
      </c>
      <c r="S89" s="17">
        <v>1223.6547899999996</v>
      </c>
      <c r="T89" s="16">
        <v>6.4692702360148291E-2</v>
      </c>
      <c r="U89" s="17">
        <v>1642.0227799999996</v>
      </c>
      <c r="V89" s="16">
        <v>8.681115935902417E-2</v>
      </c>
      <c r="W89" s="17">
        <v>1486.7692599999998</v>
      </c>
      <c r="X89" s="16">
        <v>7.8603150170644079E-2</v>
      </c>
      <c r="Y89" s="17">
        <v>2683.81059</v>
      </c>
      <c r="Z89" s="16">
        <v>0.14188884079788877</v>
      </c>
      <c r="AA89" s="17">
        <v>1473.9482299999993</v>
      </c>
      <c r="AB89" s="16">
        <v>7.7925322498559713E-2</v>
      </c>
      <c r="AC89" s="17">
        <v>18914.881360000043</v>
      </c>
      <c r="AD89" s="16">
        <v>1</v>
      </c>
      <c r="AE89" s="17">
        <v>8900.2495100000033</v>
      </c>
      <c r="AF89" s="16">
        <v>0.47054218002242776</v>
      </c>
      <c r="AG89" s="17">
        <v>3467.9480199999998</v>
      </c>
      <c r="AH89" s="16">
        <v>0.18334495226249686</v>
      </c>
      <c r="AI89" s="17">
        <v>1653.2478899999996</v>
      </c>
      <c r="AJ89" s="16">
        <v>8.7404613253148952E-2</v>
      </c>
      <c r="AK89" s="17">
        <v>1033.33413</v>
      </c>
      <c r="AL89" s="16">
        <v>5.4630748685806065E-2</v>
      </c>
      <c r="AM89" s="17">
        <v>2645.2262899999996</v>
      </c>
      <c r="AN89" s="16">
        <v>0.13984894959975544</v>
      </c>
      <c r="AO89" s="17">
        <v>1214.8755199999996</v>
      </c>
      <c r="AP89" s="16">
        <v>6.422855617636275E-2</v>
      </c>
      <c r="AQ89" s="17">
        <v>18914.881360000043</v>
      </c>
      <c r="AR89" s="16">
        <v>1</v>
      </c>
      <c r="AS89" s="17">
        <v>10522.52436000001</v>
      </c>
      <c r="AT89" s="16">
        <v>0.55630929741131541</v>
      </c>
      <c r="AU89" s="17">
        <v>4152.7844700000014</v>
      </c>
      <c r="AV89" s="16">
        <v>0.21955117724301665</v>
      </c>
      <c r="AW89" s="17">
        <v>721.25302999999985</v>
      </c>
      <c r="AX89" s="16">
        <v>3.8131512234872308E-2</v>
      </c>
      <c r="AY89" s="17">
        <v>318.78683999999998</v>
      </c>
      <c r="AZ89" s="16">
        <v>1.6853758367956228E-2</v>
      </c>
      <c r="BA89" s="17">
        <v>2774.1655599999995</v>
      </c>
      <c r="BB89" s="16">
        <v>0.1466657658168887</v>
      </c>
      <c r="BC89" s="17">
        <v>425.36710000000005</v>
      </c>
      <c r="BD89" s="16">
        <v>2.2488488925948995E-2</v>
      </c>
      <c r="BE89" s="17">
        <v>18914.881360000043</v>
      </c>
      <c r="BF89" s="18">
        <v>1</v>
      </c>
    </row>
    <row r="90" spans="1:58" ht="36" customHeight="1"/>
    <row r="91" spans="1:58">
      <c r="C91" t="s">
        <v>136</v>
      </c>
    </row>
    <row r="92" spans="1:58" ht="18" customHeight="1" thickBot="1">
      <c r="A92" s="92" t="s">
        <v>12</v>
      </c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</row>
    <row r="93" spans="1:58" ht="15.9" customHeight="1" thickBot="1">
      <c r="A93" s="94" t="s">
        <v>1</v>
      </c>
      <c r="B93" s="95"/>
      <c r="C93" s="98" t="s">
        <v>51</v>
      </c>
      <c r="D93" s="99"/>
      <c r="E93" s="99"/>
      <c r="F93" s="99"/>
      <c r="G93" s="99"/>
      <c r="H93" s="100"/>
      <c r="I93" s="101" t="s">
        <v>52</v>
      </c>
      <c r="J93" s="99"/>
      <c r="K93" s="99"/>
      <c r="L93" s="99"/>
      <c r="M93" s="99"/>
      <c r="N93" s="100"/>
      <c r="O93" s="102" t="s">
        <v>53</v>
      </c>
      <c r="P93" s="99"/>
      <c r="Q93" s="99"/>
      <c r="R93" s="99"/>
      <c r="S93" s="99"/>
      <c r="T93" s="103"/>
    </row>
    <row r="94" spans="1:58" ht="15.9" customHeight="1">
      <c r="A94" s="86"/>
      <c r="B94" s="96"/>
      <c r="C94" s="104" t="s">
        <v>3</v>
      </c>
      <c r="D94" s="89"/>
      <c r="E94" s="88" t="s">
        <v>4</v>
      </c>
      <c r="F94" s="89"/>
      <c r="G94" s="88" t="s">
        <v>5</v>
      </c>
      <c r="H94" s="89"/>
      <c r="I94" s="88" t="s">
        <v>3</v>
      </c>
      <c r="J94" s="89"/>
      <c r="K94" s="88" t="s">
        <v>4</v>
      </c>
      <c r="L94" s="89"/>
      <c r="M94" s="88" t="s">
        <v>5</v>
      </c>
      <c r="N94" s="89"/>
      <c r="O94" s="88" t="s">
        <v>3</v>
      </c>
      <c r="P94" s="89"/>
      <c r="Q94" s="88" t="s">
        <v>4</v>
      </c>
      <c r="R94" s="89"/>
      <c r="S94" s="90" t="s">
        <v>5</v>
      </c>
      <c r="T94" s="91"/>
    </row>
    <row r="95" spans="1:58" ht="15.9" customHeight="1" thickBot="1">
      <c r="A95" s="87"/>
      <c r="B95" s="97"/>
      <c r="C95" s="1" t="s">
        <v>6</v>
      </c>
      <c r="D95" s="2" t="s">
        <v>19</v>
      </c>
      <c r="E95" s="2" t="s">
        <v>6</v>
      </c>
      <c r="F95" s="2" t="s">
        <v>19</v>
      </c>
      <c r="G95" s="2" t="s">
        <v>6</v>
      </c>
      <c r="H95" s="2" t="s">
        <v>19</v>
      </c>
      <c r="I95" s="2" t="s">
        <v>6</v>
      </c>
      <c r="J95" s="2" t="s">
        <v>19</v>
      </c>
      <c r="K95" s="2" t="s">
        <v>6</v>
      </c>
      <c r="L95" s="2" t="s">
        <v>19</v>
      </c>
      <c r="M95" s="2" t="s">
        <v>6</v>
      </c>
      <c r="N95" s="2" t="s">
        <v>19</v>
      </c>
      <c r="O95" s="2" t="s">
        <v>6</v>
      </c>
      <c r="P95" s="2" t="s">
        <v>19</v>
      </c>
      <c r="Q95" s="2" t="s">
        <v>6</v>
      </c>
      <c r="R95" s="2" t="s">
        <v>19</v>
      </c>
      <c r="S95" s="2" t="s">
        <v>6</v>
      </c>
      <c r="T95" s="3" t="s">
        <v>19</v>
      </c>
    </row>
    <row r="96" spans="1:58" ht="15.9" customHeight="1" thickBot="1">
      <c r="A96" s="85" t="s">
        <v>7</v>
      </c>
      <c r="B96" s="4" t="s">
        <v>8</v>
      </c>
      <c r="C96" s="5">
        <v>4926.7244699999928</v>
      </c>
      <c r="D96" s="6">
        <v>0.53762992004693655</v>
      </c>
      <c r="E96" s="7">
        <v>4237.0595500000009</v>
      </c>
      <c r="F96" s="6">
        <v>0.46237007995306323</v>
      </c>
      <c r="G96" s="7">
        <v>9163.7840199999955</v>
      </c>
      <c r="H96" s="6">
        <v>1</v>
      </c>
      <c r="I96" s="7">
        <v>4408.3728999999985</v>
      </c>
      <c r="J96" s="6">
        <v>0.48106468794754514</v>
      </c>
      <c r="K96" s="7">
        <v>4755.4111200000007</v>
      </c>
      <c r="L96" s="6">
        <v>0.51893531205245536</v>
      </c>
      <c r="M96" s="7">
        <v>9163.7840199999955</v>
      </c>
      <c r="N96" s="6">
        <v>1</v>
      </c>
      <c r="O96" s="7">
        <v>4740.6202199999971</v>
      </c>
      <c r="P96" s="6">
        <v>0.5173212517507586</v>
      </c>
      <c r="Q96" s="7">
        <v>4423.1637999999984</v>
      </c>
      <c r="R96" s="6">
        <v>0.48267874824924134</v>
      </c>
      <c r="S96" s="7">
        <v>9163.7840199999955</v>
      </c>
      <c r="T96" s="8">
        <v>1</v>
      </c>
    </row>
    <row r="97" spans="1:26" ht="15.9" customHeight="1">
      <c r="A97" s="86"/>
      <c r="B97" s="9" t="s">
        <v>9</v>
      </c>
      <c r="C97" s="10">
        <v>16857.13499000006</v>
      </c>
      <c r="D97" s="11">
        <v>0.51513443609547083</v>
      </c>
      <c r="E97" s="12">
        <v>15866.623720000061</v>
      </c>
      <c r="F97" s="11">
        <v>0.48486556390453528</v>
      </c>
      <c r="G97" s="12">
        <v>32723.758709999922</v>
      </c>
      <c r="H97" s="11">
        <v>1</v>
      </c>
      <c r="I97" s="12">
        <v>15486.786160000051</v>
      </c>
      <c r="J97" s="11">
        <v>0.47325816992005587</v>
      </c>
      <c r="K97" s="12">
        <v>17236.972550000068</v>
      </c>
      <c r="L97" s="11">
        <v>0.52674183007995012</v>
      </c>
      <c r="M97" s="12">
        <v>32723.758709999922</v>
      </c>
      <c r="N97" s="11">
        <v>1</v>
      </c>
      <c r="O97" s="12">
        <v>16521.751220000056</v>
      </c>
      <c r="P97" s="11">
        <v>0.50488549822215989</v>
      </c>
      <c r="Q97" s="12">
        <v>16202.007490000055</v>
      </c>
      <c r="R97" s="11">
        <v>0.49511450177784583</v>
      </c>
      <c r="S97" s="12">
        <v>32723.758709999922</v>
      </c>
      <c r="T97" s="13">
        <v>1</v>
      </c>
    </row>
    <row r="98" spans="1:26" ht="15.9" customHeight="1">
      <c r="A98" s="86"/>
      <c r="B98" s="9" t="s">
        <v>10</v>
      </c>
      <c r="C98" s="10">
        <v>56</v>
      </c>
      <c r="D98" s="11">
        <v>0.63636363636363635</v>
      </c>
      <c r="E98" s="12">
        <v>32</v>
      </c>
      <c r="F98" s="11">
        <v>0.36363636363636365</v>
      </c>
      <c r="G98" s="12">
        <v>88</v>
      </c>
      <c r="H98" s="11">
        <v>1</v>
      </c>
      <c r="I98" s="12">
        <v>63</v>
      </c>
      <c r="J98" s="11">
        <v>0.71590909090909094</v>
      </c>
      <c r="K98" s="12">
        <v>25</v>
      </c>
      <c r="L98" s="11">
        <v>0.28409090909090912</v>
      </c>
      <c r="M98" s="12">
        <v>88</v>
      </c>
      <c r="N98" s="11">
        <v>1</v>
      </c>
      <c r="O98" s="12">
        <v>67</v>
      </c>
      <c r="P98" s="11">
        <v>0.76136363636363635</v>
      </c>
      <c r="Q98" s="12">
        <v>21</v>
      </c>
      <c r="R98" s="11">
        <v>0.23863636363636365</v>
      </c>
      <c r="S98" s="12">
        <v>88</v>
      </c>
      <c r="T98" s="13">
        <v>1</v>
      </c>
    </row>
    <row r="99" spans="1:26" ht="15.9" customHeight="1">
      <c r="A99" s="86"/>
      <c r="B99" s="9" t="s">
        <v>11</v>
      </c>
      <c r="C99" s="10">
        <v>25</v>
      </c>
      <c r="D99" s="11">
        <v>0.58139534883720922</v>
      </c>
      <c r="E99" s="12">
        <v>18</v>
      </c>
      <c r="F99" s="11">
        <v>0.41860465116279072</v>
      </c>
      <c r="G99" s="12">
        <v>43</v>
      </c>
      <c r="H99" s="11">
        <v>1</v>
      </c>
      <c r="I99" s="12">
        <v>38</v>
      </c>
      <c r="J99" s="11">
        <v>0.88372093023255816</v>
      </c>
      <c r="K99" s="12">
        <v>5</v>
      </c>
      <c r="L99" s="11">
        <v>0.11627906976744186</v>
      </c>
      <c r="M99" s="12">
        <v>43</v>
      </c>
      <c r="N99" s="11">
        <v>1</v>
      </c>
      <c r="O99" s="12">
        <v>38</v>
      </c>
      <c r="P99" s="11">
        <v>0.88372093023255816</v>
      </c>
      <c r="Q99" s="12">
        <v>5</v>
      </c>
      <c r="R99" s="11">
        <v>0.11627906976744186</v>
      </c>
      <c r="S99" s="12">
        <v>43</v>
      </c>
      <c r="T99" s="13">
        <v>1</v>
      </c>
    </row>
    <row r="100" spans="1:26" ht="15.9" customHeight="1" thickBot="1">
      <c r="A100" s="87"/>
      <c r="B100" s="14" t="s">
        <v>5</v>
      </c>
      <c r="C100" s="15">
        <v>21864.859460000011</v>
      </c>
      <c r="D100" s="16">
        <v>0.52036215535835417</v>
      </c>
      <c r="E100" s="17">
        <v>20153.683270000045</v>
      </c>
      <c r="F100" s="16">
        <v>0.47963784464164227</v>
      </c>
      <c r="G100" s="17">
        <v>42018.542730000205</v>
      </c>
      <c r="H100" s="16">
        <v>1</v>
      </c>
      <c r="I100" s="17">
        <v>19996.159060000038</v>
      </c>
      <c r="J100" s="16">
        <v>0.47588892333772614</v>
      </c>
      <c r="K100" s="17">
        <v>22022.383670000007</v>
      </c>
      <c r="L100" s="16">
        <v>0.52411107666227008</v>
      </c>
      <c r="M100" s="17">
        <v>42018.542730000205</v>
      </c>
      <c r="N100" s="16">
        <v>1</v>
      </c>
      <c r="O100" s="17">
        <v>21367.371440000039</v>
      </c>
      <c r="P100" s="16">
        <v>0.50852242966399364</v>
      </c>
      <c r="Q100" s="17">
        <v>20651.17129000002</v>
      </c>
      <c r="R100" s="16">
        <v>0.49147757033600292</v>
      </c>
      <c r="S100" s="17">
        <v>42018.542730000205</v>
      </c>
      <c r="T100" s="18">
        <v>1</v>
      </c>
    </row>
    <row r="101" spans="1:26" ht="36" customHeight="1"/>
    <row r="103" spans="1:26">
      <c r="C103" t="s">
        <v>137</v>
      </c>
    </row>
    <row r="105" spans="1:26" ht="18" customHeight="1" thickBot="1">
      <c r="A105" s="92" t="s">
        <v>12</v>
      </c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spans="1:26" ht="15.9" customHeight="1" thickBot="1">
      <c r="A106" s="94" t="s">
        <v>1</v>
      </c>
      <c r="B106" s="95"/>
      <c r="C106" s="98" t="s">
        <v>54</v>
      </c>
      <c r="D106" s="99"/>
      <c r="E106" s="99"/>
      <c r="F106" s="99"/>
      <c r="G106" s="99"/>
      <c r="H106" s="100"/>
      <c r="I106" s="101" t="s">
        <v>55</v>
      </c>
      <c r="J106" s="99"/>
      <c r="K106" s="99"/>
      <c r="L106" s="99"/>
      <c r="M106" s="99"/>
      <c r="N106" s="100"/>
      <c r="O106" s="101" t="s">
        <v>56</v>
      </c>
      <c r="P106" s="99"/>
      <c r="Q106" s="99"/>
      <c r="R106" s="99"/>
      <c r="S106" s="99"/>
      <c r="T106" s="100"/>
      <c r="U106" s="102" t="s">
        <v>57</v>
      </c>
      <c r="V106" s="99"/>
      <c r="W106" s="99"/>
      <c r="X106" s="99"/>
      <c r="Y106" s="99"/>
      <c r="Z106" s="103"/>
    </row>
    <row r="107" spans="1:26" ht="15.9" customHeight="1">
      <c r="A107" s="86"/>
      <c r="B107" s="96"/>
      <c r="C107" s="104" t="s">
        <v>3</v>
      </c>
      <c r="D107" s="89"/>
      <c r="E107" s="88" t="s">
        <v>4</v>
      </c>
      <c r="F107" s="89"/>
      <c r="G107" s="88" t="s">
        <v>5</v>
      </c>
      <c r="H107" s="89"/>
      <c r="I107" s="88" t="s">
        <v>3</v>
      </c>
      <c r="J107" s="89"/>
      <c r="K107" s="88" t="s">
        <v>4</v>
      </c>
      <c r="L107" s="89"/>
      <c r="M107" s="88" t="s">
        <v>5</v>
      </c>
      <c r="N107" s="89"/>
      <c r="O107" s="88" t="s">
        <v>3</v>
      </c>
      <c r="P107" s="89"/>
      <c r="Q107" s="88" t="s">
        <v>4</v>
      </c>
      <c r="R107" s="89"/>
      <c r="S107" s="88" t="s">
        <v>5</v>
      </c>
      <c r="T107" s="89"/>
      <c r="U107" s="88" t="s">
        <v>3</v>
      </c>
      <c r="V107" s="89"/>
      <c r="W107" s="88" t="s">
        <v>4</v>
      </c>
      <c r="X107" s="89"/>
      <c r="Y107" s="90" t="s">
        <v>5</v>
      </c>
      <c r="Z107" s="91"/>
    </row>
    <row r="108" spans="1:26" ht="15.9" customHeight="1" thickBot="1">
      <c r="A108" s="87"/>
      <c r="B108" s="97"/>
      <c r="C108" s="1" t="s">
        <v>6</v>
      </c>
      <c r="D108" s="2" t="s">
        <v>19</v>
      </c>
      <c r="E108" s="2" t="s">
        <v>6</v>
      </c>
      <c r="F108" s="2" t="s">
        <v>19</v>
      </c>
      <c r="G108" s="2" t="s">
        <v>6</v>
      </c>
      <c r="H108" s="2" t="s">
        <v>19</v>
      </c>
      <c r="I108" s="2" t="s">
        <v>6</v>
      </c>
      <c r="J108" s="2" t="s">
        <v>19</v>
      </c>
      <c r="K108" s="2" t="s">
        <v>6</v>
      </c>
      <c r="L108" s="2" t="s">
        <v>19</v>
      </c>
      <c r="M108" s="2" t="s">
        <v>6</v>
      </c>
      <c r="N108" s="2" t="s">
        <v>19</v>
      </c>
      <c r="O108" s="2" t="s">
        <v>6</v>
      </c>
      <c r="P108" s="2" t="s">
        <v>19</v>
      </c>
      <c r="Q108" s="2" t="s">
        <v>6</v>
      </c>
      <c r="R108" s="2" t="s">
        <v>19</v>
      </c>
      <c r="S108" s="2" t="s">
        <v>6</v>
      </c>
      <c r="T108" s="2" t="s">
        <v>19</v>
      </c>
      <c r="U108" s="2" t="s">
        <v>6</v>
      </c>
      <c r="V108" s="2" t="s">
        <v>19</v>
      </c>
      <c r="W108" s="2" t="s">
        <v>6</v>
      </c>
      <c r="X108" s="2" t="s">
        <v>19</v>
      </c>
      <c r="Y108" s="2" t="s">
        <v>6</v>
      </c>
      <c r="Z108" s="3" t="s">
        <v>19</v>
      </c>
    </row>
    <row r="109" spans="1:26" ht="15.9" customHeight="1" thickBot="1">
      <c r="A109" s="85" t="s">
        <v>7</v>
      </c>
      <c r="B109" s="4" t="s">
        <v>8</v>
      </c>
      <c r="C109" s="5">
        <v>3061.9079000000015</v>
      </c>
      <c r="D109" s="6">
        <v>0.33413139084436899</v>
      </c>
      <c r="E109" s="7">
        <v>6101.8761199999908</v>
      </c>
      <c r="F109" s="6">
        <v>0.66586860915563062</v>
      </c>
      <c r="G109" s="7">
        <v>9163.7840199999955</v>
      </c>
      <c r="H109" s="6">
        <v>1</v>
      </c>
      <c r="I109" s="7">
        <v>6545.3557099999898</v>
      </c>
      <c r="J109" s="6">
        <v>0.71426341953441119</v>
      </c>
      <c r="K109" s="7">
        <v>2618.4283100000002</v>
      </c>
      <c r="L109" s="6">
        <v>0.28573658046558825</v>
      </c>
      <c r="M109" s="7">
        <v>9163.7840199999955</v>
      </c>
      <c r="N109" s="6">
        <v>1</v>
      </c>
      <c r="O109" s="7">
        <v>5458.4233199999935</v>
      </c>
      <c r="P109" s="6">
        <v>0.59565167708961309</v>
      </c>
      <c r="Q109" s="7">
        <v>3705.3606999999997</v>
      </c>
      <c r="R109" s="6">
        <v>0.40434832291038669</v>
      </c>
      <c r="S109" s="7">
        <v>9163.7840199999955</v>
      </c>
      <c r="T109" s="6">
        <v>1</v>
      </c>
      <c r="U109" s="7">
        <v>5485.4578899999942</v>
      </c>
      <c r="V109" s="6">
        <v>0.59860183064419248</v>
      </c>
      <c r="W109" s="7">
        <v>3678.3261300000004</v>
      </c>
      <c r="X109" s="6">
        <v>0.40139816935580747</v>
      </c>
      <c r="Y109" s="7">
        <v>9163.7840199999955</v>
      </c>
      <c r="Z109" s="8">
        <v>1</v>
      </c>
    </row>
    <row r="110" spans="1:26" ht="15.9" customHeight="1">
      <c r="A110" s="86"/>
      <c r="B110" s="9" t="s">
        <v>9</v>
      </c>
      <c r="C110" s="10">
        <v>10583.74174000001</v>
      </c>
      <c r="D110" s="11">
        <v>0.32342683595102317</v>
      </c>
      <c r="E110" s="12">
        <v>22140.016969999997</v>
      </c>
      <c r="F110" s="11">
        <v>0.67657316404897938</v>
      </c>
      <c r="G110" s="12">
        <v>32723.758709999922</v>
      </c>
      <c r="H110" s="11">
        <v>1</v>
      </c>
      <c r="I110" s="12">
        <v>21259.174850000014</v>
      </c>
      <c r="J110" s="11">
        <v>0.64965565350851662</v>
      </c>
      <c r="K110" s="12">
        <v>11464.583860000022</v>
      </c>
      <c r="L110" s="11">
        <v>0.35034434649148677</v>
      </c>
      <c r="M110" s="12">
        <v>32723.758709999922</v>
      </c>
      <c r="N110" s="11">
        <v>1</v>
      </c>
      <c r="O110" s="12">
        <v>15917.867500000068</v>
      </c>
      <c r="P110" s="11">
        <v>0.48643151421159303</v>
      </c>
      <c r="Q110" s="12">
        <v>16805.891210000049</v>
      </c>
      <c r="R110" s="11">
        <v>0.51356848578841297</v>
      </c>
      <c r="S110" s="12">
        <v>32723.758709999922</v>
      </c>
      <c r="T110" s="11">
        <v>1</v>
      </c>
      <c r="U110" s="12">
        <v>15407.974380000054</v>
      </c>
      <c r="V110" s="11">
        <v>0.47084977360169794</v>
      </c>
      <c r="W110" s="12">
        <v>17315.784330000057</v>
      </c>
      <c r="X110" s="11">
        <v>0.52915022639830778</v>
      </c>
      <c r="Y110" s="12">
        <v>32723.758709999922</v>
      </c>
      <c r="Z110" s="13">
        <v>1</v>
      </c>
    </row>
    <row r="111" spans="1:26" ht="15.9" customHeight="1">
      <c r="A111" s="86"/>
      <c r="B111" s="9" t="s">
        <v>10</v>
      </c>
      <c r="C111" s="10">
        <v>25</v>
      </c>
      <c r="D111" s="11">
        <v>0.28409090909090912</v>
      </c>
      <c r="E111" s="12">
        <v>63</v>
      </c>
      <c r="F111" s="11">
        <v>0.71590909090909094</v>
      </c>
      <c r="G111" s="12">
        <v>88</v>
      </c>
      <c r="H111" s="11">
        <v>1</v>
      </c>
      <c r="I111" s="12">
        <v>78</v>
      </c>
      <c r="J111" s="11">
        <v>0.88636363636363635</v>
      </c>
      <c r="K111" s="12">
        <v>10</v>
      </c>
      <c r="L111" s="11">
        <v>0.11363636363636363</v>
      </c>
      <c r="M111" s="12">
        <v>88</v>
      </c>
      <c r="N111" s="11">
        <v>1</v>
      </c>
      <c r="O111" s="12">
        <v>62</v>
      </c>
      <c r="P111" s="11">
        <v>0.70454545454545459</v>
      </c>
      <c r="Q111" s="12">
        <v>26</v>
      </c>
      <c r="R111" s="11">
        <v>0.29545454545454547</v>
      </c>
      <c r="S111" s="12">
        <v>88</v>
      </c>
      <c r="T111" s="11">
        <v>1</v>
      </c>
      <c r="U111" s="12">
        <v>64</v>
      </c>
      <c r="V111" s="11">
        <v>0.72727272727272729</v>
      </c>
      <c r="W111" s="12">
        <v>24</v>
      </c>
      <c r="X111" s="11">
        <v>0.27272727272727271</v>
      </c>
      <c r="Y111" s="12">
        <v>88</v>
      </c>
      <c r="Z111" s="13">
        <v>1</v>
      </c>
    </row>
    <row r="112" spans="1:26" ht="15.9" customHeight="1">
      <c r="A112" s="86"/>
      <c r="B112" s="9" t="s">
        <v>11</v>
      </c>
      <c r="C112" s="10">
        <v>13</v>
      </c>
      <c r="D112" s="11">
        <v>0.30232558139534882</v>
      </c>
      <c r="E112" s="12">
        <v>30</v>
      </c>
      <c r="F112" s="11">
        <v>0.69767441860465107</v>
      </c>
      <c r="G112" s="12">
        <v>43</v>
      </c>
      <c r="H112" s="11">
        <v>1</v>
      </c>
      <c r="I112" s="12">
        <v>40</v>
      </c>
      <c r="J112" s="11">
        <v>0.93023255813953487</v>
      </c>
      <c r="K112" s="12">
        <v>3</v>
      </c>
      <c r="L112" s="11">
        <v>6.9767441860465115E-2</v>
      </c>
      <c r="M112" s="12">
        <v>43</v>
      </c>
      <c r="N112" s="11">
        <v>1</v>
      </c>
      <c r="O112" s="12">
        <v>36</v>
      </c>
      <c r="P112" s="11">
        <v>0.83720930232558144</v>
      </c>
      <c r="Q112" s="12">
        <v>7</v>
      </c>
      <c r="R112" s="11">
        <v>0.16279069767441862</v>
      </c>
      <c r="S112" s="12">
        <v>43</v>
      </c>
      <c r="T112" s="11">
        <v>1</v>
      </c>
      <c r="U112" s="12">
        <v>35</v>
      </c>
      <c r="V112" s="11">
        <v>0.81395348837209303</v>
      </c>
      <c r="W112" s="12">
        <v>8</v>
      </c>
      <c r="X112" s="11">
        <v>0.18604651162790697</v>
      </c>
      <c r="Y112" s="12">
        <v>43</v>
      </c>
      <c r="Z112" s="13">
        <v>1</v>
      </c>
    </row>
    <row r="113" spans="1:98" ht="15.9" customHeight="1" thickBot="1">
      <c r="A113" s="87"/>
      <c r="B113" s="14" t="s">
        <v>5</v>
      </c>
      <c r="C113" s="15">
        <v>13683.649640000031</v>
      </c>
      <c r="D113" s="16">
        <v>0.32565740625341205</v>
      </c>
      <c r="E113" s="17">
        <v>28334.893089999998</v>
      </c>
      <c r="F113" s="16">
        <v>0.67434259374658367</v>
      </c>
      <c r="G113" s="17">
        <v>42018.542730000205</v>
      </c>
      <c r="H113" s="16">
        <v>1</v>
      </c>
      <c r="I113" s="17">
        <v>27922.530559999999</v>
      </c>
      <c r="J113" s="16">
        <v>0.6645287710100426</v>
      </c>
      <c r="K113" s="17">
        <v>14096.012170000044</v>
      </c>
      <c r="L113" s="16">
        <v>0.33547122898995346</v>
      </c>
      <c r="M113" s="17">
        <v>42018.542730000205</v>
      </c>
      <c r="N113" s="16">
        <v>1</v>
      </c>
      <c r="O113" s="17">
        <v>21474.290820000035</v>
      </c>
      <c r="P113" s="16">
        <v>0.51106700577380848</v>
      </c>
      <c r="Q113" s="17">
        <v>20544.251910000017</v>
      </c>
      <c r="R113" s="16">
        <v>0.4889329942261878</v>
      </c>
      <c r="S113" s="17">
        <v>42018.542730000205</v>
      </c>
      <c r="T113" s="16">
        <v>1</v>
      </c>
      <c r="U113" s="17">
        <v>20992.432270000027</v>
      </c>
      <c r="V113" s="16">
        <v>0.49959924609693679</v>
      </c>
      <c r="W113" s="17">
        <v>21026.110460000022</v>
      </c>
      <c r="X113" s="16">
        <v>0.50040075390305949</v>
      </c>
      <c r="Y113" s="17">
        <v>42018.542730000205</v>
      </c>
      <c r="Z113" s="18">
        <v>1</v>
      </c>
    </row>
    <row r="114" spans="1:98" ht="36" customHeight="1"/>
    <row r="115" spans="1:98">
      <c r="C115" t="s">
        <v>138</v>
      </c>
    </row>
    <row r="118" spans="1:98" ht="18" customHeight="1" thickBot="1">
      <c r="A118" s="92" t="s">
        <v>12</v>
      </c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</row>
    <row r="119" spans="1:98" ht="15.9" customHeight="1" thickBot="1">
      <c r="A119" s="94" t="s">
        <v>1</v>
      </c>
      <c r="B119" s="95"/>
      <c r="C119" s="98" t="s">
        <v>58</v>
      </c>
      <c r="D119" s="99"/>
      <c r="E119" s="99"/>
      <c r="F119" s="99"/>
      <c r="G119" s="99"/>
      <c r="H119" s="100"/>
      <c r="I119" s="101" t="s">
        <v>59</v>
      </c>
      <c r="J119" s="99"/>
      <c r="K119" s="99"/>
      <c r="L119" s="99"/>
      <c r="M119" s="99"/>
      <c r="N119" s="100"/>
      <c r="O119" s="101" t="s">
        <v>60</v>
      </c>
      <c r="P119" s="99"/>
      <c r="Q119" s="99"/>
      <c r="R119" s="99"/>
      <c r="S119" s="99"/>
      <c r="T119" s="100"/>
      <c r="U119" s="101" t="s">
        <v>61</v>
      </c>
      <c r="V119" s="99"/>
      <c r="W119" s="99"/>
      <c r="X119" s="99"/>
      <c r="Y119" s="99"/>
      <c r="Z119" s="100"/>
      <c r="AA119" s="101" t="s">
        <v>62</v>
      </c>
      <c r="AB119" s="99"/>
      <c r="AC119" s="99"/>
      <c r="AD119" s="99"/>
      <c r="AE119" s="99"/>
      <c r="AF119" s="100"/>
      <c r="AG119" s="101" t="s">
        <v>63</v>
      </c>
      <c r="AH119" s="99"/>
      <c r="AI119" s="99"/>
      <c r="AJ119" s="99"/>
      <c r="AK119" s="99"/>
      <c r="AL119" s="100"/>
      <c r="AM119" s="101" t="s">
        <v>64</v>
      </c>
      <c r="AN119" s="99"/>
      <c r="AO119" s="99"/>
      <c r="AP119" s="99"/>
      <c r="AQ119" s="99"/>
      <c r="AR119" s="100"/>
      <c r="AS119" s="101" t="s">
        <v>65</v>
      </c>
      <c r="AT119" s="99"/>
      <c r="AU119" s="99"/>
      <c r="AV119" s="99"/>
      <c r="AW119" s="99"/>
      <c r="AX119" s="100"/>
      <c r="AY119" s="101" t="s">
        <v>66</v>
      </c>
      <c r="AZ119" s="99"/>
      <c r="BA119" s="99"/>
      <c r="BB119" s="99"/>
      <c r="BC119" s="99"/>
      <c r="BD119" s="100"/>
      <c r="BE119" s="101" t="s">
        <v>67</v>
      </c>
      <c r="BF119" s="99"/>
      <c r="BG119" s="99"/>
      <c r="BH119" s="99"/>
      <c r="BI119" s="99"/>
      <c r="BJ119" s="100"/>
      <c r="BK119" s="101" t="s">
        <v>68</v>
      </c>
      <c r="BL119" s="99"/>
      <c r="BM119" s="99"/>
      <c r="BN119" s="99"/>
      <c r="BO119" s="99"/>
      <c r="BP119" s="100"/>
      <c r="BQ119" s="101" t="s">
        <v>69</v>
      </c>
      <c r="BR119" s="99"/>
      <c r="BS119" s="99"/>
      <c r="BT119" s="99"/>
      <c r="BU119" s="99"/>
      <c r="BV119" s="100"/>
      <c r="BW119" s="101" t="s">
        <v>70</v>
      </c>
      <c r="BX119" s="99"/>
      <c r="BY119" s="99"/>
      <c r="BZ119" s="99"/>
      <c r="CA119" s="99"/>
      <c r="CB119" s="100"/>
      <c r="CC119" s="101" t="s">
        <v>71</v>
      </c>
      <c r="CD119" s="99"/>
      <c r="CE119" s="99"/>
      <c r="CF119" s="99"/>
      <c r="CG119" s="99"/>
      <c r="CH119" s="100"/>
      <c r="CI119" s="101" t="s">
        <v>72</v>
      </c>
      <c r="CJ119" s="99"/>
      <c r="CK119" s="99"/>
      <c r="CL119" s="99"/>
      <c r="CM119" s="99"/>
      <c r="CN119" s="100"/>
      <c r="CO119" s="102" t="s">
        <v>73</v>
      </c>
      <c r="CP119" s="99"/>
      <c r="CQ119" s="99"/>
      <c r="CR119" s="99"/>
      <c r="CS119" s="99"/>
      <c r="CT119" s="103"/>
    </row>
    <row r="120" spans="1:98" ht="15.9" customHeight="1">
      <c r="A120" s="86"/>
      <c r="B120" s="96"/>
      <c r="C120" s="104" t="s">
        <v>3</v>
      </c>
      <c r="D120" s="89"/>
      <c r="E120" s="88" t="s">
        <v>4</v>
      </c>
      <c r="F120" s="89"/>
      <c r="G120" s="88" t="s">
        <v>5</v>
      </c>
      <c r="H120" s="89"/>
      <c r="I120" s="88" t="s">
        <v>3</v>
      </c>
      <c r="J120" s="89"/>
      <c r="K120" s="88" t="s">
        <v>4</v>
      </c>
      <c r="L120" s="89"/>
      <c r="M120" s="88" t="s">
        <v>5</v>
      </c>
      <c r="N120" s="89"/>
      <c r="O120" s="88" t="s">
        <v>3</v>
      </c>
      <c r="P120" s="89"/>
      <c r="Q120" s="88" t="s">
        <v>4</v>
      </c>
      <c r="R120" s="89"/>
      <c r="S120" s="88" t="s">
        <v>5</v>
      </c>
      <c r="T120" s="89"/>
      <c r="U120" s="88" t="s">
        <v>3</v>
      </c>
      <c r="V120" s="89"/>
      <c r="W120" s="88" t="s">
        <v>4</v>
      </c>
      <c r="X120" s="89"/>
      <c r="Y120" s="88" t="s">
        <v>5</v>
      </c>
      <c r="Z120" s="89"/>
      <c r="AA120" s="88" t="s">
        <v>3</v>
      </c>
      <c r="AB120" s="89"/>
      <c r="AC120" s="88" t="s">
        <v>4</v>
      </c>
      <c r="AD120" s="89"/>
      <c r="AE120" s="88" t="s">
        <v>5</v>
      </c>
      <c r="AF120" s="89"/>
      <c r="AG120" s="88" t="s">
        <v>3</v>
      </c>
      <c r="AH120" s="89"/>
      <c r="AI120" s="88" t="s">
        <v>4</v>
      </c>
      <c r="AJ120" s="89"/>
      <c r="AK120" s="88" t="s">
        <v>5</v>
      </c>
      <c r="AL120" s="89"/>
      <c r="AM120" s="88" t="s">
        <v>3</v>
      </c>
      <c r="AN120" s="89"/>
      <c r="AO120" s="88" t="s">
        <v>4</v>
      </c>
      <c r="AP120" s="89"/>
      <c r="AQ120" s="88" t="s">
        <v>5</v>
      </c>
      <c r="AR120" s="89"/>
      <c r="AS120" s="88" t="s">
        <v>3</v>
      </c>
      <c r="AT120" s="89"/>
      <c r="AU120" s="88" t="s">
        <v>4</v>
      </c>
      <c r="AV120" s="89"/>
      <c r="AW120" s="88" t="s">
        <v>5</v>
      </c>
      <c r="AX120" s="89"/>
      <c r="AY120" s="88" t="s">
        <v>3</v>
      </c>
      <c r="AZ120" s="89"/>
      <c r="BA120" s="88" t="s">
        <v>4</v>
      </c>
      <c r="BB120" s="89"/>
      <c r="BC120" s="88" t="s">
        <v>5</v>
      </c>
      <c r="BD120" s="89"/>
      <c r="BE120" s="88" t="s">
        <v>3</v>
      </c>
      <c r="BF120" s="89"/>
      <c r="BG120" s="88" t="s">
        <v>4</v>
      </c>
      <c r="BH120" s="89"/>
      <c r="BI120" s="88" t="s">
        <v>5</v>
      </c>
      <c r="BJ120" s="89"/>
      <c r="BK120" s="88" t="s">
        <v>3</v>
      </c>
      <c r="BL120" s="89"/>
      <c r="BM120" s="88" t="s">
        <v>4</v>
      </c>
      <c r="BN120" s="89"/>
      <c r="BO120" s="88" t="s">
        <v>5</v>
      </c>
      <c r="BP120" s="89"/>
      <c r="BQ120" s="88" t="s">
        <v>3</v>
      </c>
      <c r="BR120" s="89"/>
      <c r="BS120" s="88" t="s">
        <v>4</v>
      </c>
      <c r="BT120" s="89"/>
      <c r="BU120" s="88" t="s">
        <v>5</v>
      </c>
      <c r="BV120" s="89"/>
      <c r="BW120" s="88" t="s">
        <v>3</v>
      </c>
      <c r="BX120" s="89"/>
      <c r="BY120" s="88" t="s">
        <v>4</v>
      </c>
      <c r="BZ120" s="89"/>
      <c r="CA120" s="88" t="s">
        <v>5</v>
      </c>
      <c r="CB120" s="89"/>
      <c r="CC120" s="88" t="s">
        <v>3</v>
      </c>
      <c r="CD120" s="89"/>
      <c r="CE120" s="88" t="s">
        <v>4</v>
      </c>
      <c r="CF120" s="89"/>
      <c r="CG120" s="88" t="s">
        <v>5</v>
      </c>
      <c r="CH120" s="89"/>
      <c r="CI120" s="88" t="s">
        <v>3</v>
      </c>
      <c r="CJ120" s="89"/>
      <c r="CK120" s="88" t="s">
        <v>4</v>
      </c>
      <c r="CL120" s="89"/>
      <c r="CM120" s="88" t="s">
        <v>5</v>
      </c>
      <c r="CN120" s="89"/>
      <c r="CO120" s="88" t="s">
        <v>3</v>
      </c>
      <c r="CP120" s="89"/>
      <c r="CQ120" s="88" t="s">
        <v>4</v>
      </c>
      <c r="CR120" s="89"/>
      <c r="CS120" s="90" t="s">
        <v>5</v>
      </c>
      <c r="CT120" s="91"/>
    </row>
    <row r="121" spans="1:98" ht="15.9" customHeight="1" thickBot="1">
      <c r="A121" s="87"/>
      <c r="B121" s="97"/>
      <c r="C121" s="1" t="s">
        <v>6</v>
      </c>
      <c r="D121" s="2" t="s">
        <v>19</v>
      </c>
      <c r="E121" s="2" t="s">
        <v>6</v>
      </c>
      <c r="F121" s="2" t="s">
        <v>19</v>
      </c>
      <c r="G121" s="2" t="s">
        <v>6</v>
      </c>
      <c r="H121" s="2" t="s">
        <v>19</v>
      </c>
      <c r="I121" s="2" t="s">
        <v>6</v>
      </c>
      <c r="J121" s="2" t="s">
        <v>19</v>
      </c>
      <c r="K121" s="2" t="s">
        <v>6</v>
      </c>
      <c r="L121" s="2" t="s">
        <v>19</v>
      </c>
      <c r="M121" s="2" t="s">
        <v>6</v>
      </c>
      <c r="N121" s="2" t="s">
        <v>19</v>
      </c>
      <c r="O121" s="2" t="s">
        <v>6</v>
      </c>
      <c r="P121" s="2" t="s">
        <v>19</v>
      </c>
      <c r="Q121" s="2" t="s">
        <v>6</v>
      </c>
      <c r="R121" s="2" t="s">
        <v>19</v>
      </c>
      <c r="S121" s="2" t="s">
        <v>6</v>
      </c>
      <c r="T121" s="2" t="s">
        <v>19</v>
      </c>
      <c r="U121" s="2" t="s">
        <v>6</v>
      </c>
      <c r="V121" s="2" t="s">
        <v>19</v>
      </c>
      <c r="W121" s="2" t="s">
        <v>6</v>
      </c>
      <c r="X121" s="2" t="s">
        <v>19</v>
      </c>
      <c r="Y121" s="2" t="s">
        <v>6</v>
      </c>
      <c r="Z121" s="2" t="s">
        <v>19</v>
      </c>
      <c r="AA121" s="2" t="s">
        <v>6</v>
      </c>
      <c r="AB121" s="2" t="s">
        <v>19</v>
      </c>
      <c r="AC121" s="2" t="s">
        <v>6</v>
      </c>
      <c r="AD121" s="2" t="s">
        <v>19</v>
      </c>
      <c r="AE121" s="2" t="s">
        <v>6</v>
      </c>
      <c r="AF121" s="2" t="s">
        <v>19</v>
      </c>
      <c r="AG121" s="2" t="s">
        <v>6</v>
      </c>
      <c r="AH121" s="2" t="s">
        <v>19</v>
      </c>
      <c r="AI121" s="2" t="s">
        <v>6</v>
      </c>
      <c r="AJ121" s="2" t="s">
        <v>19</v>
      </c>
      <c r="AK121" s="2" t="s">
        <v>6</v>
      </c>
      <c r="AL121" s="2" t="s">
        <v>19</v>
      </c>
      <c r="AM121" s="2" t="s">
        <v>6</v>
      </c>
      <c r="AN121" s="2" t="s">
        <v>19</v>
      </c>
      <c r="AO121" s="2" t="s">
        <v>6</v>
      </c>
      <c r="AP121" s="2" t="s">
        <v>19</v>
      </c>
      <c r="AQ121" s="2" t="s">
        <v>6</v>
      </c>
      <c r="AR121" s="2" t="s">
        <v>19</v>
      </c>
      <c r="AS121" s="2" t="s">
        <v>6</v>
      </c>
      <c r="AT121" s="2" t="s">
        <v>19</v>
      </c>
      <c r="AU121" s="2" t="s">
        <v>6</v>
      </c>
      <c r="AV121" s="2" t="s">
        <v>19</v>
      </c>
      <c r="AW121" s="2" t="s">
        <v>6</v>
      </c>
      <c r="AX121" s="2" t="s">
        <v>19</v>
      </c>
      <c r="AY121" s="2" t="s">
        <v>6</v>
      </c>
      <c r="AZ121" s="2" t="s">
        <v>19</v>
      </c>
      <c r="BA121" s="2" t="s">
        <v>6</v>
      </c>
      <c r="BB121" s="2" t="s">
        <v>19</v>
      </c>
      <c r="BC121" s="2" t="s">
        <v>6</v>
      </c>
      <c r="BD121" s="2" t="s">
        <v>19</v>
      </c>
      <c r="BE121" s="2" t="s">
        <v>6</v>
      </c>
      <c r="BF121" s="2" t="s">
        <v>19</v>
      </c>
      <c r="BG121" s="2" t="s">
        <v>6</v>
      </c>
      <c r="BH121" s="2" t="s">
        <v>19</v>
      </c>
      <c r="BI121" s="2" t="s">
        <v>6</v>
      </c>
      <c r="BJ121" s="2" t="s">
        <v>19</v>
      </c>
      <c r="BK121" s="2" t="s">
        <v>6</v>
      </c>
      <c r="BL121" s="2" t="s">
        <v>19</v>
      </c>
      <c r="BM121" s="2" t="s">
        <v>6</v>
      </c>
      <c r="BN121" s="2" t="s">
        <v>19</v>
      </c>
      <c r="BO121" s="2" t="s">
        <v>6</v>
      </c>
      <c r="BP121" s="2" t="s">
        <v>19</v>
      </c>
      <c r="BQ121" s="2" t="s">
        <v>6</v>
      </c>
      <c r="BR121" s="2" t="s">
        <v>19</v>
      </c>
      <c r="BS121" s="2" t="s">
        <v>6</v>
      </c>
      <c r="BT121" s="2" t="s">
        <v>19</v>
      </c>
      <c r="BU121" s="2" t="s">
        <v>6</v>
      </c>
      <c r="BV121" s="2" t="s">
        <v>19</v>
      </c>
      <c r="BW121" s="2" t="s">
        <v>6</v>
      </c>
      <c r="BX121" s="2" t="s">
        <v>19</v>
      </c>
      <c r="BY121" s="2" t="s">
        <v>6</v>
      </c>
      <c r="BZ121" s="2" t="s">
        <v>19</v>
      </c>
      <c r="CA121" s="2" t="s">
        <v>6</v>
      </c>
      <c r="CB121" s="2" t="s">
        <v>19</v>
      </c>
      <c r="CC121" s="2" t="s">
        <v>6</v>
      </c>
      <c r="CD121" s="2" t="s">
        <v>19</v>
      </c>
      <c r="CE121" s="2" t="s">
        <v>6</v>
      </c>
      <c r="CF121" s="2" t="s">
        <v>19</v>
      </c>
      <c r="CG121" s="2" t="s">
        <v>6</v>
      </c>
      <c r="CH121" s="2" t="s">
        <v>19</v>
      </c>
      <c r="CI121" s="2" t="s">
        <v>6</v>
      </c>
      <c r="CJ121" s="2" t="s">
        <v>19</v>
      </c>
      <c r="CK121" s="2" t="s">
        <v>6</v>
      </c>
      <c r="CL121" s="2" t="s">
        <v>19</v>
      </c>
      <c r="CM121" s="2" t="s">
        <v>6</v>
      </c>
      <c r="CN121" s="2" t="s">
        <v>19</v>
      </c>
      <c r="CO121" s="2" t="s">
        <v>6</v>
      </c>
      <c r="CP121" s="2" t="s">
        <v>19</v>
      </c>
      <c r="CQ121" s="2" t="s">
        <v>6</v>
      </c>
      <c r="CR121" s="2" t="s">
        <v>19</v>
      </c>
      <c r="CS121" s="2" t="s">
        <v>6</v>
      </c>
      <c r="CT121" s="3" t="s">
        <v>19</v>
      </c>
    </row>
    <row r="122" spans="1:98" ht="15.9" customHeight="1" thickBot="1">
      <c r="A122" s="85" t="s">
        <v>7</v>
      </c>
      <c r="B122" s="4" t="s">
        <v>8</v>
      </c>
      <c r="C122" s="5">
        <v>4990.223809999995</v>
      </c>
      <c r="D122" s="6">
        <v>0.54455929986005902</v>
      </c>
      <c r="E122" s="7">
        <v>4173.5602099999987</v>
      </c>
      <c r="F122" s="6">
        <v>0.45544070013994076</v>
      </c>
      <c r="G122" s="7">
        <v>9163.7840199999955</v>
      </c>
      <c r="H122" s="6">
        <v>1</v>
      </c>
      <c r="I122" s="7">
        <v>4880.1594599999962</v>
      </c>
      <c r="J122" s="6">
        <v>0.53254850281816213</v>
      </c>
      <c r="K122" s="7">
        <v>4283.6245599999993</v>
      </c>
      <c r="L122" s="6">
        <v>0.46745149718183787</v>
      </c>
      <c r="M122" s="7">
        <v>9163.7840199999955</v>
      </c>
      <c r="N122" s="6">
        <v>1</v>
      </c>
      <c r="O122" s="7">
        <v>4246.7319299999963</v>
      </c>
      <c r="P122" s="6">
        <v>0.46342558060420092</v>
      </c>
      <c r="Q122" s="7">
        <v>4917.0520899999947</v>
      </c>
      <c r="R122" s="6">
        <v>0.53657441939579864</v>
      </c>
      <c r="S122" s="7">
        <v>9163.7840199999955</v>
      </c>
      <c r="T122" s="6">
        <v>1</v>
      </c>
      <c r="U122" s="7">
        <v>2413.4653700000003</v>
      </c>
      <c r="V122" s="6">
        <v>0.26336995336561864</v>
      </c>
      <c r="W122" s="7">
        <v>6750.3186499999902</v>
      </c>
      <c r="X122" s="6">
        <v>0.7366300466343807</v>
      </c>
      <c r="Y122" s="7">
        <v>9163.7840199999955</v>
      </c>
      <c r="Z122" s="6">
        <v>1</v>
      </c>
      <c r="AA122" s="7">
        <v>1639.1272900000008</v>
      </c>
      <c r="AB122" s="6">
        <v>0.17887013557091688</v>
      </c>
      <c r="AC122" s="7">
        <v>7524.6567299999888</v>
      </c>
      <c r="AD122" s="6">
        <v>0.82112986442908253</v>
      </c>
      <c r="AE122" s="7">
        <v>9163.7840199999955</v>
      </c>
      <c r="AF122" s="6">
        <v>1</v>
      </c>
      <c r="AG122" s="7">
        <v>2594.8346199999992</v>
      </c>
      <c r="AH122" s="6">
        <v>0.28316191371782251</v>
      </c>
      <c r="AI122" s="7">
        <v>6568.9493999999913</v>
      </c>
      <c r="AJ122" s="6">
        <v>0.71683808628217693</v>
      </c>
      <c r="AK122" s="7">
        <v>9163.7840199999955</v>
      </c>
      <c r="AL122" s="6">
        <v>1</v>
      </c>
      <c r="AM122" s="7">
        <v>1989.2841500000011</v>
      </c>
      <c r="AN122" s="6">
        <v>0.21708108196989151</v>
      </c>
      <c r="AO122" s="7">
        <v>7174.4998699999906</v>
      </c>
      <c r="AP122" s="6">
        <v>0.78291891803010794</v>
      </c>
      <c r="AQ122" s="7">
        <v>9163.7840199999955</v>
      </c>
      <c r="AR122" s="6">
        <v>1</v>
      </c>
      <c r="AS122" s="7">
        <v>1521.9017200000005</v>
      </c>
      <c r="AT122" s="6">
        <v>0.16607786877980144</v>
      </c>
      <c r="AU122" s="7">
        <v>7641.8822999999893</v>
      </c>
      <c r="AV122" s="6">
        <v>0.83392213122019798</v>
      </c>
      <c r="AW122" s="7">
        <v>9163.7840199999955</v>
      </c>
      <c r="AX122" s="6">
        <v>1</v>
      </c>
      <c r="AY122" s="7">
        <v>1456.1055500000004</v>
      </c>
      <c r="AZ122" s="6">
        <v>0.15889784687439645</v>
      </c>
      <c r="BA122" s="7">
        <v>7707.6784699999907</v>
      </c>
      <c r="BB122" s="6">
        <v>0.8411021531256031</v>
      </c>
      <c r="BC122" s="7">
        <v>9163.7840199999955</v>
      </c>
      <c r="BD122" s="6">
        <v>1</v>
      </c>
      <c r="BE122" s="7">
        <v>1985.3137600000018</v>
      </c>
      <c r="BF122" s="6">
        <v>0.21664781226478566</v>
      </c>
      <c r="BG122" s="7">
        <v>7178.4702599999919</v>
      </c>
      <c r="BH122" s="6">
        <v>0.7833521877352142</v>
      </c>
      <c r="BI122" s="7">
        <v>9163.7840199999955</v>
      </c>
      <c r="BJ122" s="6">
        <v>1</v>
      </c>
      <c r="BK122" s="7">
        <v>1534.8410500000007</v>
      </c>
      <c r="BL122" s="6">
        <v>0.16748987608723687</v>
      </c>
      <c r="BM122" s="7">
        <v>7628.9429699999901</v>
      </c>
      <c r="BN122" s="6">
        <v>0.83251012391276258</v>
      </c>
      <c r="BO122" s="7">
        <v>9163.7840199999955</v>
      </c>
      <c r="BP122" s="6">
        <v>1</v>
      </c>
      <c r="BQ122" s="7">
        <v>2564.4308900000001</v>
      </c>
      <c r="BR122" s="6">
        <v>0.27984409981762115</v>
      </c>
      <c r="BS122" s="7">
        <v>6599.3531299999904</v>
      </c>
      <c r="BT122" s="6">
        <v>0.72015590018237829</v>
      </c>
      <c r="BU122" s="7">
        <v>9163.7840199999955</v>
      </c>
      <c r="BV122" s="6">
        <v>1</v>
      </c>
      <c r="BW122" s="7">
        <v>3327.5012899999997</v>
      </c>
      <c r="BX122" s="6">
        <v>0.36311432948852945</v>
      </c>
      <c r="BY122" s="7">
        <v>5836.2827299999944</v>
      </c>
      <c r="BZ122" s="6">
        <v>0.63688567051147038</v>
      </c>
      <c r="CA122" s="7">
        <v>9163.7840199999955</v>
      </c>
      <c r="CB122" s="6">
        <v>1</v>
      </c>
      <c r="CC122" s="7">
        <v>1714.9687400000007</v>
      </c>
      <c r="CD122" s="6">
        <v>0.18714635092414603</v>
      </c>
      <c r="CE122" s="7">
        <v>7448.8152799999925</v>
      </c>
      <c r="CF122" s="6">
        <v>0.81285364907585378</v>
      </c>
      <c r="CG122" s="7">
        <v>9163.7840199999955</v>
      </c>
      <c r="CH122" s="6">
        <v>1</v>
      </c>
      <c r="CI122" s="7">
        <v>2574.9747600000005</v>
      </c>
      <c r="CJ122" s="6">
        <v>0.28099470201175714</v>
      </c>
      <c r="CK122" s="7">
        <v>6588.8092599999945</v>
      </c>
      <c r="CL122" s="6">
        <v>0.71900529798824275</v>
      </c>
      <c r="CM122" s="7">
        <v>9163.7840199999955</v>
      </c>
      <c r="CN122" s="6">
        <v>1</v>
      </c>
      <c r="CO122" s="7">
        <v>891.41704000000004</v>
      </c>
      <c r="CP122" s="6">
        <v>9.7276085736468565E-2</v>
      </c>
      <c r="CQ122" s="7">
        <v>8272.3669799999861</v>
      </c>
      <c r="CR122" s="6">
        <v>0.90272391426353038</v>
      </c>
      <c r="CS122" s="7">
        <v>9163.7840199999955</v>
      </c>
      <c r="CT122" s="8">
        <v>1</v>
      </c>
    </row>
    <row r="123" spans="1:98" ht="15.9" customHeight="1">
      <c r="A123" s="86"/>
      <c r="B123" s="9" t="s">
        <v>9</v>
      </c>
      <c r="C123" s="10">
        <v>18539.079750000015</v>
      </c>
      <c r="D123" s="11">
        <v>0.56653271142519257</v>
      </c>
      <c r="E123" s="12">
        <v>14184.678960000052</v>
      </c>
      <c r="F123" s="11">
        <v>0.43346728857481198</v>
      </c>
      <c r="G123" s="12">
        <v>32723.758709999922</v>
      </c>
      <c r="H123" s="11">
        <v>1</v>
      </c>
      <c r="I123" s="12">
        <v>17834.19369000004</v>
      </c>
      <c r="J123" s="11">
        <v>0.54499221339601678</v>
      </c>
      <c r="K123" s="12">
        <v>14889.565020000055</v>
      </c>
      <c r="L123" s="11">
        <v>0.4550077866039885</v>
      </c>
      <c r="M123" s="12">
        <v>32723.758709999922</v>
      </c>
      <c r="N123" s="11">
        <v>1</v>
      </c>
      <c r="O123" s="12">
        <v>15291.839990000055</v>
      </c>
      <c r="P123" s="11">
        <v>0.46730084173756858</v>
      </c>
      <c r="Q123" s="12">
        <v>17431.918720000056</v>
      </c>
      <c r="R123" s="11">
        <v>0.53269915826243719</v>
      </c>
      <c r="S123" s="12">
        <v>32723.758709999922</v>
      </c>
      <c r="T123" s="11">
        <v>1</v>
      </c>
      <c r="U123" s="12">
        <v>8182.1688599999907</v>
      </c>
      <c r="V123" s="11">
        <v>0.25003756238734381</v>
      </c>
      <c r="W123" s="12">
        <v>24541.589849999993</v>
      </c>
      <c r="X123" s="11">
        <v>0.74996243761265802</v>
      </c>
      <c r="Y123" s="12">
        <v>32723.758709999922</v>
      </c>
      <c r="Z123" s="11">
        <v>1</v>
      </c>
      <c r="AA123" s="12">
        <v>7324.379089999994</v>
      </c>
      <c r="AB123" s="11">
        <v>0.22382450484704763</v>
      </c>
      <c r="AC123" s="12">
        <v>25399.379620000003</v>
      </c>
      <c r="AD123" s="11">
        <v>0.7761754951529547</v>
      </c>
      <c r="AE123" s="12">
        <v>32723.758709999922</v>
      </c>
      <c r="AF123" s="11">
        <v>1</v>
      </c>
      <c r="AG123" s="12">
        <v>8695.0999399999873</v>
      </c>
      <c r="AH123" s="11">
        <v>0.26571213952090678</v>
      </c>
      <c r="AI123" s="12">
        <v>24028.658769999998</v>
      </c>
      <c r="AJ123" s="11">
        <v>0.73428786047909511</v>
      </c>
      <c r="AK123" s="12">
        <v>32723.758709999922</v>
      </c>
      <c r="AL123" s="11">
        <v>1</v>
      </c>
      <c r="AM123" s="12">
        <v>5406.3712699999987</v>
      </c>
      <c r="AN123" s="11">
        <v>0.16521241700599287</v>
      </c>
      <c r="AO123" s="12">
        <v>27317.387439999973</v>
      </c>
      <c r="AP123" s="11">
        <v>0.83478758299400868</v>
      </c>
      <c r="AQ123" s="12">
        <v>32723.758709999922</v>
      </c>
      <c r="AR123" s="11">
        <v>1</v>
      </c>
      <c r="AS123" s="12">
        <v>3843.3513700000003</v>
      </c>
      <c r="AT123" s="11">
        <v>0.11744834705756237</v>
      </c>
      <c r="AU123" s="12">
        <v>28880.407339999958</v>
      </c>
      <c r="AV123" s="11">
        <v>0.88255165294243876</v>
      </c>
      <c r="AW123" s="12">
        <v>32723.758709999922</v>
      </c>
      <c r="AX123" s="11">
        <v>1</v>
      </c>
      <c r="AY123" s="12">
        <v>5220.3917999999976</v>
      </c>
      <c r="AZ123" s="11">
        <v>0.15952910074491899</v>
      </c>
      <c r="BA123" s="12">
        <v>27503.36690999999</v>
      </c>
      <c r="BB123" s="11">
        <v>0.840470899255083</v>
      </c>
      <c r="BC123" s="12">
        <v>32723.758709999922</v>
      </c>
      <c r="BD123" s="11">
        <v>1</v>
      </c>
      <c r="BE123" s="12">
        <v>5574.4494599999998</v>
      </c>
      <c r="BF123" s="11">
        <v>0.17034869097407587</v>
      </c>
      <c r="BG123" s="12">
        <v>27149.30924999998</v>
      </c>
      <c r="BH123" s="11">
        <v>0.82965130902592588</v>
      </c>
      <c r="BI123" s="12">
        <v>32723.758709999922</v>
      </c>
      <c r="BJ123" s="11">
        <v>1</v>
      </c>
      <c r="BK123" s="12">
        <v>5159.3989400000009</v>
      </c>
      <c r="BL123" s="11">
        <v>0.15766522989375792</v>
      </c>
      <c r="BM123" s="12">
        <v>27564.35976999997</v>
      </c>
      <c r="BN123" s="11">
        <v>0.84233477010624358</v>
      </c>
      <c r="BO123" s="12">
        <v>32723.758709999922</v>
      </c>
      <c r="BP123" s="11">
        <v>1</v>
      </c>
      <c r="BQ123" s="12">
        <v>8671.321719999989</v>
      </c>
      <c r="BR123" s="11">
        <v>0.26498550477791399</v>
      </c>
      <c r="BS123" s="12">
        <v>24052.436989999995</v>
      </c>
      <c r="BT123" s="11">
        <v>0.73501449522208784</v>
      </c>
      <c r="BU123" s="12">
        <v>32723.758709999922</v>
      </c>
      <c r="BV123" s="11">
        <v>1</v>
      </c>
      <c r="BW123" s="12">
        <v>9658.3790400000016</v>
      </c>
      <c r="BX123" s="11">
        <v>0.29514882827468525</v>
      </c>
      <c r="BY123" s="12">
        <v>23065.379669999988</v>
      </c>
      <c r="BZ123" s="11">
        <v>0.70485117172531686</v>
      </c>
      <c r="CA123" s="12">
        <v>32723.758709999922</v>
      </c>
      <c r="CB123" s="11">
        <v>1</v>
      </c>
      <c r="CC123" s="12">
        <v>6786.5323699999944</v>
      </c>
      <c r="CD123" s="11">
        <v>0.2073885347384048</v>
      </c>
      <c r="CE123" s="12">
        <v>25937.226340000001</v>
      </c>
      <c r="CF123" s="11">
        <v>0.79261146526159754</v>
      </c>
      <c r="CG123" s="12">
        <v>32723.758709999922</v>
      </c>
      <c r="CH123" s="11">
        <v>1</v>
      </c>
      <c r="CI123" s="12">
        <v>8239.5676499999936</v>
      </c>
      <c r="CJ123" s="11">
        <v>0.25179160264013611</v>
      </c>
      <c r="CK123" s="12">
        <v>24484.191060000016</v>
      </c>
      <c r="CL123" s="11">
        <v>0.74820839735986655</v>
      </c>
      <c r="CM123" s="12">
        <v>32723.758709999922</v>
      </c>
      <c r="CN123" s="11">
        <v>1</v>
      </c>
      <c r="CO123" s="12">
        <v>3282.3540900000003</v>
      </c>
      <c r="CP123" s="11">
        <v>0.10030492276539611</v>
      </c>
      <c r="CQ123" s="12">
        <v>29441.404619999965</v>
      </c>
      <c r="CR123" s="11">
        <v>0.89969507723460529</v>
      </c>
      <c r="CS123" s="12">
        <v>32723.758709999922</v>
      </c>
      <c r="CT123" s="13">
        <v>1</v>
      </c>
    </row>
    <row r="124" spans="1:98" ht="15.9" customHeight="1">
      <c r="A124" s="86"/>
      <c r="B124" s="9" t="s">
        <v>10</v>
      </c>
      <c r="C124" s="10">
        <v>57</v>
      </c>
      <c r="D124" s="11">
        <v>0.64772727272727271</v>
      </c>
      <c r="E124" s="12">
        <v>31</v>
      </c>
      <c r="F124" s="11">
        <v>0.35227272727272729</v>
      </c>
      <c r="G124" s="12">
        <v>88</v>
      </c>
      <c r="H124" s="11">
        <v>1</v>
      </c>
      <c r="I124" s="12">
        <v>61</v>
      </c>
      <c r="J124" s="11">
        <v>0.69318181818181812</v>
      </c>
      <c r="K124" s="12">
        <v>27</v>
      </c>
      <c r="L124" s="11">
        <v>0.30681818181818182</v>
      </c>
      <c r="M124" s="12">
        <v>88</v>
      </c>
      <c r="N124" s="11">
        <v>1</v>
      </c>
      <c r="O124" s="12">
        <v>56</v>
      </c>
      <c r="P124" s="11">
        <v>0.63636363636363635</v>
      </c>
      <c r="Q124" s="12">
        <v>32</v>
      </c>
      <c r="R124" s="11">
        <v>0.36363636363636365</v>
      </c>
      <c r="S124" s="12">
        <v>88</v>
      </c>
      <c r="T124" s="11">
        <v>1</v>
      </c>
      <c r="U124" s="12">
        <v>34</v>
      </c>
      <c r="V124" s="11">
        <v>0.38636363636363635</v>
      </c>
      <c r="W124" s="12">
        <v>54</v>
      </c>
      <c r="X124" s="11">
        <v>0.61363636363636365</v>
      </c>
      <c r="Y124" s="12">
        <v>88</v>
      </c>
      <c r="Z124" s="11">
        <v>1</v>
      </c>
      <c r="AA124" s="12">
        <v>29</v>
      </c>
      <c r="AB124" s="11">
        <v>0.32954545454545453</v>
      </c>
      <c r="AC124" s="12">
        <v>59</v>
      </c>
      <c r="AD124" s="11">
        <v>0.67045454545454541</v>
      </c>
      <c r="AE124" s="12">
        <v>88</v>
      </c>
      <c r="AF124" s="11">
        <v>1</v>
      </c>
      <c r="AG124" s="12">
        <v>32</v>
      </c>
      <c r="AH124" s="11">
        <v>0.36363636363636365</v>
      </c>
      <c r="AI124" s="12">
        <v>56</v>
      </c>
      <c r="AJ124" s="11">
        <v>0.63636363636363635</v>
      </c>
      <c r="AK124" s="12">
        <v>88</v>
      </c>
      <c r="AL124" s="11">
        <v>1</v>
      </c>
      <c r="AM124" s="12">
        <v>28</v>
      </c>
      <c r="AN124" s="11">
        <v>0.31818181818181818</v>
      </c>
      <c r="AO124" s="12">
        <v>60</v>
      </c>
      <c r="AP124" s="11">
        <v>0.68181818181818188</v>
      </c>
      <c r="AQ124" s="12">
        <v>88</v>
      </c>
      <c r="AR124" s="11">
        <v>1</v>
      </c>
      <c r="AS124" s="12">
        <v>27</v>
      </c>
      <c r="AT124" s="11">
        <v>0.30681818181818182</v>
      </c>
      <c r="AU124" s="12">
        <v>61</v>
      </c>
      <c r="AV124" s="11">
        <v>0.69318181818181812</v>
      </c>
      <c r="AW124" s="12">
        <v>88</v>
      </c>
      <c r="AX124" s="11">
        <v>1</v>
      </c>
      <c r="AY124" s="12">
        <v>28</v>
      </c>
      <c r="AZ124" s="11">
        <v>0.31818181818181818</v>
      </c>
      <c r="BA124" s="12">
        <v>60</v>
      </c>
      <c r="BB124" s="11">
        <v>0.68181818181818188</v>
      </c>
      <c r="BC124" s="12">
        <v>88</v>
      </c>
      <c r="BD124" s="11">
        <v>1</v>
      </c>
      <c r="BE124" s="12">
        <v>31</v>
      </c>
      <c r="BF124" s="11">
        <v>0.35227272727272729</v>
      </c>
      <c r="BG124" s="12">
        <v>57</v>
      </c>
      <c r="BH124" s="11">
        <v>0.64772727272727271</v>
      </c>
      <c r="BI124" s="12">
        <v>88</v>
      </c>
      <c r="BJ124" s="11">
        <v>1</v>
      </c>
      <c r="BK124" s="12">
        <v>29</v>
      </c>
      <c r="BL124" s="11">
        <v>0.32954545454545453</v>
      </c>
      <c r="BM124" s="12">
        <v>59</v>
      </c>
      <c r="BN124" s="11">
        <v>0.67045454545454541</v>
      </c>
      <c r="BO124" s="12">
        <v>88</v>
      </c>
      <c r="BP124" s="11">
        <v>1</v>
      </c>
      <c r="BQ124" s="12">
        <v>39</v>
      </c>
      <c r="BR124" s="11">
        <v>0.44318181818181818</v>
      </c>
      <c r="BS124" s="12">
        <v>49</v>
      </c>
      <c r="BT124" s="11">
        <v>0.55681818181818177</v>
      </c>
      <c r="BU124" s="12">
        <v>88</v>
      </c>
      <c r="BV124" s="11">
        <v>1</v>
      </c>
      <c r="BW124" s="12">
        <v>38</v>
      </c>
      <c r="BX124" s="11">
        <v>0.43181818181818182</v>
      </c>
      <c r="BY124" s="12">
        <v>50</v>
      </c>
      <c r="BZ124" s="11">
        <v>0.56818181818181823</v>
      </c>
      <c r="CA124" s="12">
        <v>88</v>
      </c>
      <c r="CB124" s="11">
        <v>1</v>
      </c>
      <c r="CC124" s="12">
        <v>28</v>
      </c>
      <c r="CD124" s="11">
        <v>0.31818181818181818</v>
      </c>
      <c r="CE124" s="12">
        <v>60</v>
      </c>
      <c r="CF124" s="11">
        <v>0.68181818181818188</v>
      </c>
      <c r="CG124" s="12">
        <v>88</v>
      </c>
      <c r="CH124" s="11">
        <v>1</v>
      </c>
      <c r="CI124" s="12">
        <v>31</v>
      </c>
      <c r="CJ124" s="11">
        <v>0.35227272727272729</v>
      </c>
      <c r="CK124" s="12">
        <v>57</v>
      </c>
      <c r="CL124" s="11">
        <v>0.64772727272727271</v>
      </c>
      <c r="CM124" s="12">
        <v>88</v>
      </c>
      <c r="CN124" s="11">
        <v>1</v>
      </c>
      <c r="CO124" s="12">
        <v>24</v>
      </c>
      <c r="CP124" s="11">
        <v>0.27272727272727271</v>
      </c>
      <c r="CQ124" s="12">
        <v>64</v>
      </c>
      <c r="CR124" s="11">
        <v>0.72727272727272729</v>
      </c>
      <c r="CS124" s="12">
        <v>88</v>
      </c>
      <c r="CT124" s="13">
        <v>1</v>
      </c>
    </row>
    <row r="125" spans="1:98" ht="15.9" customHeight="1">
      <c r="A125" s="86"/>
      <c r="B125" s="9" t="s">
        <v>11</v>
      </c>
      <c r="C125" s="10">
        <v>29</v>
      </c>
      <c r="D125" s="11">
        <v>0.67441860465116277</v>
      </c>
      <c r="E125" s="12">
        <v>14</v>
      </c>
      <c r="F125" s="11">
        <v>0.32558139534883723</v>
      </c>
      <c r="G125" s="12">
        <v>43</v>
      </c>
      <c r="H125" s="11">
        <v>1</v>
      </c>
      <c r="I125" s="12">
        <v>26</v>
      </c>
      <c r="J125" s="11">
        <v>0.60465116279069764</v>
      </c>
      <c r="K125" s="12">
        <v>17</v>
      </c>
      <c r="L125" s="11">
        <v>0.39534883720930231</v>
      </c>
      <c r="M125" s="12">
        <v>43</v>
      </c>
      <c r="N125" s="11">
        <v>1</v>
      </c>
      <c r="O125" s="12">
        <v>24</v>
      </c>
      <c r="P125" s="11">
        <v>0.55813953488372092</v>
      </c>
      <c r="Q125" s="12">
        <v>19</v>
      </c>
      <c r="R125" s="11">
        <v>0.44186046511627908</v>
      </c>
      <c r="S125" s="12">
        <v>43</v>
      </c>
      <c r="T125" s="11">
        <v>1</v>
      </c>
      <c r="U125" s="12">
        <v>17</v>
      </c>
      <c r="V125" s="11">
        <v>0.39534883720930231</v>
      </c>
      <c r="W125" s="12">
        <v>26</v>
      </c>
      <c r="X125" s="11">
        <v>0.60465116279069764</v>
      </c>
      <c r="Y125" s="12">
        <v>43</v>
      </c>
      <c r="Z125" s="11">
        <v>1</v>
      </c>
      <c r="AA125" s="12">
        <v>16</v>
      </c>
      <c r="AB125" s="11">
        <v>0.37209302325581395</v>
      </c>
      <c r="AC125" s="12">
        <v>27</v>
      </c>
      <c r="AD125" s="11">
        <v>0.62790697674418605</v>
      </c>
      <c r="AE125" s="12">
        <v>43</v>
      </c>
      <c r="AF125" s="11">
        <v>1</v>
      </c>
      <c r="AG125" s="12">
        <v>19</v>
      </c>
      <c r="AH125" s="11">
        <v>0.44186046511627908</v>
      </c>
      <c r="AI125" s="12">
        <v>24</v>
      </c>
      <c r="AJ125" s="11">
        <v>0.55813953488372092</v>
      </c>
      <c r="AK125" s="12">
        <v>43</v>
      </c>
      <c r="AL125" s="11">
        <v>1</v>
      </c>
      <c r="AM125" s="12">
        <v>15</v>
      </c>
      <c r="AN125" s="11">
        <v>0.34883720930232553</v>
      </c>
      <c r="AO125" s="12">
        <v>28</v>
      </c>
      <c r="AP125" s="11">
        <v>0.65116279069767447</v>
      </c>
      <c r="AQ125" s="12">
        <v>43</v>
      </c>
      <c r="AR125" s="11">
        <v>1</v>
      </c>
      <c r="AS125" s="12">
        <v>14</v>
      </c>
      <c r="AT125" s="11">
        <v>0.32558139534883723</v>
      </c>
      <c r="AU125" s="12">
        <v>29</v>
      </c>
      <c r="AV125" s="11">
        <v>0.67441860465116277</v>
      </c>
      <c r="AW125" s="12">
        <v>43</v>
      </c>
      <c r="AX125" s="11">
        <v>1</v>
      </c>
      <c r="AY125" s="12">
        <v>20</v>
      </c>
      <c r="AZ125" s="11">
        <v>0.46511627906976744</v>
      </c>
      <c r="BA125" s="12">
        <v>23</v>
      </c>
      <c r="BB125" s="11">
        <v>0.53488372093023262</v>
      </c>
      <c r="BC125" s="12">
        <v>43</v>
      </c>
      <c r="BD125" s="11">
        <v>1</v>
      </c>
      <c r="BE125" s="12">
        <v>13</v>
      </c>
      <c r="BF125" s="11">
        <v>0.30232558139534882</v>
      </c>
      <c r="BG125" s="12">
        <v>30</v>
      </c>
      <c r="BH125" s="11">
        <v>0.69767441860465107</v>
      </c>
      <c r="BI125" s="12">
        <v>43</v>
      </c>
      <c r="BJ125" s="11">
        <v>1</v>
      </c>
      <c r="BK125" s="12">
        <v>10</v>
      </c>
      <c r="BL125" s="11">
        <v>0.23255813953488372</v>
      </c>
      <c r="BM125" s="12">
        <v>33</v>
      </c>
      <c r="BN125" s="11">
        <v>0.76744186046511631</v>
      </c>
      <c r="BO125" s="12">
        <v>43</v>
      </c>
      <c r="BP125" s="11">
        <v>1</v>
      </c>
      <c r="BQ125" s="12">
        <v>14</v>
      </c>
      <c r="BR125" s="11">
        <v>0.32558139534883723</v>
      </c>
      <c r="BS125" s="12">
        <v>29</v>
      </c>
      <c r="BT125" s="11">
        <v>0.67441860465116277</v>
      </c>
      <c r="BU125" s="12">
        <v>43</v>
      </c>
      <c r="BV125" s="11">
        <v>1</v>
      </c>
      <c r="BW125" s="12">
        <v>21</v>
      </c>
      <c r="BX125" s="11">
        <v>0.48837209302325585</v>
      </c>
      <c r="BY125" s="12">
        <v>22</v>
      </c>
      <c r="BZ125" s="11">
        <v>0.51162790697674421</v>
      </c>
      <c r="CA125" s="12">
        <v>43</v>
      </c>
      <c r="CB125" s="11">
        <v>1</v>
      </c>
      <c r="CC125" s="12">
        <v>17</v>
      </c>
      <c r="CD125" s="11">
        <v>0.39534883720930231</v>
      </c>
      <c r="CE125" s="12">
        <v>26</v>
      </c>
      <c r="CF125" s="11">
        <v>0.60465116279069764</v>
      </c>
      <c r="CG125" s="12">
        <v>43</v>
      </c>
      <c r="CH125" s="11">
        <v>1</v>
      </c>
      <c r="CI125" s="12">
        <v>19</v>
      </c>
      <c r="CJ125" s="11">
        <v>0.44186046511627908</v>
      </c>
      <c r="CK125" s="12">
        <v>24</v>
      </c>
      <c r="CL125" s="11">
        <v>0.55813953488372092</v>
      </c>
      <c r="CM125" s="12">
        <v>43</v>
      </c>
      <c r="CN125" s="11">
        <v>1</v>
      </c>
      <c r="CO125" s="12">
        <v>12</v>
      </c>
      <c r="CP125" s="11">
        <v>0.27906976744186046</v>
      </c>
      <c r="CQ125" s="12">
        <v>31</v>
      </c>
      <c r="CR125" s="11">
        <v>0.72093023255813948</v>
      </c>
      <c r="CS125" s="12">
        <v>43</v>
      </c>
      <c r="CT125" s="13">
        <v>1</v>
      </c>
    </row>
    <row r="126" spans="1:98" ht="15.9" customHeight="1" thickBot="1">
      <c r="A126" s="87"/>
      <c r="B126" s="14" t="s">
        <v>5</v>
      </c>
      <c r="C126" s="15">
        <v>23615.303560000026</v>
      </c>
      <c r="D126" s="16">
        <v>0.56202100372079966</v>
      </c>
      <c r="E126" s="17">
        <v>18403.239170000037</v>
      </c>
      <c r="F126" s="16">
        <v>0.4379789962791969</v>
      </c>
      <c r="G126" s="17">
        <v>42018.542730000205</v>
      </c>
      <c r="H126" s="16">
        <v>1</v>
      </c>
      <c r="I126" s="17">
        <v>22801.353150000046</v>
      </c>
      <c r="J126" s="16">
        <v>0.54264978432296851</v>
      </c>
      <c r="K126" s="17">
        <v>19217.189580000031</v>
      </c>
      <c r="L126" s="16">
        <v>0.45735021567702849</v>
      </c>
      <c r="M126" s="17">
        <v>42018.542730000205</v>
      </c>
      <c r="N126" s="16">
        <v>1</v>
      </c>
      <c r="O126" s="17">
        <v>19618.571920000028</v>
      </c>
      <c r="P126" s="16">
        <v>0.46690272068842714</v>
      </c>
      <c r="Q126" s="17">
        <v>22399.970810000017</v>
      </c>
      <c r="R126" s="16">
        <v>0.53309727931156903</v>
      </c>
      <c r="S126" s="17">
        <v>42018.542730000205</v>
      </c>
      <c r="T126" s="16">
        <v>1</v>
      </c>
      <c r="U126" s="17">
        <v>10646.634230000011</v>
      </c>
      <c r="V126" s="16">
        <v>0.253379425802851</v>
      </c>
      <c r="W126" s="17">
        <v>31371.908500000016</v>
      </c>
      <c r="X126" s="16">
        <v>0.74662057419714467</v>
      </c>
      <c r="Y126" s="17">
        <v>42018.542730000205</v>
      </c>
      <c r="Z126" s="16">
        <v>1</v>
      </c>
      <c r="AA126" s="17">
        <v>9008.5063799999934</v>
      </c>
      <c r="AB126" s="16">
        <v>0.21439359374946007</v>
      </c>
      <c r="AC126" s="17">
        <v>33010.036349999995</v>
      </c>
      <c r="AD126" s="16">
        <v>0.78560640625053479</v>
      </c>
      <c r="AE126" s="17">
        <v>42018.542730000205</v>
      </c>
      <c r="AF126" s="16">
        <v>1</v>
      </c>
      <c r="AG126" s="17">
        <v>11340.93456000002</v>
      </c>
      <c r="AH126" s="16">
        <v>0.26990309094900788</v>
      </c>
      <c r="AI126" s="17">
        <v>30677.608170000025</v>
      </c>
      <c r="AJ126" s="16">
        <v>0.73009690905098834</v>
      </c>
      <c r="AK126" s="17">
        <v>42018.542730000205</v>
      </c>
      <c r="AL126" s="16">
        <v>1</v>
      </c>
      <c r="AM126" s="17">
        <v>7438.6554199999937</v>
      </c>
      <c r="AN126" s="16">
        <v>0.17703268454117463</v>
      </c>
      <c r="AO126" s="17">
        <v>34579.887310000035</v>
      </c>
      <c r="AP126" s="16">
        <v>0.82296731545882107</v>
      </c>
      <c r="AQ126" s="17">
        <v>42018.542730000205</v>
      </c>
      <c r="AR126" s="16">
        <v>1</v>
      </c>
      <c r="AS126" s="17">
        <v>5406.2530899999947</v>
      </c>
      <c r="AT126" s="16">
        <v>0.12866350755520284</v>
      </c>
      <c r="AU126" s="17">
        <v>36612.289640000083</v>
      </c>
      <c r="AV126" s="16">
        <v>0.87133649244479416</v>
      </c>
      <c r="AW126" s="17">
        <v>42018.542730000205</v>
      </c>
      <c r="AX126" s="16">
        <v>1</v>
      </c>
      <c r="AY126" s="17">
        <v>6724.4973499999915</v>
      </c>
      <c r="AZ126" s="16">
        <v>0.16003642470920024</v>
      </c>
      <c r="BA126" s="17">
        <v>35294.045380000054</v>
      </c>
      <c r="BB126" s="16">
        <v>0.83996357529079591</v>
      </c>
      <c r="BC126" s="17">
        <v>42018.542730000205</v>
      </c>
      <c r="BD126" s="16">
        <v>1</v>
      </c>
      <c r="BE126" s="17">
        <v>7603.7632199999962</v>
      </c>
      <c r="BF126" s="16">
        <v>0.18096208783012116</v>
      </c>
      <c r="BG126" s="17">
        <v>34414.779510000044</v>
      </c>
      <c r="BH126" s="16">
        <v>0.81903791216987487</v>
      </c>
      <c r="BI126" s="17">
        <v>42018.542730000205</v>
      </c>
      <c r="BJ126" s="16">
        <v>1</v>
      </c>
      <c r="BK126" s="17">
        <v>6733.2399899999964</v>
      </c>
      <c r="BL126" s="16">
        <v>0.16024449094453314</v>
      </c>
      <c r="BM126" s="17">
        <v>35285.302740000028</v>
      </c>
      <c r="BN126" s="16">
        <v>0.83975550905546259</v>
      </c>
      <c r="BO126" s="17">
        <v>42018.542730000205</v>
      </c>
      <c r="BP126" s="16">
        <v>1</v>
      </c>
      <c r="BQ126" s="17">
        <v>11288.752610000016</v>
      </c>
      <c r="BR126" s="16">
        <v>0.26866121184969427</v>
      </c>
      <c r="BS126" s="17">
        <v>30729.790120000027</v>
      </c>
      <c r="BT126" s="16">
        <v>0.73133878815030184</v>
      </c>
      <c r="BU126" s="17">
        <v>42018.542730000205</v>
      </c>
      <c r="BV126" s="16">
        <v>1</v>
      </c>
      <c r="BW126" s="17">
        <v>13044.880330000036</v>
      </c>
      <c r="BX126" s="16">
        <v>0.31045532477941729</v>
      </c>
      <c r="BY126" s="17">
        <v>28973.662400000041</v>
      </c>
      <c r="BZ126" s="16">
        <v>0.68954467522057972</v>
      </c>
      <c r="CA126" s="17">
        <v>42018.542730000205</v>
      </c>
      <c r="CB126" s="16">
        <v>1</v>
      </c>
      <c r="CC126" s="17">
        <v>8546.5011099999974</v>
      </c>
      <c r="CD126" s="16">
        <v>0.20339832261479185</v>
      </c>
      <c r="CE126" s="17">
        <v>33472.041619999996</v>
      </c>
      <c r="CF126" s="16">
        <v>0.79660167738520316</v>
      </c>
      <c r="CG126" s="17">
        <v>42018.542730000205</v>
      </c>
      <c r="CH126" s="16">
        <v>1</v>
      </c>
      <c r="CI126" s="17">
        <v>10864.542410000022</v>
      </c>
      <c r="CJ126" s="16">
        <v>0.25856542621700696</v>
      </c>
      <c r="CK126" s="17">
        <v>31154.000320000039</v>
      </c>
      <c r="CL126" s="16">
        <v>0.7414345737829896</v>
      </c>
      <c r="CM126" s="17">
        <v>42018.542730000205</v>
      </c>
      <c r="CN126" s="16">
        <v>1</v>
      </c>
      <c r="CO126" s="17">
        <v>4209.771130000001</v>
      </c>
      <c r="CP126" s="16">
        <v>0.10018841341192748</v>
      </c>
      <c r="CQ126" s="17">
        <v>37808.771600000124</v>
      </c>
      <c r="CR126" s="16">
        <v>0.89981158658807059</v>
      </c>
      <c r="CS126" s="17">
        <v>42018.542730000205</v>
      </c>
      <c r="CT126" s="18">
        <v>1</v>
      </c>
    </row>
    <row r="127" spans="1:98" ht="36" customHeight="1"/>
    <row r="128" spans="1:98">
      <c r="C128" t="s">
        <v>139</v>
      </c>
    </row>
    <row r="129" spans="1:116" ht="18" customHeight="1" thickBot="1">
      <c r="A129" s="92" t="s">
        <v>12</v>
      </c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</row>
    <row r="130" spans="1:116" ht="15.9" customHeight="1" thickBot="1">
      <c r="A130" s="94" t="s">
        <v>1</v>
      </c>
      <c r="B130" s="95"/>
      <c r="C130" s="98" t="s">
        <v>74</v>
      </c>
      <c r="D130" s="99"/>
      <c r="E130" s="99"/>
      <c r="F130" s="99"/>
      <c r="G130" s="99"/>
      <c r="H130" s="100"/>
      <c r="I130" s="101" t="s">
        <v>75</v>
      </c>
      <c r="J130" s="99"/>
      <c r="K130" s="99"/>
      <c r="L130" s="99"/>
      <c r="M130" s="99"/>
      <c r="N130" s="100"/>
      <c r="O130" s="101" t="s">
        <v>76</v>
      </c>
      <c r="P130" s="99"/>
      <c r="Q130" s="99"/>
      <c r="R130" s="99"/>
      <c r="S130" s="99"/>
      <c r="T130" s="100"/>
      <c r="U130" s="101" t="s">
        <v>77</v>
      </c>
      <c r="V130" s="99"/>
      <c r="W130" s="99"/>
      <c r="X130" s="99"/>
      <c r="Y130" s="99"/>
      <c r="Z130" s="100"/>
      <c r="AA130" s="101" t="s">
        <v>78</v>
      </c>
      <c r="AB130" s="99"/>
      <c r="AC130" s="99"/>
      <c r="AD130" s="99"/>
      <c r="AE130" s="99"/>
      <c r="AF130" s="100"/>
      <c r="AG130" s="101" t="s">
        <v>79</v>
      </c>
      <c r="AH130" s="99"/>
      <c r="AI130" s="99"/>
      <c r="AJ130" s="99"/>
      <c r="AK130" s="99"/>
      <c r="AL130" s="100"/>
      <c r="AM130" s="101" t="s">
        <v>80</v>
      </c>
      <c r="AN130" s="99"/>
      <c r="AO130" s="99"/>
      <c r="AP130" s="99"/>
      <c r="AQ130" s="99"/>
      <c r="AR130" s="100"/>
      <c r="AS130" s="101" t="s">
        <v>44</v>
      </c>
      <c r="AT130" s="99"/>
      <c r="AU130" s="99"/>
      <c r="AV130" s="99"/>
      <c r="AW130" s="99"/>
      <c r="AX130" s="100"/>
      <c r="AY130" s="102" t="s">
        <v>81</v>
      </c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99"/>
      <c r="CI130" s="99"/>
      <c r="CJ130" s="99"/>
      <c r="CK130" s="99"/>
      <c r="CL130" s="99"/>
      <c r="CM130" s="99"/>
      <c r="CN130" s="99"/>
      <c r="CO130" s="99"/>
      <c r="CP130" s="99"/>
      <c r="CQ130" s="99"/>
      <c r="CR130" s="99"/>
      <c r="CS130" s="99"/>
      <c r="CT130" s="99"/>
      <c r="CU130" s="99"/>
      <c r="CV130" s="99"/>
      <c r="CW130" s="99"/>
      <c r="CX130" s="99"/>
      <c r="CY130" s="99"/>
      <c r="CZ130" s="99"/>
      <c r="DA130" s="99"/>
      <c r="DB130" s="99"/>
      <c r="DC130" s="99"/>
      <c r="DD130" s="99"/>
      <c r="DE130" s="99"/>
      <c r="DF130" s="99"/>
      <c r="DG130" s="99"/>
      <c r="DH130" s="99"/>
      <c r="DI130" s="99"/>
      <c r="DJ130" s="99"/>
      <c r="DK130" s="99"/>
      <c r="DL130" s="103"/>
    </row>
    <row r="131" spans="1:116" ht="27" customHeight="1">
      <c r="A131" s="86"/>
      <c r="B131" s="96"/>
      <c r="C131" s="104" t="s">
        <v>3</v>
      </c>
      <c r="D131" s="89"/>
      <c r="E131" s="88" t="s">
        <v>4</v>
      </c>
      <c r="F131" s="89"/>
      <c r="G131" s="88" t="s">
        <v>5</v>
      </c>
      <c r="H131" s="89"/>
      <c r="I131" s="88" t="s">
        <v>3</v>
      </c>
      <c r="J131" s="89"/>
      <c r="K131" s="88" t="s">
        <v>4</v>
      </c>
      <c r="L131" s="89"/>
      <c r="M131" s="88" t="s">
        <v>5</v>
      </c>
      <c r="N131" s="89"/>
      <c r="O131" s="88" t="s">
        <v>3</v>
      </c>
      <c r="P131" s="89"/>
      <c r="Q131" s="88" t="s">
        <v>4</v>
      </c>
      <c r="R131" s="89"/>
      <c r="S131" s="88" t="s">
        <v>5</v>
      </c>
      <c r="T131" s="89"/>
      <c r="U131" s="88" t="s">
        <v>3</v>
      </c>
      <c r="V131" s="89"/>
      <c r="W131" s="88" t="s">
        <v>4</v>
      </c>
      <c r="X131" s="89"/>
      <c r="Y131" s="88" t="s">
        <v>5</v>
      </c>
      <c r="Z131" s="89"/>
      <c r="AA131" s="88" t="s">
        <v>3</v>
      </c>
      <c r="AB131" s="89"/>
      <c r="AC131" s="88" t="s">
        <v>4</v>
      </c>
      <c r="AD131" s="89"/>
      <c r="AE131" s="88" t="s">
        <v>5</v>
      </c>
      <c r="AF131" s="89"/>
      <c r="AG131" s="88" t="s">
        <v>3</v>
      </c>
      <c r="AH131" s="89"/>
      <c r="AI131" s="88" t="s">
        <v>4</v>
      </c>
      <c r="AJ131" s="89"/>
      <c r="AK131" s="88" t="s">
        <v>5</v>
      </c>
      <c r="AL131" s="89"/>
      <c r="AM131" s="88" t="s">
        <v>3</v>
      </c>
      <c r="AN131" s="89"/>
      <c r="AO131" s="88" t="s">
        <v>4</v>
      </c>
      <c r="AP131" s="89"/>
      <c r="AQ131" s="88" t="s">
        <v>5</v>
      </c>
      <c r="AR131" s="89"/>
      <c r="AS131" s="88" t="s">
        <v>3</v>
      </c>
      <c r="AT131" s="89"/>
      <c r="AU131" s="88" t="s">
        <v>4</v>
      </c>
      <c r="AV131" s="89"/>
      <c r="AW131" s="88" t="s">
        <v>5</v>
      </c>
      <c r="AX131" s="89"/>
      <c r="AY131" s="88" t="s">
        <v>1</v>
      </c>
      <c r="AZ131" s="89"/>
      <c r="BA131" s="88" t="s">
        <v>82</v>
      </c>
      <c r="BB131" s="89"/>
      <c r="BC131" s="88" t="s">
        <v>83</v>
      </c>
      <c r="BD131" s="89"/>
      <c r="BE131" s="88" t="s">
        <v>84</v>
      </c>
      <c r="BF131" s="89"/>
      <c r="BG131" s="88" t="s">
        <v>85</v>
      </c>
      <c r="BH131" s="89"/>
      <c r="BI131" s="88" t="s">
        <v>86</v>
      </c>
      <c r="BJ131" s="89"/>
      <c r="BK131" s="88" t="s">
        <v>87</v>
      </c>
      <c r="BL131" s="89"/>
      <c r="BM131" s="88" t="s">
        <v>88</v>
      </c>
      <c r="BN131" s="89"/>
      <c r="BO131" s="88" t="s">
        <v>89</v>
      </c>
      <c r="BP131" s="89"/>
      <c r="BQ131" s="88" t="s">
        <v>90</v>
      </c>
      <c r="BR131" s="89"/>
      <c r="BS131" s="88" t="s">
        <v>91</v>
      </c>
      <c r="BT131" s="89"/>
      <c r="BU131" s="88" t="s">
        <v>92</v>
      </c>
      <c r="BV131" s="89"/>
      <c r="BW131" s="88" t="s">
        <v>93</v>
      </c>
      <c r="BX131" s="89"/>
      <c r="BY131" s="88" t="s">
        <v>94</v>
      </c>
      <c r="BZ131" s="89"/>
      <c r="CA131" s="88" t="s">
        <v>95</v>
      </c>
      <c r="CB131" s="89"/>
      <c r="CC131" s="88" t="s">
        <v>96</v>
      </c>
      <c r="CD131" s="89"/>
      <c r="CE131" s="88" t="s">
        <v>97</v>
      </c>
      <c r="CF131" s="89"/>
      <c r="CG131" s="88" t="s">
        <v>98</v>
      </c>
      <c r="CH131" s="89"/>
      <c r="CI131" s="88" t="s">
        <v>99</v>
      </c>
      <c r="CJ131" s="89"/>
      <c r="CK131" s="88" t="s">
        <v>100</v>
      </c>
      <c r="CL131" s="89"/>
      <c r="CM131" s="88" t="s">
        <v>101</v>
      </c>
      <c r="CN131" s="89"/>
      <c r="CO131" s="88" t="s">
        <v>102</v>
      </c>
      <c r="CP131" s="89"/>
      <c r="CQ131" s="88" t="s">
        <v>103</v>
      </c>
      <c r="CR131" s="89"/>
      <c r="CS131" s="88" t="s">
        <v>104</v>
      </c>
      <c r="CT131" s="89"/>
      <c r="CU131" s="88" t="s">
        <v>105</v>
      </c>
      <c r="CV131" s="89"/>
      <c r="CW131" s="88" t="s">
        <v>106</v>
      </c>
      <c r="CX131" s="89"/>
      <c r="CY131" s="88" t="s">
        <v>107</v>
      </c>
      <c r="CZ131" s="89"/>
      <c r="DA131" s="88" t="s">
        <v>108</v>
      </c>
      <c r="DB131" s="89"/>
      <c r="DC131" s="88" t="s">
        <v>109</v>
      </c>
      <c r="DD131" s="89"/>
      <c r="DE131" s="88" t="s">
        <v>110</v>
      </c>
      <c r="DF131" s="89"/>
      <c r="DG131" s="88" t="s">
        <v>111</v>
      </c>
      <c r="DH131" s="89"/>
      <c r="DI131" s="88" t="s">
        <v>112</v>
      </c>
      <c r="DJ131" s="89"/>
      <c r="DK131" s="90" t="s">
        <v>5</v>
      </c>
      <c r="DL131" s="91"/>
    </row>
    <row r="132" spans="1:116" ht="15.9" customHeight="1" thickBot="1">
      <c r="A132" s="87"/>
      <c r="B132" s="97"/>
      <c r="C132" s="1" t="s">
        <v>6</v>
      </c>
      <c r="D132" s="2" t="s">
        <v>19</v>
      </c>
      <c r="E132" s="2" t="s">
        <v>6</v>
      </c>
      <c r="F132" s="2" t="s">
        <v>19</v>
      </c>
      <c r="G132" s="2" t="s">
        <v>6</v>
      </c>
      <c r="H132" s="2" t="s">
        <v>19</v>
      </c>
      <c r="I132" s="2" t="s">
        <v>6</v>
      </c>
      <c r="J132" s="2" t="s">
        <v>19</v>
      </c>
      <c r="K132" s="2" t="s">
        <v>6</v>
      </c>
      <c r="L132" s="2" t="s">
        <v>19</v>
      </c>
      <c r="M132" s="2" t="s">
        <v>6</v>
      </c>
      <c r="N132" s="2" t="s">
        <v>19</v>
      </c>
      <c r="O132" s="2" t="s">
        <v>6</v>
      </c>
      <c r="P132" s="2" t="s">
        <v>19</v>
      </c>
      <c r="Q132" s="2" t="s">
        <v>6</v>
      </c>
      <c r="R132" s="2" t="s">
        <v>19</v>
      </c>
      <c r="S132" s="2" t="s">
        <v>6</v>
      </c>
      <c r="T132" s="2" t="s">
        <v>19</v>
      </c>
      <c r="U132" s="2" t="s">
        <v>6</v>
      </c>
      <c r="V132" s="2" t="s">
        <v>19</v>
      </c>
      <c r="W132" s="2" t="s">
        <v>6</v>
      </c>
      <c r="X132" s="2" t="s">
        <v>19</v>
      </c>
      <c r="Y132" s="2" t="s">
        <v>6</v>
      </c>
      <c r="Z132" s="2" t="s">
        <v>19</v>
      </c>
      <c r="AA132" s="2" t="s">
        <v>6</v>
      </c>
      <c r="AB132" s="2" t="s">
        <v>19</v>
      </c>
      <c r="AC132" s="2" t="s">
        <v>6</v>
      </c>
      <c r="AD132" s="2" t="s">
        <v>19</v>
      </c>
      <c r="AE132" s="2" t="s">
        <v>6</v>
      </c>
      <c r="AF132" s="2" t="s">
        <v>19</v>
      </c>
      <c r="AG132" s="2" t="s">
        <v>6</v>
      </c>
      <c r="AH132" s="2" t="s">
        <v>19</v>
      </c>
      <c r="AI132" s="2" t="s">
        <v>6</v>
      </c>
      <c r="AJ132" s="2" t="s">
        <v>19</v>
      </c>
      <c r="AK132" s="2" t="s">
        <v>6</v>
      </c>
      <c r="AL132" s="2" t="s">
        <v>19</v>
      </c>
      <c r="AM132" s="2" t="s">
        <v>6</v>
      </c>
      <c r="AN132" s="2" t="s">
        <v>19</v>
      </c>
      <c r="AO132" s="2" t="s">
        <v>6</v>
      </c>
      <c r="AP132" s="2" t="s">
        <v>19</v>
      </c>
      <c r="AQ132" s="2" t="s">
        <v>6</v>
      </c>
      <c r="AR132" s="2" t="s">
        <v>19</v>
      </c>
      <c r="AS132" s="2" t="s">
        <v>6</v>
      </c>
      <c r="AT132" s="2" t="s">
        <v>19</v>
      </c>
      <c r="AU132" s="2" t="s">
        <v>6</v>
      </c>
      <c r="AV132" s="2" t="s">
        <v>19</v>
      </c>
      <c r="AW132" s="2" t="s">
        <v>6</v>
      </c>
      <c r="AX132" s="2" t="s">
        <v>19</v>
      </c>
      <c r="AY132" s="2" t="s">
        <v>6</v>
      </c>
      <c r="AZ132" s="2" t="s">
        <v>19</v>
      </c>
      <c r="BA132" s="2" t="s">
        <v>6</v>
      </c>
      <c r="BB132" s="2" t="s">
        <v>19</v>
      </c>
      <c r="BC132" s="2" t="s">
        <v>6</v>
      </c>
      <c r="BD132" s="2" t="s">
        <v>19</v>
      </c>
      <c r="BE132" s="2" t="s">
        <v>6</v>
      </c>
      <c r="BF132" s="2" t="s">
        <v>19</v>
      </c>
      <c r="BG132" s="2" t="s">
        <v>6</v>
      </c>
      <c r="BH132" s="2" t="s">
        <v>19</v>
      </c>
      <c r="BI132" s="2" t="s">
        <v>6</v>
      </c>
      <c r="BJ132" s="2" t="s">
        <v>19</v>
      </c>
      <c r="BK132" s="2" t="s">
        <v>6</v>
      </c>
      <c r="BL132" s="2" t="s">
        <v>19</v>
      </c>
      <c r="BM132" s="2" t="s">
        <v>6</v>
      </c>
      <c r="BN132" s="2" t="s">
        <v>19</v>
      </c>
      <c r="BO132" s="2" t="s">
        <v>6</v>
      </c>
      <c r="BP132" s="2" t="s">
        <v>19</v>
      </c>
      <c r="BQ132" s="2" t="s">
        <v>6</v>
      </c>
      <c r="BR132" s="2" t="s">
        <v>19</v>
      </c>
      <c r="BS132" s="2" t="s">
        <v>6</v>
      </c>
      <c r="BT132" s="2" t="s">
        <v>19</v>
      </c>
      <c r="BU132" s="2" t="s">
        <v>6</v>
      </c>
      <c r="BV132" s="2" t="s">
        <v>19</v>
      </c>
      <c r="BW132" s="2" t="s">
        <v>6</v>
      </c>
      <c r="BX132" s="2" t="s">
        <v>19</v>
      </c>
      <c r="BY132" s="2" t="s">
        <v>6</v>
      </c>
      <c r="BZ132" s="2" t="s">
        <v>19</v>
      </c>
      <c r="CA132" s="2" t="s">
        <v>6</v>
      </c>
      <c r="CB132" s="2" t="s">
        <v>19</v>
      </c>
      <c r="CC132" s="2" t="s">
        <v>6</v>
      </c>
      <c r="CD132" s="2" t="s">
        <v>19</v>
      </c>
      <c r="CE132" s="2" t="s">
        <v>6</v>
      </c>
      <c r="CF132" s="2" t="s">
        <v>19</v>
      </c>
      <c r="CG132" s="2" t="s">
        <v>6</v>
      </c>
      <c r="CH132" s="2" t="s">
        <v>19</v>
      </c>
      <c r="CI132" s="2" t="s">
        <v>6</v>
      </c>
      <c r="CJ132" s="2" t="s">
        <v>19</v>
      </c>
      <c r="CK132" s="2" t="s">
        <v>6</v>
      </c>
      <c r="CL132" s="2" t="s">
        <v>19</v>
      </c>
      <c r="CM132" s="2" t="s">
        <v>6</v>
      </c>
      <c r="CN132" s="2" t="s">
        <v>19</v>
      </c>
      <c r="CO132" s="2" t="s">
        <v>6</v>
      </c>
      <c r="CP132" s="2" t="s">
        <v>19</v>
      </c>
      <c r="CQ132" s="2" t="s">
        <v>6</v>
      </c>
      <c r="CR132" s="2" t="s">
        <v>19</v>
      </c>
      <c r="CS132" s="2" t="s">
        <v>6</v>
      </c>
      <c r="CT132" s="2" t="s">
        <v>19</v>
      </c>
      <c r="CU132" s="2" t="s">
        <v>6</v>
      </c>
      <c r="CV132" s="2" t="s">
        <v>19</v>
      </c>
      <c r="CW132" s="2" t="s">
        <v>6</v>
      </c>
      <c r="CX132" s="2" t="s">
        <v>19</v>
      </c>
      <c r="CY132" s="2" t="s">
        <v>6</v>
      </c>
      <c r="CZ132" s="2" t="s">
        <v>19</v>
      </c>
      <c r="DA132" s="2" t="s">
        <v>6</v>
      </c>
      <c r="DB132" s="2" t="s">
        <v>19</v>
      </c>
      <c r="DC132" s="2" t="s">
        <v>6</v>
      </c>
      <c r="DD132" s="2" t="s">
        <v>19</v>
      </c>
      <c r="DE132" s="2" t="s">
        <v>6</v>
      </c>
      <c r="DF132" s="2" t="s">
        <v>19</v>
      </c>
      <c r="DG132" s="2" t="s">
        <v>6</v>
      </c>
      <c r="DH132" s="2" t="s">
        <v>19</v>
      </c>
      <c r="DI132" s="2" t="s">
        <v>6</v>
      </c>
      <c r="DJ132" s="2" t="s">
        <v>19</v>
      </c>
      <c r="DK132" s="2" t="s">
        <v>6</v>
      </c>
      <c r="DL132" s="3" t="s">
        <v>19</v>
      </c>
    </row>
    <row r="133" spans="1:116" ht="15.9" customHeight="1" thickBot="1">
      <c r="A133" s="85" t="s">
        <v>7</v>
      </c>
      <c r="B133" s="4" t="s">
        <v>8</v>
      </c>
      <c r="C133" s="5">
        <v>2607.8021500000004</v>
      </c>
      <c r="D133" s="6">
        <v>0.28457699835662448</v>
      </c>
      <c r="E133" s="7">
        <v>6555.9818699999914</v>
      </c>
      <c r="F133" s="6">
        <v>0.71542300164337513</v>
      </c>
      <c r="G133" s="7">
        <v>9163.7840199999955</v>
      </c>
      <c r="H133" s="6">
        <v>1</v>
      </c>
      <c r="I133" s="7">
        <v>5317.4327199999925</v>
      </c>
      <c r="J133" s="6">
        <v>0.58026604603455012</v>
      </c>
      <c r="K133" s="7">
        <v>3846.3512999999998</v>
      </c>
      <c r="L133" s="6">
        <v>0.41973395396544949</v>
      </c>
      <c r="M133" s="7">
        <v>9163.7840199999955</v>
      </c>
      <c r="N133" s="6">
        <v>1</v>
      </c>
      <c r="O133" s="7">
        <v>1052.8115899999998</v>
      </c>
      <c r="P133" s="6">
        <v>0.11488830244168068</v>
      </c>
      <c r="Q133" s="7">
        <v>8110.972429999988</v>
      </c>
      <c r="R133" s="6">
        <v>0.88511169755831842</v>
      </c>
      <c r="S133" s="7">
        <v>9163.7840199999955</v>
      </c>
      <c r="T133" s="6">
        <v>1</v>
      </c>
      <c r="U133" s="7">
        <v>2340.9019500000018</v>
      </c>
      <c r="V133" s="6">
        <v>0.25545145377618828</v>
      </c>
      <c r="W133" s="7">
        <v>6822.8820699999933</v>
      </c>
      <c r="X133" s="6">
        <v>0.74454854622381161</v>
      </c>
      <c r="Y133" s="7">
        <v>9163.7840199999955</v>
      </c>
      <c r="Z133" s="6">
        <v>1</v>
      </c>
      <c r="AA133" s="7">
        <v>3461.0594600000004</v>
      </c>
      <c r="AB133" s="6">
        <v>0.37768889494189567</v>
      </c>
      <c r="AC133" s="7">
        <v>5702.7245599999987</v>
      </c>
      <c r="AD133" s="6">
        <v>0.62231110505810472</v>
      </c>
      <c r="AE133" s="7">
        <v>9163.7840199999955</v>
      </c>
      <c r="AF133" s="6">
        <v>1</v>
      </c>
      <c r="AG133" s="7">
        <v>2557.1969100000006</v>
      </c>
      <c r="AH133" s="6">
        <v>0.27905469011697659</v>
      </c>
      <c r="AI133" s="7">
        <v>6606.587109999994</v>
      </c>
      <c r="AJ133" s="6">
        <v>0.72094530988302341</v>
      </c>
      <c r="AK133" s="7">
        <v>9163.7840199999955</v>
      </c>
      <c r="AL133" s="6">
        <v>1</v>
      </c>
      <c r="AM133" s="7">
        <v>2509.7401500000001</v>
      </c>
      <c r="AN133" s="6">
        <v>0.27387596046813001</v>
      </c>
      <c r="AO133" s="7">
        <v>6654.0438699999931</v>
      </c>
      <c r="AP133" s="6">
        <v>0.72612403953186966</v>
      </c>
      <c r="AQ133" s="7">
        <v>9163.7840199999955</v>
      </c>
      <c r="AR133" s="6">
        <v>1</v>
      </c>
      <c r="AS133" s="7">
        <v>588.88813999999991</v>
      </c>
      <c r="AT133" s="6">
        <v>6.4262551224990597E-2</v>
      </c>
      <c r="AU133" s="7">
        <v>8574.8958799999855</v>
      </c>
      <c r="AV133" s="6">
        <v>0.93573744877500831</v>
      </c>
      <c r="AW133" s="7">
        <v>9163.7840199999955</v>
      </c>
      <c r="AX133" s="6">
        <v>1</v>
      </c>
      <c r="AY133" s="7">
        <v>8969.4168299999892</v>
      </c>
      <c r="AZ133" s="6">
        <v>0.97878963651087814</v>
      </c>
      <c r="BA133" s="7">
        <v>0</v>
      </c>
      <c r="BB133" s="6">
        <v>0</v>
      </c>
      <c r="BC133" s="7">
        <v>0</v>
      </c>
      <c r="BD133" s="6">
        <v>0</v>
      </c>
      <c r="BE133" s="7">
        <v>0</v>
      </c>
      <c r="BF133" s="6">
        <v>0</v>
      </c>
      <c r="BG133" s="7">
        <v>0</v>
      </c>
      <c r="BH133" s="6">
        <v>0</v>
      </c>
      <c r="BI133" s="7">
        <v>0</v>
      </c>
      <c r="BJ133" s="6">
        <v>0</v>
      </c>
      <c r="BK133" s="7">
        <v>0</v>
      </c>
      <c r="BL133" s="6">
        <v>0</v>
      </c>
      <c r="BM133" s="7">
        <v>1</v>
      </c>
      <c r="BN133" s="6">
        <v>1.0912522576017681E-4</v>
      </c>
      <c r="BO133" s="7">
        <v>0</v>
      </c>
      <c r="BP133" s="6">
        <v>0</v>
      </c>
      <c r="BQ133" s="7">
        <v>0</v>
      </c>
      <c r="BR133" s="6">
        <v>0</v>
      </c>
      <c r="BS133" s="7">
        <v>39.75</v>
      </c>
      <c r="BT133" s="6">
        <v>4.3377277239670274E-3</v>
      </c>
      <c r="BU133" s="7">
        <v>33.125</v>
      </c>
      <c r="BV133" s="6">
        <v>3.6147731033058569E-3</v>
      </c>
      <c r="BW133" s="7">
        <v>0</v>
      </c>
      <c r="BX133" s="6">
        <v>0</v>
      </c>
      <c r="BY133" s="7">
        <v>0</v>
      </c>
      <c r="BZ133" s="6">
        <v>0</v>
      </c>
      <c r="CA133" s="7">
        <v>0</v>
      </c>
      <c r="CB133" s="6">
        <v>0</v>
      </c>
      <c r="CC133" s="7">
        <v>0</v>
      </c>
      <c r="CD133" s="6">
        <v>0</v>
      </c>
      <c r="CE133" s="7">
        <v>0</v>
      </c>
      <c r="CF133" s="6">
        <v>0</v>
      </c>
      <c r="CG133" s="7">
        <v>0</v>
      </c>
      <c r="CH133" s="6">
        <v>0</v>
      </c>
      <c r="CI133" s="7">
        <v>0</v>
      </c>
      <c r="CJ133" s="6">
        <v>0</v>
      </c>
      <c r="CK133" s="7">
        <v>39.75</v>
      </c>
      <c r="CL133" s="6">
        <v>4.3377277239670274E-3</v>
      </c>
      <c r="CM133" s="7">
        <v>16.148440000000001</v>
      </c>
      <c r="CN133" s="6">
        <v>1.7622021606746696E-3</v>
      </c>
      <c r="CO133" s="7">
        <v>39.75</v>
      </c>
      <c r="CP133" s="6">
        <v>4.3377277239670274E-3</v>
      </c>
      <c r="CQ133" s="7">
        <v>0</v>
      </c>
      <c r="CR133" s="6">
        <v>0</v>
      </c>
      <c r="CS133" s="7">
        <v>0</v>
      </c>
      <c r="CT133" s="6">
        <v>0</v>
      </c>
      <c r="CU133" s="7">
        <v>0</v>
      </c>
      <c r="CV133" s="6">
        <v>0</v>
      </c>
      <c r="CW133" s="7">
        <v>24.84375</v>
      </c>
      <c r="CX133" s="6">
        <v>2.7110798274793922E-3</v>
      </c>
      <c r="CY133" s="7">
        <v>0</v>
      </c>
      <c r="CZ133" s="6">
        <v>0</v>
      </c>
      <c r="DA133" s="7">
        <v>0</v>
      </c>
      <c r="DB133" s="6">
        <v>0</v>
      </c>
      <c r="DC133" s="7">
        <v>0</v>
      </c>
      <c r="DD133" s="6">
        <v>0</v>
      </c>
      <c r="DE133" s="7">
        <v>0</v>
      </c>
      <c r="DF133" s="6">
        <v>0</v>
      </c>
      <c r="DG133" s="7">
        <v>0</v>
      </c>
      <c r="DH133" s="6">
        <v>0</v>
      </c>
      <c r="DI133" s="7">
        <v>0</v>
      </c>
      <c r="DJ133" s="6">
        <v>0</v>
      </c>
      <c r="DK133" s="7">
        <v>9163.7840199999955</v>
      </c>
      <c r="DL133" s="8">
        <v>1</v>
      </c>
    </row>
    <row r="134" spans="1:116" ht="15.9" customHeight="1">
      <c r="A134" s="86"/>
      <c r="B134" s="9" t="s">
        <v>9</v>
      </c>
      <c r="C134" s="10">
        <v>6452.1482299999907</v>
      </c>
      <c r="D134" s="11">
        <v>0.19717014439506625</v>
      </c>
      <c r="E134" s="12">
        <v>26271.610480000014</v>
      </c>
      <c r="F134" s="11">
        <v>0.80282985560493625</v>
      </c>
      <c r="G134" s="12">
        <v>32723.758709999922</v>
      </c>
      <c r="H134" s="11">
        <v>1</v>
      </c>
      <c r="I134" s="12">
        <v>16692.818690000066</v>
      </c>
      <c r="J134" s="11">
        <v>0.51011312110973894</v>
      </c>
      <c r="K134" s="12">
        <v>16030.940020000051</v>
      </c>
      <c r="L134" s="11">
        <v>0.489886878890267</v>
      </c>
      <c r="M134" s="12">
        <v>32723.758709999922</v>
      </c>
      <c r="N134" s="11">
        <v>1</v>
      </c>
      <c r="O134" s="12">
        <v>4334.0659800000003</v>
      </c>
      <c r="P134" s="11">
        <v>0.13244401471141426</v>
      </c>
      <c r="Q134" s="12">
        <v>28389.692729999966</v>
      </c>
      <c r="R134" s="11">
        <v>0.86755598528858713</v>
      </c>
      <c r="S134" s="12">
        <v>32723.758709999922</v>
      </c>
      <c r="T134" s="11">
        <v>1</v>
      </c>
      <c r="U134" s="12">
        <v>6487.7257299999974</v>
      </c>
      <c r="V134" s="11">
        <v>0.19825735140925116</v>
      </c>
      <c r="W134" s="12">
        <v>26236.032979999996</v>
      </c>
      <c r="X134" s="11">
        <v>0.80174264859075106</v>
      </c>
      <c r="Y134" s="12">
        <v>32723.758709999922</v>
      </c>
      <c r="Z134" s="11">
        <v>1</v>
      </c>
      <c r="AA134" s="12">
        <v>9576.0001700000012</v>
      </c>
      <c r="AB134" s="11">
        <v>0.29263142583537355</v>
      </c>
      <c r="AC134" s="12">
        <v>23147.758539999995</v>
      </c>
      <c r="AD134" s="11">
        <v>0.70736857416462873</v>
      </c>
      <c r="AE134" s="12">
        <v>32723.758709999922</v>
      </c>
      <c r="AF134" s="11">
        <v>1</v>
      </c>
      <c r="AG134" s="12">
        <v>6006.0746399999962</v>
      </c>
      <c r="AH134" s="11">
        <v>0.1835386543833861</v>
      </c>
      <c r="AI134" s="12">
        <v>26717.684069999981</v>
      </c>
      <c r="AJ134" s="11">
        <v>0.81646134561661554</v>
      </c>
      <c r="AK134" s="12">
        <v>32723.758709999922</v>
      </c>
      <c r="AL134" s="11">
        <v>1</v>
      </c>
      <c r="AM134" s="12">
        <v>6595.2016499999972</v>
      </c>
      <c r="AN134" s="11">
        <v>0.20154169050221593</v>
      </c>
      <c r="AO134" s="12">
        <v>26128.557059999988</v>
      </c>
      <c r="AP134" s="11">
        <v>0.79845830949778607</v>
      </c>
      <c r="AQ134" s="12">
        <v>32723.758709999922</v>
      </c>
      <c r="AR134" s="11">
        <v>1</v>
      </c>
      <c r="AS134" s="12">
        <v>4548.9921899999999</v>
      </c>
      <c r="AT134" s="11">
        <v>0.13901190967435814</v>
      </c>
      <c r="AU134" s="12">
        <v>28174.766519999968</v>
      </c>
      <c r="AV134" s="11">
        <v>0.86098809032564327</v>
      </c>
      <c r="AW134" s="12">
        <v>32723.758709999922</v>
      </c>
      <c r="AX134" s="11">
        <v>1</v>
      </c>
      <c r="AY134" s="12">
        <v>35911.499110000041</v>
      </c>
      <c r="AZ134" s="11">
        <v>0.98294881146658586</v>
      </c>
      <c r="BA134" s="12">
        <v>1</v>
      </c>
      <c r="BB134" s="11">
        <v>2.7371422408619821E-5</v>
      </c>
      <c r="BC134" s="12">
        <v>83.593130000000002</v>
      </c>
      <c r="BD134" s="11">
        <v>2.28806287168867E-3</v>
      </c>
      <c r="BE134" s="12">
        <v>1</v>
      </c>
      <c r="BF134" s="11">
        <v>2.7371422408619821E-5</v>
      </c>
      <c r="BG134" s="12">
        <v>1</v>
      </c>
      <c r="BH134" s="11">
        <v>2.7371422408619821E-5</v>
      </c>
      <c r="BI134" s="12">
        <v>61.594940000000001</v>
      </c>
      <c r="BJ134" s="11">
        <v>1.6859411209735934E-3</v>
      </c>
      <c r="BK134" s="12">
        <v>1</v>
      </c>
      <c r="BL134" s="11">
        <v>2.7371422408619821E-5</v>
      </c>
      <c r="BM134" s="12">
        <v>0</v>
      </c>
      <c r="BN134" s="11">
        <v>0</v>
      </c>
      <c r="BO134" s="12">
        <v>61.594940000000001</v>
      </c>
      <c r="BP134" s="11">
        <v>1.6859411209735934E-3</v>
      </c>
      <c r="BQ134" s="12">
        <v>1</v>
      </c>
      <c r="BR134" s="11">
        <v>2.7371422408619821E-5</v>
      </c>
      <c r="BS134" s="12">
        <v>0</v>
      </c>
      <c r="BT134" s="11">
        <v>0</v>
      </c>
      <c r="BU134" s="12">
        <v>0</v>
      </c>
      <c r="BV134" s="11">
        <v>0</v>
      </c>
      <c r="BW134" s="12">
        <v>61.594940000000001</v>
      </c>
      <c r="BX134" s="11">
        <v>1.6859411209735934E-3</v>
      </c>
      <c r="BY134" s="12">
        <v>1</v>
      </c>
      <c r="BZ134" s="11">
        <v>2.7371422408619821E-5</v>
      </c>
      <c r="CA134" s="12">
        <v>61.594940000000001</v>
      </c>
      <c r="CB134" s="11">
        <v>1.6859411209735934E-3</v>
      </c>
      <c r="CC134" s="12">
        <v>1</v>
      </c>
      <c r="CD134" s="11">
        <v>2.7371422408619821E-5</v>
      </c>
      <c r="CE134" s="12">
        <v>1</v>
      </c>
      <c r="CF134" s="11">
        <v>2.7371422408619821E-5</v>
      </c>
      <c r="CG134" s="12">
        <v>0</v>
      </c>
      <c r="CH134" s="11">
        <v>0</v>
      </c>
      <c r="CI134" s="12">
        <v>0</v>
      </c>
      <c r="CJ134" s="11">
        <v>0</v>
      </c>
      <c r="CK134" s="12">
        <v>0</v>
      </c>
      <c r="CL134" s="11">
        <v>0</v>
      </c>
      <c r="CM134" s="12">
        <v>57.488610000000001</v>
      </c>
      <c r="CN134" s="11">
        <v>1.5735450279944054E-3</v>
      </c>
      <c r="CO134" s="12">
        <v>0</v>
      </c>
      <c r="CP134" s="11">
        <v>0</v>
      </c>
      <c r="CQ134" s="12">
        <v>42.642650000000003</v>
      </c>
      <c r="CR134" s="11">
        <v>1.1671899857729321E-3</v>
      </c>
      <c r="CS134" s="12">
        <v>61.594940000000001</v>
      </c>
      <c r="CT134" s="11">
        <v>1.6859411209735934E-3</v>
      </c>
      <c r="CU134" s="12">
        <v>0</v>
      </c>
      <c r="CV134" s="11">
        <v>0</v>
      </c>
      <c r="CW134" s="12">
        <v>0</v>
      </c>
      <c r="CX134" s="11">
        <v>0</v>
      </c>
      <c r="CY134" s="12">
        <v>58.661850000000001</v>
      </c>
      <c r="CZ134" s="11">
        <v>1.6056582756210946E-3</v>
      </c>
      <c r="DA134" s="12">
        <v>1</v>
      </c>
      <c r="DB134" s="11">
        <v>2.7371422408619821E-5</v>
      </c>
      <c r="DC134" s="12">
        <v>1</v>
      </c>
      <c r="DD134" s="11">
        <v>2.7371422408619821E-5</v>
      </c>
      <c r="DE134" s="12">
        <v>1</v>
      </c>
      <c r="DF134" s="11">
        <v>2.7371422408619821E-5</v>
      </c>
      <c r="DG134" s="12">
        <v>0</v>
      </c>
      <c r="DH134" s="11">
        <v>0</v>
      </c>
      <c r="DI134" s="12">
        <v>61.594940000000001</v>
      </c>
      <c r="DJ134" s="11">
        <v>1.6859411209735934E-3</v>
      </c>
      <c r="DK134" s="12">
        <v>36534.454990000064</v>
      </c>
      <c r="DL134" s="13">
        <v>1</v>
      </c>
    </row>
    <row r="135" spans="1:116" ht="15.9" customHeight="1">
      <c r="A135" s="86"/>
      <c r="B135" s="9" t="s">
        <v>10</v>
      </c>
      <c r="C135" s="10">
        <v>62</v>
      </c>
      <c r="D135" s="11">
        <v>0.70454545454545459</v>
      </c>
      <c r="E135" s="12">
        <v>26</v>
      </c>
      <c r="F135" s="11">
        <v>0.29545454545454547</v>
      </c>
      <c r="G135" s="12">
        <v>88</v>
      </c>
      <c r="H135" s="11">
        <v>1</v>
      </c>
      <c r="I135" s="12">
        <v>68</v>
      </c>
      <c r="J135" s="11">
        <v>0.77272727272727271</v>
      </c>
      <c r="K135" s="12">
        <v>20</v>
      </c>
      <c r="L135" s="11">
        <v>0.22727272727272727</v>
      </c>
      <c r="M135" s="12">
        <v>88</v>
      </c>
      <c r="N135" s="11">
        <v>1</v>
      </c>
      <c r="O135" s="12">
        <v>13</v>
      </c>
      <c r="P135" s="11">
        <v>0.14772727272727273</v>
      </c>
      <c r="Q135" s="12">
        <v>75</v>
      </c>
      <c r="R135" s="11">
        <v>0.85227272727272729</v>
      </c>
      <c r="S135" s="12">
        <v>88</v>
      </c>
      <c r="T135" s="11">
        <v>1</v>
      </c>
      <c r="U135" s="12">
        <v>68</v>
      </c>
      <c r="V135" s="11">
        <v>0.77272727272727271</v>
      </c>
      <c r="W135" s="12">
        <v>20</v>
      </c>
      <c r="X135" s="11">
        <v>0.22727272727272727</v>
      </c>
      <c r="Y135" s="12">
        <v>88</v>
      </c>
      <c r="Z135" s="11">
        <v>1</v>
      </c>
      <c r="AA135" s="12">
        <v>63</v>
      </c>
      <c r="AB135" s="11">
        <v>0.71590909090909094</v>
      </c>
      <c r="AC135" s="12">
        <v>25</v>
      </c>
      <c r="AD135" s="11">
        <v>0.28409090909090912</v>
      </c>
      <c r="AE135" s="12">
        <v>88</v>
      </c>
      <c r="AF135" s="11">
        <v>1</v>
      </c>
      <c r="AG135" s="12">
        <v>47</v>
      </c>
      <c r="AH135" s="11">
        <v>0.53409090909090906</v>
      </c>
      <c r="AI135" s="12">
        <v>41</v>
      </c>
      <c r="AJ135" s="11">
        <v>0.46590909090909094</v>
      </c>
      <c r="AK135" s="12">
        <v>88</v>
      </c>
      <c r="AL135" s="11">
        <v>1</v>
      </c>
      <c r="AM135" s="12">
        <v>62</v>
      </c>
      <c r="AN135" s="11">
        <v>0.70454545454545459</v>
      </c>
      <c r="AO135" s="12">
        <v>26</v>
      </c>
      <c r="AP135" s="11">
        <v>0.29545454545454547</v>
      </c>
      <c r="AQ135" s="12">
        <v>88</v>
      </c>
      <c r="AR135" s="11">
        <v>1</v>
      </c>
      <c r="AS135" s="12">
        <v>2</v>
      </c>
      <c r="AT135" s="11">
        <v>2.2727272727272728E-2</v>
      </c>
      <c r="AU135" s="12">
        <v>86</v>
      </c>
      <c r="AV135" s="11">
        <v>0.97727272727272729</v>
      </c>
      <c r="AW135" s="12">
        <v>88</v>
      </c>
      <c r="AX135" s="11">
        <v>1</v>
      </c>
      <c r="AY135" s="12">
        <v>14891.267390000059</v>
      </c>
      <c r="AZ135" s="11">
        <v>0.99986571113325051</v>
      </c>
      <c r="BA135" s="12">
        <v>0</v>
      </c>
      <c r="BB135" s="11">
        <v>0</v>
      </c>
      <c r="BC135" s="12">
        <v>0</v>
      </c>
      <c r="BD135" s="11">
        <v>0</v>
      </c>
      <c r="BE135" s="12">
        <v>0</v>
      </c>
      <c r="BF135" s="11">
        <v>0</v>
      </c>
      <c r="BG135" s="12">
        <v>0</v>
      </c>
      <c r="BH135" s="11">
        <v>0</v>
      </c>
      <c r="BI135" s="12">
        <v>0</v>
      </c>
      <c r="BJ135" s="11">
        <v>0</v>
      </c>
      <c r="BK135" s="12">
        <v>0</v>
      </c>
      <c r="BL135" s="11">
        <v>0</v>
      </c>
      <c r="BM135" s="12">
        <v>0</v>
      </c>
      <c r="BN135" s="11">
        <v>0</v>
      </c>
      <c r="BO135" s="12">
        <v>0</v>
      </c>
      <c r="BP135" s="11">
        <v>0</v>
      </c>
      <c r="BQ135" s="12">
        <v>0</v>
      </c>
      <c r="BR135" s="11">
        <v>0</v>
      </c>
      <c r="BS135" s="12">
        <v>0</v>
      </c>
      <c r="BT135" s="11">
        <v>0</v>
      </c>
      <c r="BU135" s="12">
        <v>0</v>
      </c>
      <c r="BV135" s="11">
        <v>0</v>
      </c>
      <c r="BW135" s="12">
        <v>0</v>
      </c>
      <c r="BX135" s="11">
        <v>0</v>
      </c>
      <c r="BY135" s="12">
        <v>0</v>
      </c>
      <c r="BZ135" s="11">
        <v>0</v>
      </c>
      <c r="CA135" s="12">
        <v>0</v>
      </c>
      <c r="CB135" s="11">
        <v>0</v>
      </c>
      <c r="CC135" s="12">
        <v>0</v>
      </c>
      <c r="CD135" s="11">
        <v>0</v>
      </c>
      <c r="CE135" s="12">
        <v>0</v>
      </c>
      <c r="CF135" s="11">
        <v>0</v>
      </c>
      <c r="CG135" s="12">
        <v>1</v>
      </c>
      <c r="CH135" s="11">
        <v>6.714443337473686E-5</v>
      </c>
      <c r="CI135" s="12">
        <v>0</v>
      </c>
      <c r="CJ135" s="11">
        <v>0</v>
      </c>
      <c r="CK135" s="12">
        <v>0</v>
      </c>
      <c r="CL135" s="11">
        <v>0</v>
      </c>
      <c r="CM135" s="12">
        <v>0</v>
      </c>
      <c r="CN135" s="11">
        <v>0</v>
      </c>
      <c r="CO135" s="12">
        <v>0</v>
      </c>
      <c r="CP135" s="11">
        <v>0</v>
      </c>
      <c r="CQ135" s="12">
        <v>0</v>
      </c>
      <c r="CR135" s="11">
        <v>0</v>
      </c>
      <c r="CS135" s="12">
        <v>0</v>
      </c>
      <c r="CT135" s="11">
        <v>0</v>
      </c>
      <c r="CU135" s="12">
        <v>0</v>
      </c>
      <c r="CV135" s="11">
        <v>0</v>
      </c>
      <c r="CW135" s="12">
        <v>0</v>
      </c>
      <c r="CX135" s="11">
        <v>0</v>
      </c>
      <c r="CY135" s="12">
        <v>0</v>
      </c>
      <c r="CZ135" s="11">
        <v>0</v>
      </c>
      <c r="DA135" s="12">
        <v>0</v>
      </c>
      <c r="DB135" s="11">
        <v>0</v>
      </c>
      <c r="DC135" s="12">
        <v>0</v>
      </c>
      <c r="DD135" s="11">
        <v>0</v>
      </c>
      <c r="DE135" s="12">
        <v>0</v>
      </c>
      <c r="DF135" s="11">
        <v>0</v>
      </c>
      <c r="DG135" s="12">
        <v>1</v>
      </c>
      <c r="DH135" s="11">
        <v>6.714443337473686E-5</v>
      </c>
      <c r="DI135" s="12">
        <v>0</v>
      </c>
      <c r="DJ135" s="11">
        <v>0</v>
      </c>
      <c r="DK135" s="12">
        <v>14893.267390000059</v>
      </c>
      <c r="DL135" s="13">
        <v>1</v>
      </c>
    </row>
    <row r="136" spans="1:116" ht="15.9" customHeight="1">
      <c r="A136" s="86"/>
      <c r="B136" s="9" t="s">
        <v>11</v>
      </c>
      <c r="C136" s="10">
        <v>29</v>
      </c>
      <c r="D136" s="11">
        <v>0.67441860465116277</v>
      </c>
      <c r="E136" s="12">
        <v>14</v>
      </c>
      <c r="F136" s="11">
        <v>0.32558139534883723</v>
      </c>
      <c r="G136" s="12">
        <v>43</v>
      </c>
      <c r="H136" s="11">
        <v>1</v>
      </c>
      <c r="I136" s="12">
        <v>36</v>
      </c>
      <c r="J136" s="11">
        <v>0.83720930232558144</v>
      </c>
      <c r="K136" s="12">
        <v>7</v>
      </c>
      <c r="L136" s="11">
        <v>0.16279069767441862</v>
      </c>
      <c r="M136" s="12">
        <v>43</v>
      </c>
      <c r="N136" s="11">
        <v>1</v>
      </c>
      <c r="O136" s="12">
        <v>15</v>
      </c>
      <c r="P136" s="11">
        <v>0.34883720930232553</v>
      </c>
      <c r="Q136" s="12">
        <v>28</v>
      </c>
      <c r="R136" s="11">
        <v>0.65116279069767447</v>
      </c>
      <c r="S136" s="12">
        <v>43</v>
      </c>
      <c r="T136" s="11">
        <v>1</v>
      </c>
      <c r="U136" s="12">
        <v>33</v>
      </c>
      <c r="V136" s="11">
        <v>0.76744186046511631</v>
      </c>
      <c r="W136" s="12">
        <v>10</v>
      </c>
      <c r="X136" s="11">
        <v>0.23255813953488372</v>
      </c>
      <c r="Y136" s="12">
        <v>43</v>
      </c>
      <c r="Z136" s="11">
        <v>1</v>
      </c>
      <c r="AA136" s="12">
        <v>31</v>
      </c>
      <c r="AB136" s="11">
        <v>0.72093023255813948</v>
      </c>
      <c r="AC136" s="12">
        <v>12</v>
      </c>
      <c r="AD136" s="11">
        <v>0.27906976744186046</v>
      </c>
      <c r="AE136" s="12">
        <v>43</v>
      </c>
      <c r="AF136" s="11">
        <v>1</v>
      </c>
      <c r="AG136" s="12">
        <v>19</v>
      </c>
      <c r="AH136" s="11">
        <v>0.44186046511627908</v>
      </c>
      <c r="AI136" s="12">
        <v>24</v>
      </c>
      <c r="AJ136" s="11">
        <v>0.55813953488372092</v>
      </c>
      <c r="AK136" s="12">
        <v>43</v>
      </c>
      <c r="AL136" s="11">
        <v>1</v>
      </c>
      <c r="AM136" s="12">
        <v>24</v>
      </c>
      <c r="AN136" s="11">
        <v>0.55813953488372092</v>
      </c>
      <c r="AO136" s="12">
        <v>19</v>
      </c>
      <c r="AP136" s="11">
        <v>0.44186046511627908</v>
      </c>
      <c r="AQ136" s="12">
        <v>43</v>
      </c>
      <c r="AR136" s="11">
        <v>1</v>
      </c>
      <c r="AS136" s="12">
        <v>6</v>
      </c>
      <c r="AT136" s="11">
        <v>0.13953488372093023</v>
      </c>
      <c r="AU136" s="12">
        <v>37</v>
      </c>
      <c r="AV136" s="11">
        <v>0.86046511627906985</v>
      </c>
      <c r="AW136" s="12">
        <v>43</v>
      </c>
      <c r="AX136" s="11">
        <v>1</v>
      </c>
      <c r="AY136" s="12">
        <v>22846.146179999967</v>
      </c>
      <c r="AZ136" s="11">
        <v>0.99991246554603408</v>
      </c>
      <c r="BA136" s="12">
        <v>0</v>
      </c>
      <c r="BB136" s="11">
        <v>0</v>
      </c>
      <c r="BC136" s="12">
        <v>0</v>
      </c>
      <c r="BD136" s="11">
        <v>0</v>
      </c>
      <c r="BE136" s="12">
        <v>0</v>
      </c>
      <c r="BF136" s="11">
        <v>0</v>
      </c>
      <c r="BG136" s="12">
        <v>0</v>
      </c>
      <c r="BH136" s="11">
        <v>0</v>
      </c>
      <c r="BI136" s="12">
        <v>0</v>
      </c>
      <c r="BJ136" s="11">
        <v>0</v>
      </c>
      <c r="BK136" s="12">
        <v>0</v>
      </c>
      <c r="BL136" s="11">
        <v>0</v>
      </c>
      <c r="BM136" s="12">
        <v>0</v>
      </c>
      <c r="BN136" s="11">
        <v>0</v>
      </c>
      <c r="BO136" s="12">
        <v>0</v>
      </c>
      <c r="BP136" s="11">
        <v>0</v>
      </c>
      <c r="BQ136" s="12">
        <v>0</v>
      </c>
      <c r="BR136" s="11">
        <v>0</v>
      </c>
      <c r="BS136" s="12">
        <v>0</v>
      </c>
      <c r="BT136" s="11">
        <v>0</v>
      </c>
      <c r="BU136" s="12">
        <v>0</v>
      </c>
      <c r="BV136" s="11">
        <v>0</v>
      </c>
      <c r="BW136" s="12">
        <v>0</v>
      </c>
      <c r="BX136" s="11">
        <v>0</v>
      </c>
      <c r="BY136" s="12">
        <v>0</v>
      </c>
      <c r="BZ136" s="11">
        <v>0</v>
      </c>
      <c r="CA136" s="12">
        <v>0</v>
      </c>
      <c r="CB136" s="11">
        <v>0</v>
      </c>
      <c r="CC136" s="12">
        <v>0</v>
      </c>
      <c r="CD136" s="11">
        <v>0</v>
      </c>
      <c r="CE136" s="12">
        <v>0</v>
      </c>
      <c r="CF136" s="11">
        <v>0</v>
      </c>
      <c r="CG136" s="12">
        <v>0</v>
      </c>
      <c r="CH136" s="11">
        <v>0</v>
      </c>
      <c r="CI136" s="12">
        <v>1</v>
      </c>
      <c r="CJ136" s="11">
        <v>4.3767226982963983E-5</v>
      </c>
      <c r="CK136" s="12">
        <v>0</v>
      </c>
      <c r="CL136" s="11">
        <v>0</v>
      </c>
      <c r="CM136" s="12">
        <v>0</v>
      </c>
      <c r="CN136" s="11">
        <v>0</v>
      </c>
      <c r="CO136" s="12">
        <v>0</v>
      </c>
      <c r="CP136" s="11">
        <v>0</v>
      </c>
      <c r="CQ136" s="12">
        <v>0</v>
      </c>
      <c r="CR136" s="11">
        <v>0</v>
      </c>
      <c r="CS136" s="12">
        <v>0</v>
      </c>
      <c r="CT136" s="11">
        <v>0</v>
      </c>
      <c r="CU136" s="12">
        <v>1</v>
      </c>
      <c r="CV136" s="11">
        <v>4.3767226982963983E-5</v>
      </c>
      <c r="CW136" s="12">
        <v>0</v>
      </c>
      <c r="CX136" s="11">
        <v>0</v>
      </c>
      <c r="CY136" s="12">
        <v>0</v>
      </c>
      <c r="CZ136" s="11">
        <v>0</v>
      </c>
      <c r="DA136" s="12">
        <v>0</v>
      </c>
      <c r="DB136" s="11">
        <v>0</v>
      </c>
      <c r="DC136" s="12">
        <v>0</v>
      </c>
      <c r="DD136" s="11">
        <v>0</v>
      </c>
      <c r="DE136" s="12">
        <v>0</v>
      </c>
      <c r="DF136" s="11">
        <v>0</v>
      </c>
      <c r="DG136" s="12">
        <v>0</v>
      </c>
      <c r="DH136" s="11">
        <v>0</v>
      </c>
      <c r="DI136" s="12">
        <v>0</v>
      </c>
      <c r="DJ136" s="11">
        <v>0</v>
      </c>
      <c r="DK136" s="12">
        <v>22848.146179999967</v>
      </c>
      <c r="DL136" s="13">
        <v>1</v>
      </c>
    </row>
    <row r="137" spans="1:116" ht="15.9" customHeight="1" thickBot="1">
      <c r="A137" s="87"/>
      <c r="B137" s="14" t="s">
        <v>5</v>
      </c>
      <c r="C137" s="15">
        <v>9150.9503799999984</v>
      </c>
      <c r="D137" s="16">
        <v>0.21778362088379721</v>
      </c>
      <c r="E137" s="17">
        <v>32867.592349999984</v>
      </c>
      <c r="F137" s="16">
        <v>0.78221637911619757</v>
      </c>
      <c r="G137" s="17">
        <v>42018.542730000205</v>
      </c>
      <c r="H137" s="16">
        <v>1</v>
      </c>
      <c r="I137" s="17">
        <v>22114.251410000001</v>
      </c>
      <c r="J137" s="16">
        <v>0.526297438540413</v>
      </c>
      <c r="K137" s="17">
        <v>19904.291320000037</v>
      </c>
      <c r="L137" s="16">
        <v>0.473702561459583</v>
      </c>
      <c r="M137" s="17">
        <v>42018.542730000205</v>
      </c>
      <c r="N137" s="16">
        <v>1</v>
      </c>
      <c r="O137" s="17">
        <v>5414.8775699999951</v>
      </c>
      <c r="P137" s="16">
        <v>0.12886876169872274</v>
      </c>
      <c r="Q137" s="17">
        <v>36603.665160000055</v>
      </c>
      <c r="R137" s="16">
        <v>0.87113123830127359</v>
      </c>
      <c r="S137" s="17">
        <v>42018.542730000205</v>
      </c>
      <c r="T137" s="16">
        <v>1</v>
      </c>
      <c r="U137" s="17">
        <v>8929.6276800000051</v>
      </c>
      <c r="V137" s="16">
        <v>0.21251635825115067</v>
      </c>
      <c r="W137" s="17">
        <v>33088.915050000003</v>
      </c>
      <c r="X137" s="16">
        <v>0.78748364174884466</v>
      </c>
      <c r="Y137" s="17">
        <v>42018.542730000205</v>
      </c>
      <c r="Z137" s="16">
        <v>1</v>
      </c>
      <c r="AA137" s="17">
        <v>13131.059630000034</v>
      </c>
      <c r="AB137" s="16">
        <v>0.31250630737902246</v>
      </c>
      <c r="AC137" s="17">
        <v>28887.483100000001</v>
      </c>
      <c r="AD137" s="16">
        <v>0.68749369262097348</v>
      </c>
      <c r="AE137" s="17">
        <v>42018.542730000205</v>
      </c>
      <c r="AF137" s="16">
        <v>1</v>
      </c>
      <c r="AG137" s="17">
        <v>8629.2715499999995</v>
      </c>
      <c r="AH137" s="16">
        <v>0.20536817769834059</v>
      </c>
      <c r="AI137" s="17">
        <v>33389.271180000011</v>
      </c>
      <c r="AJ137" s="16">
        <v>0.79463182230165474</v>
      </c>
      <c r="AK137" s="17">
        <v>42018.542730000205</v>
      </c>
      <c r="AL137" s="16">
        <v>1</v>
      </c>
      <c r="AM137" s="17">
        <v>9190.9418000000023</v>
      </c>
      <c r="AN137" s="16">
        <v>0.21873537735609991</v>
      </c>
      <c r="AO137" s="17">
        <v>32827.600930000001</v>
      </c>
      <c r="AP137" s="16">
        <v>0.78126462264389529</v>
      </c>
      <c r="AQ137" s="17">
        <v>42018.542730000205</v>
      </c>
      <c r="AR137" s="16">
        <v>1</v>
      </c>
      <c r="AS137" s="17">
        <v>5145.880329999999</v>
      </c>
      <c r="AT137" s="16">
        <v>0.12246689189261119</v>
      </c>
      <c r="AU137" s="17">
        <v>36872.662400000067</v>
      </c>
      <c r="AV137" s="16">
        <v>0.8775331081073855</v>
      </c>
      <c r="AW137" s="17">
        <v>42018.542730000205</v>
      </c>
      <c r="AX137" s="16">
        <v>1</v>
      </c>
      <c r="AY137" s="17">
        <v>82618.329509999705</v>
      </c>
      <c r="AZ137" s="16">
        <v>0.99015668157040293</v>
      </c>
      <c r="BA137" s="17">
        <v>1</v>
      </c>
      <c r="BB137" s="16">
        <v>1.1984709536526751E-5</v>
      </c>
      <c r="BC137" s="17">
        <v>83.593130000000002</v>
      </c>
      <c r="BD137" s="16">
        <v>1.0018393822991206E-3</v>
      </c>
      <c r="BE137" s="17">
        <v>1</v>
      </c>
      <c r="BF137" s="16">
        <v>1.1984709536526751E-5</v>
      </c>
      <c r="BG137" s="17">
        <v>1</v>
      </c>
      <c r="BH137" s="16">
        <v>1.1984709536526751E-5</v>
      </c>
      <c r="BI137" s="17">
        <v>61.594940000000001</v>
      </c>
      <c r="BJ137" s="16">
        <v>7.3819746481979312E-4</v>
      </c>
      <c r="BK137" s="17">
        <v>1</v>
      </c>
      <c r="BL137" s="16">
        <v>1.1984709536526751E-5</v>
      </c>
      <c r="BM137" s="17">
        <v>1</v>
      </c>
      <c r="BN137" s="16">
        <v>1.1984709536526751E-5</v>
      </c>
      <c r="BO137" s="17">
        <v>61.594940000000001</v>
      </c>
      <c r="BP137" s="16">
        <v>7.3819746481979312E-4</v>
      </c>
      <c r="BQ137" s="17">
        <v>1</v>
      </c>
      <c r="BR137" s="16">
        <v>1.1984709536526751E-5</v>
      </c>
      <c r="BS137" s="17">
        <v>39.75</v>
      </c>
      <c r="BT137" s="16">
        <v>4.7639220407693831E-4</v>
      </c>
      <c r="BU137" s="17">
        <v>33.125</v>
      </c>
      <c r="BV137" s="16">
        <v>3.9699350339744867E-4</v>
      </c>
      <c r="BW137" s="17">
        <v>61.594940000000001</v>
      </c>
      <c r="BX137" s="16">
        <v>7.3819746481979312E-4</v>
      </c>
      <c r="BY137" s="17">
        <v>1</v>
      </c>
      <c r="BZ137" s="16">
        <v>1.1984709536526751E-5</v>
      </c>
      <c r="CA137" s="17">
        <v>61.594940000000001</v>
      </c>
      <c r="CB137" s="16">
        <v>7.3819746481979312E-4</v>
      </c>
      <c r="CC137" s="17">
        <v>1</v>
      </c>
      <c r="CD137" s="16">
        <v>1.1984709536526751E-5</v>
      </c>
      <c r="CE137" s="17">
        <v>1</v>
      </c>
      <c r="CF137" s="16">
        <v>1.1984709536526751E-5</v>
      </c>
      <c r="CG137" s="17">
        <v>1</v>
      </c>
      <c r="CH137" s="16">
        <v>1.1984709536526751E-5</v>
      </c>
      <c r="CI137" s="17">
        <v>1</v>
      </c>
      <c r="CJ137" s="16">
        <v>1.1984709536526751E-5</v>
      </c>
      <c r="CK137" s="17">
        <v>39.75</v>
      </c>
      <c r="CL137" s="16">
        <v>4.7639220407693831E-4</v>
      </c>
      <c r="CM137" s="17">
        <v>73.637050000000002</v>
      </c>
      <c r="CN137" s="16">
        <v>8.8251865537669724E-4</v>
      </c>
      <c r="CO137" s="17">
        <v>39.75</v>
      </c>
      <c r="CP137" s="16">
        <v>4.7639220407693831E-4</v>
      </c>
      <c r="CQ137" s="17">
        <v>42.642650000000003</v>
      </c>
      <c r="CR137" s="16">
        <v>5.110597741177725E-4</v>
      </c>
      <c r="CS137" s="17">
        <v>61.594940000000001</v>
      </c>
      <c r="CT137" s="16">
        <v>7.3819746481979312E-4</v>
      </c>
      <c r="CU137" s="17">
        <v>1</v>
      </c>
      <c r="CV137" s="16">
        <v>1.1984709536526751E-5</v>
      </c>
      <c r="CW137" s="17">
        <v>24.84375</v>
      </c>
      <c r="CX137" s="16">
        <v>2.9774512754808649E-4</v>
      </c>
      <c r="CY137" s="17">
        <v>58.661850000000001</v>
      </c>
      <c r="CZ137" s="16">
        <v>7.0304523312530174E-4</v>
      </c>
      <c r="DA137" s="17">
        <v>1</v>
      </c>
      <c r="DB137" s="16">
        <v>1.1984709536526751E-5</v>
      </c>
      <c r="DC137" s="17">
        <v>1</v>
      </c>
      <c r="DD137" s="16">
        <v>1.1984709536526751E-5</v>
      </c>
      <c r="DE137" s="17">
        <v>1</v>
      </c>
      <c r="DF137" s="16">
        <v>1.1984709536526751E-5</v>
      </c>
      <c r="DG137" s="17">
        <v>1</v>
      </c>
      <c r="DH137" s="16">
        <v>1.1984709536526751E-5</v>
      </c>
      <c r="DI137" s="17">
        <v>61.594940000000001</v>
      </c>
      <c r="DJ137" s="16">
        <v>7.3819746481979312E-4</v>
      </c>
      <c r="DK137" s="17">
        <v>83439.652579999587</v>
      </c>
      <c r="DL137" s="18">
        <v>1</v>
      </c>
    </row>
    <row r="138" spans="1:116" ht="36" customHeight="1"/>
    <row r="139" spans="1:116">
      <c r="C139" t="s">
        <v>140</v>
      </c>
    </row>
    <row r="140" spans="1:116" ht="18" customHeight="1" thickBot="1">
      <c r="A140" s="92" t="s">
        <v>12</v>
      </c>
      <c r="B140" s="93"/>
      <c r="C140" s="93"/>
      <c r="D140" s="93"/>
      <c r="E140" s="93"/>
      <c r="F140" s="93"/>
      <c r="G140" s="93"/>
      <c r="H140" s="93"/>
    </row>
    <row r="141" spans="1:116" ht="27" customHeight="1" thickBot="1">
      <c r="A141" s="94" t="s">
        <v>1</v>
      </c>
      <c r="B141" s="95"/>
      <c r="C141" s="105" t="s">
        <v>113</v>
      </c>
      <c r="D141" s="99"/>
      <c r="E141" s="99"/>
      <c r="F141" s="99"/>
      <c r="G141" s="99"/>
      <c r="H141" s="103"/>
    </row>
    <row r="142" spans="1:116" ht="15.9" customHeight="1">
      <c r="A142" s="86"/>
      <c r="B142" s="96"/>
      <c r="C142" s="104" t="s">
        <v>3</v>
      </c>
      <c r="D142" s="89"/>
      <c r="E142" s="88" t="s">
        <v>4</v>
      </c>
      <c r="F142" s="89"/>
      <c r="G142" s="90" t="s">
        <v>5</v>
      </c>
      <c r="H142" s="91"/>
    </row>
    <row r="143" spans="1:116" ht="15.9" customHeight="1" thickBot="1">
      <c r="A143" s="87"/>
      <c r="B143" s="97"/>
      <c r="C143" s="1" t="s">
        <v>6</v>
      </c>
      <c r="D143" s="2" t="s">
        <v>19</v>
      </c>
      <c r="E143" s="2" t="s">
        <v>6</v>
      </c>
      <c r="F143" s="2" t="s">
        <v>19</v>
      </c>
      <c r="G143" s="2" t="s">
        <v>6</v>
      </c>
      <c r="H143" s="3" t="s">
        <v>19</v>
      </c>
    </row>
    <row r="144" spans="1:116" ht="15.9" customHeight="1" thickBot="1">
      <c r="A144" s="85" t="s">
        <v>7</v>
      </c>
      <c r="B144" s="4" t="s">
        <v>8</v>
      </c>
      <c r="C144" s="5">
        <v>8449.5222399999857</v>
      </c>
      <c r="D144" s="6">
        <v>0.92205602200563319</v>
      </c>
      <c r="E144" s="7">
        <v>714.26177999999982</v>
      </c>
      <c r="F144" s="6">
        <v>7.7943977994365712E-2</v>
      </c>
      <c r="G144" s="7">
        <v>9163.7840199999955</v>
      </c>
      <c r="H144" s="8">
        <v>1</v>
      </c>
    </row>
    <row r="145" spans="1:26" ht="15.9" customHeight="1">
      <c r="A145" s="86"/>
      <c r="B145" s="9" t="s">
        <v>9</v>
      </c>
      <c r="C145" s="10">
        <v>30994.977969999924</v>
      </c>
      <c r="D145" s="11">
        <v>0.9471704716038104</v>
      </c>
      <c r="E145" s="12">
        <v>1728.7807399999992</v>
      </c>
      <c r="F145" s="11">
        <v>5.2829528396189651E-2</v>
      </c>
      <c r="G145" s="12">
        <v>32723.758709999922</v>
      </c>
      <c r="H145" s="13">
        <v>1</v>
      </c>
    </row>
    <row r="146" spans="1:26" ht="15.9" customHeight="1">
      <c r="A146" s="86"/>
      <c r="B146" s="9" t="s">
        <v>10</v>
      </c>
      <c r="C146" s="10">
        <v>84</v>
      </c>
      <c r="D146" s="11">
        <v>0.95454545454545459</v>
      </c>
      <c r="E146" s="12">
        <v>4</v>
      </c>
      <c r="F146" s="11">
        <v>4.5454545454545456E-2</v>
      </c>
      <c r="G146" s="12">
        <v>88</v>
      </c>
      <c r="H146" s="13">
        <v>1</v>
      </c>
    </row>
    <row r="147" spans="1:26" ht="15.9" customHeight="1">
      <c r="A147" s="86"/>
      <c r="B147" s="9" t="s">
        <v>11</v>
      </c>
      <c r="C147" s="10">
        <v>42</v>
      </c>
      <c r="D147" s="11">
        <v>0.9767441860465117</v>
      </c>
      <c r="E147" s="12">
        <v>1</v>
      </c>
      <c r="F147" s="11">
        <v>2.3255813953488372E-2</v>
      </c>
      <c r="G147" s="12">
        <v>43</v>
      </c>
      <c r="H147" s="13">
        <v>1</v>
      </c>
    </row>
    <row r="148" spans="1:26" ht="15.9" customHeight="1" thickBot="1">
      <c r="A148" s="87"/>
      <c r="B148" s="14" t="s">
        <v>5</v>
      </c>
      <c r="C148" s="15">
        <v>39570.500210000166</v>
      </c>
      <c r="D148" s="16">
        <v>0.9417389951924201</v>
      </c>
      <c r="E148" s="17">
        <v>2448.04252</v>
      </c>
      <c r="F148" s="16">
        <v>5.826100480757887E-2</v>
      </c>
      <c r="G148" s="17">
        <v>42018.542730000205</v>
      </c>
      <c r="H148" s="18">
        <v>1</v>
      </c>
    </row>
    <row r="149" spans="1:26" ht="36" customHeight="1"/>
    <row r="150" spans="1:26">
      <c r="C150" t="s">
        <v>141</v>
      </c>
    </row>
    <row r="151" spans="1:26" ht="18" customHeight="1" thickBot="1">
      <c r="A151" s="92" t="s">
        <v>12</v>
      </c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spans="1:26" ht="15.9" customHeight="1" thickBot="1">
      <c r="A152" s="94" t="s">
        <v>1</v>
      </c>
      <c r="B152" s="95"/>
      <c r="C152" s="98" t="s">
        <v>114</v>
      </c>
      <c r="D152" s="99"/>
      <c r="E152" s="99"/>
      <c r="F152" s="99"/>
      <c r="G152" s="99"/>
      <c r="H152" s="100"/>
      <c r="I152" s="101" t="s">
        <v>115</v>
      </c>
      <c r="J152" s="99"/>
      <c r="K152" s="99"/>
      <c r="L152" s="99"/>
      <c r="M152" s="99"/>
      <c r="N152" s="100"/>
      <c r="O152" s="101" t="s">
        <v>116</v>
      </c>
      <c r="P152" s="99"/>
      <c r="Q152" s="99"/>
      <c r="R152" s="99"/>
      <c r="S152" s="99"/>
      <c r="T152" s="100"/>
      <c r="U152" s="102" t="s">
        <v>117</v>
      </c>
      <c r="V152" s="99"/>
      <c r="W152" s="99"/>
      <c r="X152" s="99"/>
      <c r="Y152" s="99"/>
      <c r="Z152" s="103"/>
    </row>
    <row r="153" spans="1:26" ht="15.9" customHeight="1">
      <c r="A153" s="86"/>
      <c r="B153" s="96"/>
      <c r="C153" s="104" t="s">
        <v>3</v>
      </c>
      <c r="D153" s="89"/>
      <c r="E153" s="88" t="s">
        <v>4</v>
      </c>
      <c r="F153" s="89"/>
      <c r="G153" s="88" t="s">
        <v>5</v>
      </c>
      <c r="H153" s="89"/>
      <c r="I153" s="88" t="s">
        <v>3</v>
      </c>
      <c r="J153" s="89"/>
      <c r="K153" s="88" t="s">
        <v>4</v>
      </c>
      <c r="L153" s="89"/>
      <c r="M153" s="88" t="s">
        <v>5</v>
      </c>
      <c r="N153" s="89"/>
      <c r="O153" s="88" t="s">
        <v>3</v>
      </c>
      <c r="P153" s="89"/>
      <c r="Q153" s="88" t="s">
        <v>4</v>
      </c>
      <c r="R153" s="89"/>
      <c r="S153" s="88" t="s">
        <v>5</v>
      </c>
      <c r="T153" s="89"/>
      <c r="U153" s="88" t="s">
        <v>3</v>
      </c>
      <c r="V153" s="89"/>
      <c r="W153" s="88" t="s">
        <v>4</v>
      </c>
      <c r="X153" s="89"/>
      <c r="Y153" s="90" t="s">
        <v>5</v>
      </c>
      <c r="Z153" s="91"/>
    </row>
    <row r="154" spans="1:26" ht="15.9" customHeight="1" thickBot="1">
      <c r="A154" s="87"/>
      <c r="B154" s="97"/>
      <c r="C154" s="1" t="s">
        <v>6</v>
      </c>
      <c r="D154" s="2" t="s">
        <v>19</v>
      </c>
      <c r="E154" s="2" t="s">
        <v>6</v>
      </c>
      <c r="F154" s="2" t="s">
        <v>19</v>
      </c>
      <c r="G154" s="2" t="s">
        <v>6</v>
      </c>
      <c r="H154" s="2" t="s">
        <v>19</v>
      </c>
      <c r="I154" s="2" t="s">
        <v>6</v>
      </c>
      <c r="J154" s="2" t="s">
        <v>19</v>
      </c>
      <c r="K154" s="2" t="s">
        <v>6</v>
      </c>
      <c r="L154" s="2" t="s">
        <v>19</v>
      </c>
      <c r="M154" s="2" t="s">
        <v>6</v>
      </c>
      <c r="N154" s="2" t="s">
        <v>19</v>
      </c>
      <c r="O154" s="2" t="s">
        <v>6</v>
      </c>
      <c r="P154" s="2" t="s">
        <v>19</v>
      </c>
      <c r="Q154" s="2" t="s">
        <v>6</v>
      </c>
      <c r="R154" s="2" t="s">
        <v>19</v>
      </c>
      <c r="S154" s="2" t="s">
        <v>6</v>
      </c>
      <c r="T154" s="2" t="s">
        <v>19</v>
      </c>
      <c r="U154" s="2" t="s">
        <v>6</v>
      </c>
      <c r="V154" s="2" t="s">
        <v>19</v>
      </c>
      <c r="W154" s="2" t="s">
        <v>6</v>
      </c>
      <c r="X154" s="2" t="s">
        <v>19</v>
      </c>
      <c r="Y154" s="2" t="s">
        <v>6</v>
      </c>
      <c r="Z154" s="3" t="s">
        <v>19</v>
      </c>
    </row>
    <row r="155" spans="1:26" ht="15.9" customHeight="1" thickBot="1">
      <c r="A155" s="85" t="s">
        <v>7</v>
      </c>
      <c r="B155" s="4" t="s">
        <v>8</v>
      </c>
      <c r="C155" s="5">
        <v>3908.6475800000003</v>
      </c>
      <c r="D155" s="6">
        <v>0.46258799834817721</v>
      </c>
      <c r="E155" s="7">
        <v>4540.8746599999986</v>
      </c>
      <c r="F155" s="6">
        <v>0.53741200165182434</v>
      </c>
      <c r="G155" s="7">
        <v>8449.5222399999857</v>
      </c>
      <c r="H155" s="6">
        <v>1</v>
      </c>
      <c r="I155" s="7">
        <v>750.14311999999995</v>
      </c>
      <c r="J155" s="6">
        <v>8.877935328092601E-2</v>
      </c>
      <c r="K155" s="7">
        <v>7699.3791199999905</v>
      </c>
      <c r="L155" s="6">
        <v>0.91122064671907455</v>
      </c>
      <c r="M155" s="7">
        <v>8449.5222399999857</v>
      </c>
      <c r="N155" s="6">
        <v>1</v>
      </c>
      <c r="O155" s="7">
        <v>2854.7931000000003</v>
      </c>
      <c r="P155" s="6">
        <v>0.33786444001359361</v>
      </c>
      <c r="Q155" s="7">
        <v>5594.7291399999949</v>
      </c>
      <c r="R155" s="6">
        <v>0.66213555998640761</v>
      </c>
      <c r="S155" s="7">
        <v>8449.5222399999857</v>
      </c>
      <c r="T155" s="6">
        <v>1</v>
      </c>
      <c r="U155" s="7">
        <v>3160.4682500000008</v>
      </c>
      <c r="V155" s="6">
        <v>0.37404105939130661</v>
      </c>
      <c r="W155" s="7">
        <v>5289.0539899999967</v>
      </c>
      <c r="X155" s="6">
        <v>0.62595894060869472</v>
      </c>
      <c r="Y155" s="7">
        <v>8449.5222399999857</v>
      </c>
      <c r="Z155" s="8">
        <v>1</v>
      </c>
    </row>
    <row r="156" spans="1:26" ht="15.9" customHeight="1">
      <c r="A156" s="86"/>
      <c r="B156" s="9" t="s">
        <v>9</v>
      </c>
      <c r="C156" s="10">
        <v>14035.835580000043</v>
      </c>
      <c r="D156" s="11">
        <v>0.45284225056024702</v>
      </c>
      <c r="E156" s="12">
        <v>16959.142390000048</v>
      </c>
      <c r="F156" s="11">
        <v>0.54715774943975837</v>
      </c>
      <c r="G156" s="12">
        <v>30994.977969999924</v>
      </c>
      <c r="H156" s="11">
        <v>1</v>
      </c>
      <c r="I156" s="12">
        <v>6792.35609999999</v>
      </c>
      <c r="J156" s="11">
        <v>0.21914376279196973</v>
      </c>
      <c r="K156" s="12">
        <v>24202.621869999999</v>
      </c>
      <c r="L156" s="11">
        <v>0.78085623720803243</v>
      </c>
      <c r="M156" s="12">
        <v>30994.977969999924</v>
      </c>
      <c r="N156" s="11">
        <v>1</v>
      </c>
      <c r="O156" s="12">
        <v>11661.66344000002</v>
      </c>
      <c r="P156" s="11">
        <v>0.37624364344725003</v>
      </c>
      <c r="Q156" s="12">
        <v>19333.314530000011</v>
      </c>
      <c r="R156" s="11">
        <v>0.62375635655275341</v>
      </c>
      <c r="S156" s="12">
        <v>30994.977969999924</v>
      </c>
      <c r="T156" s="11">
        <v>1</v>
      </c>
      <c r="U156" s="12">
        <v>10286.504670000009</v>
      </c>
      <c r="V156" s="11">
        <v>0.33187649560378235</v>
      </c>
      <c r="W156" s="12">
        <v>20708.47330000002</v>
      </c>
      <c r="X156" s="11">
        <v>0.66812350439622104</v>
      </c>
      <c r="Y156" s="12">
        <v>30994.977969999924</v>
      </c>
      <c r="Z156" s="13">
        <v>1</v>
      </c>
    </row>
    <row r="157" spans="1:26" ht="15.9" customHeight="1">
      <c r="A157" s="86"/>
      <c r="B157" s="9" t="s">
        <v>10</v>
      </c>
      <c r="C157" s="10">
        <v>45</v>
      </c>
      <c r="D157" s="11">
        <v>0.5357142857142857</v>
      </c>
      <c r="E157" s="12">
        <v>39</v>
      </c>
      <c r="F157" s="11">
        <v>0.4642857142857143</v>
      </c>
      <c r="G157" s="12">
        <v>84</v>
      </c>
      <c r="H157" s="11">
        <v>1</v>
      </c>
      <c r="I157" s="12">
        <v>21</v>
      </c>
      <c r="J157" s="11">
        <v>0.25</v>
      </c>
      <c r="K157" s="12">
        <v>63</v>
      </c>
      <c r="L157" s="11">
        <v>0.75</v>
      </c>
      <c r="M157" s="12">
        <v>84</v>
      </c>
      <c r="N157" s="11">
        <v>1</v>
      </c>
      <c r="O157" s="12">
        <v>26</v>
      </c>
      <c r="P157" s="11">
        <v>0.30952380952380953</v>
      </c>
      <c r="Q157" s="12">
        <v>58</v>
      </c>
      <c r="R157" s="11">
        <v>0.69047619047619047</v>
      </c>
      <c r="S157" s="12">
        <v>84</v>
      </c>
      <c r="T157" s="11">
        <v>1</v>
      </c>
      <c r="U157" s="12">
        <v>40</v>
      </c>
      <c r="V157" s="11">
        <v>0.47619047619047622</v>
      </c>
      <c r="W157" s="12">
        <v>44</v>
      </c>
      <c r="X157" s="11">
        <v>0.52380952380952384</v>
      </c>
      <c r="Y157" s="12">
        <v>84</v>
      </c>
      <c r="Z157" s="13">
        <v>1</v>
      </c>
    </row>
    <row r="158" spans="1:26" ht="15.9" customHeight="1">
      <c r="A158" s="86"/>
      <c r="B158" s="9" t="s">
        <v>11</v>
      </c>
      <c r="C158" s="10">
        <v>26</v>
      </c>
      <c r="D158" s="11">
        <v>0.61904761904761907</v>
      </c>
      <c r="E158" s="12">
        <v>16</v>
      </c>
      <c r="F158" s="11">
        <v>0.38095238095238093</v>
      </c>
      <c r="G158" s="12">
        <v>42</v>
      </c>
      <c r="H158" s="11">
        <v>1</v>
      </c>
      <c r="I158" s="12">
        <v>13</v>
      </c>
      <c r="J158" s="11">
        <v>0.30952380952380953</v>
      </c>
      <c r="K158" s="12">
        <v>29</v>
      </c>
      <c r="L158" s="11">
        <v>0.69047619047619047</v>
      </c>
      <c r="M158" s="12">
        <v>42</v>
      </c>
      <c r="N158" s="11">
        <v>1</v>
      </c>
      <c r="O158" s="12">
        <v>11</v>
      </c>
      <c r="P158" s="11">
        <v>0.26190476190476192</v>
      </c>
      <c r="Q158" s="12">
        <v>31</v>
      </c>
      <c r="R158" s="11">
        <v>0.73809523809523814</v>
      </c>
      <c r="S158" s="12">
        <v>42</v>
      </c>
      <c r="T158" s="11">
        <v>1</v>
      </c>
      <c r="U158" s="12">
        <v>20</v>
      </c>
      <c r="V158" s="11">
        <v>0.47619047619047622</v>
      </c>
      <c r="W158" s="12">
        <v>22</v>
      </c>
      <c r="X158" s="11">
        <v>0.52380952380952384</v>
      </c>
      <c r="Y158" s="12">
        <v>42</v>
      </c>
      <c r="Z158" s="13">
        <v>1</v>
      </c>
    </row>
    <row r="159" spans="1:26" ht="15.9" customHeight="1" thickBot="1">
      <c r="A159" s="87"/>
      <c r="B159" s="14" t="s">
        <v>5</v>
      </c>
      <c r="C159" s="15">
        <v>18015.483160000036</v>
      </c>
      <c r="D159" s="16">
        <v>0.45527559834705367</v>
      </c>
      <c r="E159" s="17">
        <v>21555.017050000024</v>
      </c>
      <c r="F159" s="16">
        <v>0.54472440165294378</v>
      </c>
      <c r="G159" s="17">
        <v>39570.500210000166</v>
      </c>
      <c r="H159" s="16">
        <v>1</v>
      </c>
      <c r="I159" s="17">
        <v>7576.4992199999906</v>
      </c>
      <c r="J159" s="16">
        <v>0.19146837112979623</v>
      </c>
      <c r="K159" s="17">
        <v>31994.000990000004</v>
      </c>
      <c r="L159" s="16">
        <v>0.80853162887019947</v>
      </c>
      <c r="M159" s="17">
        <v>39570.500210000166</v>
      </c>
      <c r="N159" s="16">
        <v>1</v>
      </c>
      <c r="O159" s="17">
        <v>14553.456540000045</v>
      </c>
      <c r="P159" s="16">
        <v>0.36778550846628233</v>
      </c>
      <c r="Q159" s="17">
        <v>25017.043669999988</v>
      </c>
      <c r="R159" s="16">
        <v>0.63221449153371423</v>
      </c>
      <c r="S159" s="17">
        <v>39570.500210000166</v>
      </c>
      <c r="T159" s="16">
        <v>1</v>
      </c>
      <c r="U159" s="17">
        <v>13506.972920000044</v>
      </c>
      <c r="V159" s="16">
        <v>0.34133945359089984</v>
      </c>
      <c r="W159" s="17">
        <v>26063.527290000005</v>
      </c>
      <c r="X159" s="16">
        <v>0.65866054640909721</v>
      </c>
      <c r="Y159" s="17">
        <v>39570.500210000166</v>
      </c>
      <c r="Z159" s="18">
        <v>1</v>
      </c>
    </row>
    <row r="160" spans="1:26" ht="36" customHeight="1"/>
    <row r="161" spans="1:20">
      <c r="C161" t="s">
        <v>142</v>
      </c>
    </row>
    <row r="162" spans="1:20" ht="18" customHeight="1" thickBot="1">
      <c r="A162" s="92" t="s">
        <v>12</v>
      </c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</row>
    <row r="163" spans="1:20" ht="15.9" customHeight="1" thickBot="1">
      <c r="A163" s="94" t="s">
        <v>1</v>
      </c>
      <c r="B163" s="95"/>
      <c r="C163" s="98" t="s">
        <v>118</v>
      </c>
      <c r="D163" s="99"/>
      <c r="E163" s="99"/>
      <c r="F163" s="99"/>
      <c r="G163" s="99"/>
      <c r="H163" s="100"/>
      <c r="I163" s="101" t="s">
        <v>119</v>
      </c>
      <c r="J163" s="99"/>
      <c r="K163" s="99"/>
      <c r="L163" s="99"/>
      <c r="M163" s="99"/>
      <c r="N163" s="100"/>
      <c r="O163" s="102" t="s">
        <v>120</v>
      </c>
      <c r="P163" s="99"/>
      <c r="Q163" s="99"/>
      <c r="R163" s="99"/>
      <c r="S163" s="99"/>
      <c r="T163" s="103"/>
    </row>
    <row r="164" spans="1:20" ht="15.9" customHeight="1">
      <c r="A164" s="86"/>
      <c r="B164" s="96"/>
      <c r="C164" s="104" t="s">
        <v>3</v>
      </c>
      <c r="D164" s="89"/>
      <c r="E164" s="88" t="s">
        <v>4</v>
      </c>
      <c r="F164" s="89"/>
      <c r="G164" s="88" t="s">
        <v>5</v>
      </c>
      <c r="H164" s="89"/>
      <c r="I164" s="88" t="s">
        <v>3</v>
      </c>
      <c r="J164" s="89"/>
      <c r="K164" s="88" t="s">
        <v>4</v>
      </c>
      <c r="L164" s="89"/>
      <c r="M164" s="88" t="s">
        <v>5</v>
      </c>
      <c r="N164" s="89"/>
      <c r="O164" s="88" t="s">
        <v>3</v>
      </c>
      <c r="P164" s="89"/>
      <c r="Q164" s="88" t="s">
        <v>4</v>
      </c>
      <c r="R164" s="89"/>
      <c r="S164" s="90" t="s">
        <v>5</v>
      </c>
      <c r="T164" s="91"/>
    </row>
    <row r="165" spans="1:20" ht="15.9" customHeight="1" thickBot="1">
      <c r="A165" s="87"/>
      <c r="B165" s="97"/>
      <c r="C165" s="1" t="s">
        <v>6</v>
      </c>
      <c r="D165" s="2" t="s">
        <v>19</v>
      </c>
      <c r="E165" s="2" t="s">
        <v>6</v>
      </c>
      <c r="F165" s="2" t="s">
        <v>19</v>
      </c>
      <c r="G165" s="2" t="s">
        <v>6</v>
      </c>
      <c r="H165" s="2" t="s">
        <v>19</v>
      </c>
      <c r="I165" s="2" t="s">
        <v>6</v>
      </c>
      <c r="J165" s="2" t="s">
        <v>19</v>
      </c>
      <c r="K165" s="2" t="s">
        <v>6</v>
      </c>
      <c r="L165" s="2" t="s">
        <v>19</v>
      </c>
      <c r="M165" s="2" t="s">
        <v>6</v>
      </c>
      <c r="N165" s="2" t="s">
        <v>19</v>
      </c>
      <c r="O165" s="2" t="s">
        <v>6</v>
      </c>
      <c r="P165" s="2" t="s">
        <v>19</v>
      </c>
      <c r="Q165" s="2" t="s">
        <v>6</v>
      </c>
      <c r="R165" s="2" t="s">
        <v>19</v>
      </c>
      <c r="S165" s="2" t="s">
        <v>6</v>
      </c>
      <c r="T165" s="3" t="s">
        <v>19</v>
      </c>
    </row>
    <row r="166" spans="1:20" ht="15.9" customHeight="1" thickBot="1">
      <c r="A166" s="85" t="s">
        <v>7</v>
      </c>
      <c r="B166" s="4" t="s">
        <v>8</v>
      </c>
      <c r="C166" s="5">
        <v>145.35962000000001</v>
      </c>
      <c r="D166" s="6">
        <v>3.7189236692452068E-2</v>
      </c>
      <c r="E166" s="7">
        <v>3763.2879600000001</v>
      </c>
      <c r="F166" s="6">
        <v>0.96281076330754789</v>
      </c>
      <c r="G166" s="7">
        <v>3908.6475800000003</v>
      </c>
      <c r="H166" s="6">
        <v>1</v>
      </c>
      <c r="I166" s="7">
        <v>658.07119</v>
      </c>
      <c r="J166" s="6">
        <v>0.16836288678653397</v>
      </c>
      <c r="K166" s="7">
        <v>3250.5763899999997</v>
      </c>
      <c r="L166" s="6">
        <v>0.83163711321346578</v>
      </c>
      <c r="M166" s="7">
        <v>3908.6475800000003</v>
      </c>
      <c r="N166" s="6">
        <v>1</v>
      </c>
      <c r="O166" s="7">
        <v>3105.21677</v>
      </c>
      <c r="P166" s="6">
        <v>0.79444787652101378</v>
      </c>
      <c r="Q166" s="7">
        <v>803.43080999999995</v>
      </c>
      <c r="R166" s="6">
        <v>0.20555212347898602</v>
      </c>
      <c r="S166" s="7">
        <v>3908.6475800000003</v>
      </c>
      <c r="T166" s="8">
        <v>1</v>
      </c>
    </row>
    <row r="167" spans="1:20" ht="15.9" customHeight="1">
      <c r="A167" s="86"/>
      <c r="B167" s="9" t="s">
        <v>9</v>
      </c>
      <c r="C167" s="10">
        <v>733.56728999999996</v>
      </c>
      <c r="D167" s="11">
        <v>5.2263884527493004E-2</v>
      </c>
      <c r="E167" s="12">
        <v>13302.268290000031</v>
      </c>
      <c r="F167" s="11">
        <v>0.94773611547250614</v>
      </c>
      <c r="G167" s="12">
        <v>14035.835580000043</v>
      </c>
      <c r="H167" s="11">
        <v>1</v>
      </c>
      <c r="I167" s="12">
        <v>1881.3252899999993</v>
      </c>
      <c r="J167" s="11">
        <v>0.13403728472573012</v>
      </c>
      <c r="K167" s="12">
        <v>12154.510290000022</v>
      </c>
      <c r="L167" s="11">
        <v>0.86596271527426838</v>
      </c>
      <c r="M167" s="12">
        <v>14035.835580000043</v>
      </c>
      <c r="N167" s="11">
        <v>1</v>
      </c>
      <c r="O167" s="12">
        <v>11359.348060000011</v>
      </c>
      <c r="P167" s="11">
        <v>0.80931042510829809</v>
      </c>
      <c r="Q167" s="12">
        <v>2676.4875200000006</v>
      </c>
      <c r="R167" s="11">
        <v>0.19068957489169963</v>
      </c>
      <c r="S167" s="12">
        <v>14035.835580000043</v>
      </c>
      <c r="T167" s="13">
        <v>1</v>
      </c>
    </row>
    <row r="168" spans="1:20" ht="15.9" customHeight="1">
      <c r="A168" s="86"/>
      <c r="B168" s="9" t="s">
        <v>10</v>
      </c>
      <c r="C168" s="10">
        <v>1</v>
      </c>
      <c r="D168" s="11">
        <v>2.2222222222222223E-2</v>
      </c>
      <c r="E168" s="12">
        <v>44</v>
      </c>
      <c r="F168" s="11">
        <v>0.97777777777777775</v>
      </c>
      <c r="G168" s="12">
        <v>45</v>
      </c>
      <c r="H168" s="11">
        <v>1</v>
      </c>
      <c r="I168" s="12">
        <v>9</v>
      </c>
      <c r="J168" s="11">
        <v>0.2</v>
      </c>
      <c r="K168" s="12">
        <v>36</v>
      </c>
      <c r="L168" s="11">
        <v>0.8</v>
      </c>
      <c r="M168" s="12">
        <v>45</v>
      </c>
      <c r="N168" s="11">
        <v>1</v>
      </c>
      <c r="O168" s="12">
        <v>35</v>
      </c>
      <c r="P168" s="11">
        <v>0.77777777777777768</v>
      </c>
      <c r="Q168" s="12">
        <v>10</v>
      </c>
      <c r="R168" s="11">
        <v>0.22222222222222221</v>
      </c>
      <c r="S168" s="12">
        <v>45</v>
      </c>
      <c r="T168" s="13">
        <v>1</v>
      </c>
    </row>
    <row r="169" spans="1:20" ht="15.9" customHeight="1">
      <c r="A169" s="86"/>
      <c r="B169" s="9" t="s">
        <v>11</v>
      </c>
      <c r="C169" s="10">
        <v>0</v>
      </c>
      <c r="D169" s="11">
        <v>0</v>
      </c>
      <c r="E169" s="12">
        <v>26</v>
      </c>
      <c r="F169" s="11">
        <v>1</v>
      </c>
      <c r="G169" s="12">
        <v>26</v>
      </c>
      <c r="H169" s="11">
        <v>1</v>
      </c>
      <c r="I169" s="12">
        <v>9</v>
      </c>
      <c r="J169" s="11">
        <v>0.34615384615384615</v>
      </c>
      <c r="K169" s="12">
        <v>17</v>
      </c>
      <c r="L169" s="11">
        <v>0.65384615384615385</v>
      </c>
      <c r="M169" s="12">
        <v>26</v>
      </c>
      <c r="N169" s="11">
        <v>1</v>
      </c>
      <c r="O169" s="12">
        <v>17</v>
      </c>
      <c r="P169" s="11">
        <v>0.65384615384615385</v>
      </c>
      <c r="Q169" s="12">
        <v>9</v>
      </c>
      <c r="R169" s="11">
        <v>0.34615384615384615</v>
      </c>
      <c r="S169" s="12">
        <v>26</v>
      </c>
      <c r="T169" s="13">
        <v>1</v>
      </c>
    </row>
    <row r="170" spans="1:20" ht="15.9" customHeight="1" thickBot="1">
      <c r="A170" s="87"/>
      <c r="B170" s="14" t="s">
        <v>5</v>
      </c>
      <c r="C170" s="15">
        <v>879.92690999999979</v>
      </c>
      <c r="D170" s="16">
        <v>4.884281493785915E-2</v>
      </c>
      <c r="E170" s="17">
        <v>17135.556250000052</v>
      </c>
      <c r="F170" s="16">
        <v>0.95115718506214175</v>
      </c>
      <c r="G170" s="17">
        <v>18015.483160000036</v>
      </c>
      <c r="H170" s="16">
        <v>1</v>
      </c>
      <c r="I170" s="17">
        <v>2557.3964800000008</v>
      </c>
      <c r="J170" s="16">
        <v>0.14195547559214036</v>
      </c>
      <c r="K170" s="17">
        <v>15458.086680000042</v>
      </c>
      <c r="L170" s="16">
        <v>0.85804452440786005</v>
      </c>
      <c r="M170" s="17">
        <v>18015.483160000036</v>
      </c>
      <c r="N170" s="16">
        <v>1</v>
      </c>
      <c r="O170" s="17">
        <v>14516.564830000038</v>
      </c>
      <c r="P170" s="16">
        <v>0.80578270929926077</v>
      </c>
      <c r="Q170" s="17">
        <v>3498.9183300000013</v>
      </c>
      <c r="R170" s="16">
        <v>0.19421729070073934</v>
      </c>
      <c r="S170" s="17">
        <v>18015.483160000036</v>
      </c>
      <c r="T170" s="18">
        <v>1</v>
      </c>
    </row>
    <row r="171" spans="1:20" ht="36" customHeight="1"/>
    <row r="172" spans="1:20">
      <c r="C172" t="s">
        <v>143</v>
      </c>
    </row>
    <row r="173" spans="1:20" ht="18" customHeight="1" thickBot="1">
      <c r="A173" s="92" t="s">
        <v>12</v>
      </c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</row>
    <row r="174" spans="1:20" ht="15.9" customHeight="1" thickBot="1">
      <c r="A174" s="94" t="s">
        <v>1</v>
      </c>
      <c r="B174" s="95"/>
      <c r="C174" s="98" t="s">
        <v>121</v>
      </c>
      <c r="D174" s="99"/>
      <c r="E174" s="99"/>
      <c r="F174" s="99"/>
      <c r="G174" s="99"/>
      <c r="H174" s="100"/>
      <c r="I174" s="101" t="s">
        <v>122</v>
      </c>
      <c r="J174" s="99"/>
      <c r="K174" s="99"/>
      <c r="L174" s="99"/>
      <c r="M174" s="99"/>
      <c r="N174" s="100"/>
      <c r="O174" s="102" t="s">
        <v>123</v>
      </c>
      <c r="P174" s="99"/>
      <c r="Q174" s="99"/>
      <c r="R174" s="99"/>
      <c r="S174" s="99"/>
      <c r="T174" s="103"/>
    </row>
    <row r="175" spans="1:20" ht="15.9" customHeight="1">
      <c r="A175" s="86"/>
      <c r="B175" s="96"/>
      <c r="C175" s="104" t="s">
        <v>3</v>
      </c>
      <c r="D175" s="89"/>
      <c r="E175" s="88" t="s">
        <v>4</v>
      </c>
      <c r="F175" s="89"/>
      <c r="G175" s="88" t="s">
        <v>5</v>
      </c>
      <c r="H175" s="89"/>
      <c r="I175" s="88" t="s">
        <v>3</v>
      </c>
      <c r="J175" s="89"/>
      <c r="K175" s="88" t="s">
        <v>4</v>
      </c>
      <c r="L175" s="89"/>
      <c r="M175" s="88" t="s">
        <v>5</v>
      </c>
      <c r="N175" s="89"/>
      <c r="O175" s="88" t="s">
        <v>3</v>
      </c>
      <c r="P175" s="89"/>
      <c r="Q175" s="88" t="s">
        <v>4</v>
      </c>
      <c r="R175" s="89"/>
      <c r="S175" s="90" t="s">
        <v>5</v>
      </c>
      <c r="T175" s="91"/>
    </row>
    <row r="176" spans="1:20" ht="15.9" customHeight="1" thickBot="1">
      <c r="A176" s="87"/>
      <c r="B176" s="97"/>
      <c r="C176" s="1" t="s">
        <v>6</v>
      </c>
      <c r="D176" s="2" t="s">
        <v>19</v>
      </c>
      <c r="E176" s="2" t="s">
        <v>6</v>
      </c>
      <c r="F176" s="2" t="s">
        <v>19</v>
      </c>
      <c r="G176" s="2" t="s">
        <v>6</v>
      </c>
      <c r="H176" s="2" t="s">
        <v>19</v>
      </c>
      <c r="I176" s="2" t="s">
        <v>6</v>
      </c>
      <c r="J176" s="2" t="s">
        <v>19</v>
      </c>
      <c r="K176" s="2" t="s">
        <v>6</v>
      </c>
      <c r="L176" s="2" t="s">
        <v>19</v>
      </c>
      <c r="M176" s="2" t="s">
        <v>6</v>
      </c>
      <c r="N176" s="2" t="s">
        <v>19</v>
      </c>
      <c r="O176" s="2" t="s">
        <v>6</v>
      </c>
      <c r="P176" s="2" t="s">
        <v>19</v>
      </c>
      <c r="Q176" s="2" t="s">
        <v>6</v>
      </c>
      <c r="R176" s="2" t="s">
        <v>19</v>
      </c>
      <c r="S176" s="2" t="s">
        <v>6</v>
      </c>
      <c r="T176" s="3" t="s">
        <v>19</v>
      </c>
    </row>
    <row r="177" spans="1:20" ht="15.9" customHeight="1" thickBot="1">
      <c r="A177" s="85" t="s">
        <v>7</v>
      </c>
      <c r="B177" s="4" t="s">
        <v>8</v>
      </c>
      <c r="C177" s="5">
        <v>39.75</v>
      </c>
      <c r="D177" s="6">
        <v>5.2989888116283732E-2</v>
      </c>
      <c r="E177" s="7">
        <v>710.39311999999995</v>
      </c>
      <c r="F177" s="6">
        <v>0.9470101118837162</v>
      </c>
      <c r="G177" s="7">
        <v>750.14311999999995</v>
      </c>
      <c r="H177" s="6">
        <v>1</v>
      </c>
      <c r="I177" s="7">
        <v>238.63462000000001</v>
      </c>
      <c r="J177" s="6">
        <v>0.31811878778545621</v>
      </c>
      <c r="K177" s="7">
        <v>511.50849999999997</v>
      </c>
      <c r="L177" s="6">
        <v>0.68188121221454379</v>
      </c>
      <c r="M177" s="7">
        <v>750.14311999999995</v>
      </c>
      <c r="N177" s="6">
        <v>1</v>
      </c>
      <c r="O177" s="7">
        <v>471.75849999999997</v>
      </c>
      <c r="P177" s="6">
        <v>0.6288913240982601</v>
      </c>
      <c r="Q177" s="7">
        <v>278.38461999999998</v>
      </c>
      <c r="R177" s="6">
        <v>0.37110867590173996</v>
      </c>
      <c r="S177" s="7">
        <v>750.14311999999995</v>
      </c>
      <c r="T177" s="8">
        <v>1</v>
      </c>
    </row>
    <row r="178" spans="1:20" ht="15.9" customHeight="1">
      <c r="A178" s="86"/>
      <c r="B178" s="9" t="s">
        <v>9</v>
      </c>
      <c r="C178" s="10">
        <v>1595.8662999999997</v>
      </c>
      <c r="D178" s="11">
        <v>0.23495032894403195</v>
      </c>
      <c r="E178" s="12">
        <v>5196.4897999999985</v>
      </c>
      <c r="F178" s="11">
        <v>0.76504967105596922</v>
      </c>
      <c r="G178" s="12">
        <v>6792.35609999999</v>
      </c>
      <c r="H178" s="11">
        <v>1</v>
      </c>
      <c r="I178" s="12">
        <v>2005.9266699999985</v>
      </c>
      <c r="J178" s="11">
        <v>0.29532118759203474</v>
      </c>
      <c r="K178" s="12">
        <v>4786.4294300000001</v>
      </c>
      <c r="L178" s="11">
        <v>0.70467881240796659</v>
      </c>
      <c r="M178" s="12">
        <v>6792.35609999999</v>
      </c>
      <c r="N178" s="11">
        <v>1</v>
      </c>
      <c r="O178" s="12">
        <v>3190.5631300000023</v>
      </c>
      <c r="P178" s="11">
        <v>0.46972848346393481</v>
      </c>
      <c r="Q178" s="12">
        <v>3601.7929700000022</v>
      </c>
      <c r="R178" s="11">
        <v>0.5302715165360673</v>
      </c>
      <c r="S178" s="12">
        <v>6792.35609999999</v>
      </c>
      <c r="T178" s="13">
        <v>1</v>
      </c>
    </row>
    <row r="179" spans="1:20" ht="15.9" customHeight="1">
      <c r="A179" s="86"/>
      <c r="B179" s="9" t="s">
        <v>10</v>
      </c>
      <c r="C179" s="10">
        <v>6</v>
      </c>
      <c r="D179" s="11">
        <v>0.28571428571428575</v>
      </c>
      <c r="E179" s="12">
        <v>15</v>
      </c>
      <c r="F179" s="11">
        <v>0.7142857142857143</v>
      </c>
      <c r="G179" s="12">
        <v>21</v>
      </c>
      <c r="H179" s="11">
        <v>1</v>
      </c>
      <c r="I179" s="12">
        <v>10</v>
      </c>
      <c r="J179" s="11">
        <v>0.47619047619047622</v>
      </c>
      <c r="K179" s="12">
        <v>11</v>
      </c>
      <c r="L179" s="11">
        <v>0.52380952380952384</v>
      </c>
      <c r="M179" s="12">
        <v>21</v>
      </c>
      <c r="N179" s="11">
        <v>1</v>
      </c>
      <c r="O179" s="12">
        <v>5</v>
      </c>
      <c r="P179" s="11">
        <v>0.23809523809523811</v>
      </c>
      <c r="Q179" s="12">
        <v>16</v>
      </c>
      <c r="R179" s="11">
        <v>0.76190476190476186</v>
      </c>
      <c r="S179" s="12">
        <v>21</v>
      </c>
      <c r="T179" s="13">
        <v>1</v>
      </c>
    </row>
    <row r="180" spans="1:20" ht="15.9" customHeight="1">
      <c r="A180" s="86"/>
      <c r="B180" s="9" t="s">
        <v>11</v>
      </c>
      <c r="C180" s="10">
        <v>7</v>
      </c>
      <c r="D180" s="11">
        <v>0.53846153846153844</v>
      </c>
      <c r="E180" s="12">
        <v>6</v>
      </c>
      <c r="F180" s="11">
        <v>0.46153846153846151</v>
      </c>
      <c r="G180" s="12">
        <v>13</v>
      </c>
      <c r="H180" s="11">
        <v>1</v>
      </c>
      <c r="I180" s="12">
        <v>4</v>
      </c>
      <c r="J180" s="11">
        <v>0.30769230769230771</v>
      </c>
      <c r="K180" s="12">
        <v>9</v>
      </c>
      <c r="L180" s="11">
        <v>0.69230769230769229</v>
      </c>
      <c r="M180" s="12">
        <v>13</v>
      </c>
      <c r="N180" s="11">
        <v>1</v>
      </c>
      <c r="O180" s="12">
        <v>2</v>
      </c>
      <c r="P180" s="11">
        <v>0.15384615384615385</v>
      </c>
      <c r="Q180" s="12">
        <v>11</v>
      </c>
      <c r="R180" s="11">
        <v>0.84615384615384615</v>
      </c>
      <c r="S180" s="12">
        <v>13</v>
      </c>
      <c r="T180" s="13">
        <v>1</v>
      </c>
    </row>
    <row r="181" spans="1:20" ht="15.9" customHeight="1" thickBot="1">
      <c r="A181" s="87"/>
      <c r="B181" s="14" t="s">
        <v>5</v>
      </c>
      <c r="C181" s="15">
        <v>1648.6162999999997</v>
      </c>
      <c r="D181" s="16">
        <v>0.21759604959082959</v>
      </c>
      <c r="E181" s="17">
        <v>5927.8829199999936</v>
      </c>
      <c r="F181" s="16">
        <v>0.78240395040917077</v>
      </c>
      <c r="G181" s="17">
        <v>7576.4992199999906</v>
      </c>
      <c r="H181" s="16">
        <v>1</v>
      </c>
      <c r="I181" s="17">
        <v>2258.5612899999992</v>
      </c>
      <c r="J181" s="16">
        <v>0.29810090708357545</v>
      </c>
      <c r="K181" s="17">
        <v>5317.9379299999973</v>
      </c>
      <c r="L181" s="16">
        <v>0.70189909291642538</v>
      </c>
      <c r="M181" s="17">
        <v>7576.4992199999906</v>
      </c>
      <c r="N181" s="16">
        <v>1</v>
      </c>
      <c r="O181" s="17">
        <v>3669.3216300000031</v>
      </c>
      <c r="P181" s="16">
        <v>0.48430304332559643</v>
      </c>
      <c r="Q181" s="17">
        <v>3907.1775900000021</v>
      </c>
      <c r="R181" s="16">
        <v>0.51569695667440552</v>
      </c>
      <c r="S181" s="17">
        <v>7576.4992199999906</v>
      </c>
      <c r="T181" s="18">
        <v>1</v>
      </c>
    </row>
    <row r="182" spans="1:20" ht="36" customHeight="1"/>
    <row r="183" spans="1:20">
      <c r="C183" t="s">
        <v>144</v>
      </c>
    </row>
    <row r="184" spans="1:20" ht="18" customHeight="1" thickBot="1">
      <c r="A184" s="92" t="s">
        <v>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</row>
    <row r="185" spans="1:20" ht="15.9" customHeight="1" thickBot="1">
      <c r="A185" s="94" t="s">
        <v>1</v>
      </c>
      <c r="B185" s="95"/>
      <c r="C185" s="98" t="s">
        <v>124</v>
      </c>
      <c r="D185" s="99"/>
      <c r="E185" s="99"/>
      <c r="F185" s="99"/>
      <c r="G185" s="99"/>
      <c r="H185" s="100"/>
      <c r="I185" s="102" t="s">
        <v>125</v>
      </c>
      <c r="J185" s="99"/>
      <c r="K185" s="99"/>
      <c r="L185" s="99"/>
      <c r="M185" s="99"/>
      <c r="N185" s="103"/>
    </row>
    <row r="186" spans="1:20" ht="15.9" customHeight="1">
      <c r="A186" s="86"/>
      <c r="B186" s="96"/>
      <c r="C186" s="104" t="s">
        <v>3</v>
      </c>
      <c r="D186" s="89"/>
      <c r="E186" s="88" t="s">
        <v>4</v>
      </c>
      <c r="F186" s="89"/>
      <c r="G186" s="88" t="s">
        <v>5</v>
      </c>
      <c r="H186" s="89"/>
      <c r="I186" s="88" t="s">
        <v>3</v>
      </c>
      <c r="J186" s="89"/>
      <c r="K186" s="88" t="s">
        <v>4</v>
      </c>
      <c r="L186" s="89"/>
      <c r="M186" s="90" t="s">
        <v>5</v>
      </c>
      <c r="N186" s="91"/>
    </row>
    <row r="187" spans="1:20" ht="15.9" customHeight="1" thickBot="1">
      <c r="A187" s="87"/>
      <c r="B187" s="97"/>
      <c r="C187" s="1" t="s">
        <v>6</v>
      </c>
      <c r="D187" s="2" t="s">
        <v>19</v>
      </c>
      <c r="E187" s="2" t="s">
        <v>6</v>
      </c>
      <c r="F187" s="2" t="s">
        <v>19</v>
      </c>
      <c r="G187" s="2" t="s">
        <v>6</v>
      </c>
      <c r="H187" s="2" t="s">
        <v>19</v>
      </c>
      <c r="I187" s="2" t="s">
        <v>6</v>
      </c>
      <c r="J187" s="2" t="s">
        <v>19</v>
      </c>
      <c r="K187" s="2" t="s">
        <v>6</v>
      </c>
      <c r="L187" s="2" t="s">
        <v>19</v>
      </c>
      <c r="M187" s="2" t="s">
        <v>6</v>
      </c>
      <c r="N187" s="3" t="s">
        <v>19</v>
      </c>
    </row>
    <row r="188" spans="1:20" ht="15.9" customHeight="1" thickBot="1">
      <c r="A188" s="85" t="s">
        <v>7</v>
      </c>
      <c r="B188" s="4" t="s">
        <v>8</v>
      </c>
      <c r="C188" s="5">
        <v>2738.7231000000002</v>
      </c>
      <c r="D188" s="6">
        <v>0.95934206230216812</v>
      </c>
      <c r="E188" s="7">
        <v>116.07</v>
      </c>
      <c r="F188" s="6">
        <v>4.0657937697831749E-2</v>
      </c>
      <c r="G188" s="7">
        <v>2854.7931000000003</v>
      </c>
      <c r="H188" s="6">
        <v>1</v>
      </c>
      <c r="I188" s="7">
        <v>116.07</v>
      </c>
      <c r="J188" s="6">
        <v>4.0657937697831749E-2</v>
      </c>
      <c r="K188" s="7">
        <v>2738.7231000000002</v>
      </c>
      <c r="L188" s="6">
        <v>0.95934206230216812</v>
      </c>
      <c r="M188" s="7">
        <v>2854.7931000000003</v>
      </c>
      <c r="N188" s="8">
        <v>1</v>
      </c>
    </row>
    <row r="189" spans="1:20" ht="15.9" customHeight="1">
      <c r="A189" s="86"/>
      <c r="B189" s="9" t="s">
        <v>9</v>
      </c>
      <c r="C189" s="10">
        <v>11111.87472000002</v>
      </c>
      <c r="D189" s="11">
        <v>0.95285503454728415</v>
      </c>
      <c r="E189" s="12">
        <v>549.7887199999999</v>
      </c>
      <c r="F189" s="11">
        <v>4.7144965452715806E-2</v>
      </c>
      <c r="G189" s="12">
        <v>11661.66344000002</v>
      </c>
      <c r="H189" s="11">
        <v>1</v>
      </c>
      <c r="I189" s="12">
        <v>549.7887199999999</v>
      </c>
      <c r="J189" s="11">
        <v>4.7144965452715806E-2</v>
      </c>
      <c r="K189" s="12">
        <v>11111.87472000002</v>
      </c>
      <c r="L189" s="11">
        <v>0.95285503454728415</v>
      </c>
      <c r="M189" s="12">
        <v>11661.66344000002</v>
      </c>
      <c r="N189" s="13">
        <v>1</v>
      </c>
    </row>
    <row r="190" spans="1:20" ht="15.9" customHeight="1">
      <c r="A190" s="86"/>
      <c r="B190" s="9" t="s">
        <v>10</v>
      </c>
      <c r="C190" s="10">
        <v>24</v>
      </c>
      <c r="D190" s="11">
        <v>0.92307692307692302</v>
      </c>
      <c r="E190" s="12">
        <v>2</v>
      </c>
      <c r="F190" s="11">
        <v>7.6923076923076927E-2</v>
      </c>
      <c r="G190" s="12">
        <v>26</v>
      </c>
      <c r="H190" s="11">
        <v>1</v>
      </c>
      <c r="I190" s="12">
        <v>2</v>
      </c>
      <c r="J190" s="11">
        <v>7.6923076923076927E-2</v>
      </c>
      <c r="K190" s="12">
        <v>24</v>
      </c>
      <c r="L190" s="11">
        <v>0.92307692307692302</v>
      </c>
      <c r="M190" s="12">
        <v>26</v>
      </c>
      <c r="N190" s="13">
        <v>1</v>
      </c>
    </row>
    <row r="191" spans="1:20" ht="15.9" customHeight="1">
      <c r="A191" s="86"/>
      <c r="B191" s="9" t="s">
        <v>11</v>
      </c>
      <c r="C191" s="10">
        <v>10</v>
      </c>
      <c r="D191" s="11">
        <v>0.90909090909090906</v>
      </c>
      <c r="E191" s="12">
        <v>1</v>
      </c>
      <c r="F191" s="11">
        <v>9.0909090909090912E-2</v>
      </c>
      <c r="G191" s="12">
        <v>11</v>
      </c>
      <c r="H191" s="11">
        <v>1</v>
      </c>
      <c r="I191" s="12">
        <v>1</v>
      </c>
      <c r="J191" s="11">
        <v>9.0909090909090912E-2</v>
      </c>
      <c r="K191" s="12">
        <v>10</v>
      </c>
      <c r="L191" s="11">
        <v>0.90909090909090906</v>
      </c>
      <c r="M191" s="12">
        <v>11</v>
      </c>
      <c r="N191" s="13">
        <v>1</v>
      </c>
    </row>
    <row r="192" spans="1:20" ht="15.9" customHeight="1" thickBot="1">
      <c r="A192" s="87"/>
      <c r="B192" s="14" t="s">
        <v>5</v>
      </c>
      <c r="C192" s="15">
        <v>13884.597820000045</v>
      </c>
      <c r="D192" s="16">
        <v>0.95404124661645506</v>
      </c>
      <c r="E192" s="17">
        <v>668.85871999999995</v>
      </c>
      <c r="F192" s="16">
        <v>4.5958753383544847E-2</v>
      </c>
      <c r="G192" s="17">
        <v>14553.456540000045</v>
      </c>
      <c r="H192" s="16">
        <v>1</v>
      </c>
      <c r="I192" s="17">
        <v>668.85871999999995</v>
      </c>
      <c r="J192" s="16">
        <v>4.5958753383544847E-2</v>
      </c>
      <c r="K192" s="17">
        <v>13884.597820000045</v>
      </c>
      <c r="L192" s="16">
        <v>0.95404124661645506</v>
      </c>
      <c r="M192" s="17">
        <v>14553.456540000045</v>
      </c>
      <c r="N192" s="18">
        <v>1</v>
      </c>
    </row>
    <row r="193" spans="1:20" ht="36" customHeight="1"/>
    <row r="195" spans="1:20" ht="18" customHeight="1" thickBot="1">
      <c r="A195" s="92" t="s">
        <v>12</v>
      </c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</row>
    <row r="196" spans="1:20" ht="15.9" customHeight="1" thickBot="1">
      <c r="A196" s="94" t="s">
        <v>1</v>
      </c>
      <c r="B196" s="95"/>
      <c r="C196" s="98" t="s">
        <v>126</v>
      </c>
      <c r="D196" s="99"/>
      <c r="E196" s="99"/>
      <c r="F196" s="99"/>
      <c r="G196" s="99"/>
      <c r="H196" s="100"/>
      <c r="I196" s="101" t="s">
        <v>127</v>
      </c>
      <c r="J196" s="99"/>
      <c r="K196" s="99"/>
      <c r="L196" s="99"/>
      <c r="M196" s="99"/>
      <c r="N196" s="100"/>
      <c r="O196" s="102" t="s">
        <v>128</v>
      </c>
      <c r="P196" s="99"/>
      <c r="Q196" s="99"/>
      <c r="R196" s="99"/>
      <c r="S196" s="99"/>
      <c r="T196" s="103"/>
    </row>
    <row r="197" spans="1:20" ht="15.9" customHeight="1">
      <c r="A197" s="86"/>
      <c r="B197" s="96"/>
      <c r="C197" s="104" t="s">
        <v>3</v>
      </c>
      <c r="D197" s="89"/>
      <c r="E197" s="88" t="s">
        <v>4</v>
      </c>
      <c r="F197" s="89"/>
      <c r="G197" s="88" t="s">
        <v>5</v>
      </c>
      <c r="H197" s="89"/>
      <c r="I197" s="88" t="s">
        <v>3</v>
      </c>
      <c r="J197" s="89"/>
      <c r="K197" s="88" t="s">
        <v>4</v>
      </c>
      <c r="L197" s="89"/>
      <c r="M197" s="88" t="s">
        <v>5</v>
      </c>
      <c r="N197" s="89"/>
      <c r="O197" s="88" t="s">
        <v>3</v>
      </c>
      <c r="P197" s="89"/>
      <c r="Q197" s="88" t="s">
        <v>4</v>
      </c>
      <c r="R197" s="89"/>
      <c r="S197" s="90" t="s">
        <v>5</v>
      </c>
      <c r="T197" s="91"/>
    </row>
    <row r="198" spans="1:20" ht="15.9" customHeight="1" thickBot="1">
      <c r="A198" s="87"/>
      <c r="B198" s="97"/>
      <c r="C198" s="1" t="s">
        <v>6</v>
      </c>
      <c r="D198" s="2" t="s">
        <v>19</v>
      </c>
      <c r="E198" s="2" t="s">
        <v>6</v>
      </c>
      <c r="F198" s="2" t="s">
        <v>19</v>
      </c>
      <c r="G198" s="2" t="s">
        <v>6</v>
      </c>
      <c r="H198" s="2" t="s">
        <v>19</v>
      </c>
      <c r="I198" s="2" t="s">
        <v>6</v>
      </c>
      <c r="J198" s="2" t="s">
        <v>19</v>
      </c>
      <c r="K198" s="2" t="s">
        <v>6</v>
      </c>
      <c r="L198" s="2" t="s">
        <v>19</v>
      </c>
      <c r="M198" s="2" t="s">
        <v>6</v>
      </c>
      <c r="N198" s="2" t="s">
        <v>19</v>
      </c>
      <c r="O198" s="2" t="s">
        <v>6</v>
      </c>
      <c r="P198" s="2" t="s">
        <v>19</v>
      </c>
      <c r="Q198" s="2" t="s">
        <v>6</v>
      </c>
      <c r="R198" s="2" t="s">
        <v>19</v>
      </c>
      <c r="S198" s="2" t="s">
        <v>6</v>
      </c>
      <c r="T198" s="3" t="s">
        <v>19</v>
      </c>
    </row>
    <row r="199" spans="1:20" ht="15.9" customHeight="1" thickBot="1">
      <c r="A199" s="85" t="s">
        <v>7</v>
      </c>
      <c r="B199" s="4" t="s">
        <v>8</v>
      </c>
      <c r="C199" s="5">
        <v>1956.3283900000015</v>
      </c>
      <c r="D199" s="6">
        <v>0.61899953907146543</v>
      </c>
      <c r="E199" s="7">
        <v>1204.13986</v>
      </c>
      <c r="F199" s="6">
        <v>0.38100046092853473</v>
      </c>
      <c r="G199" s="7">
        <v>3160.4682500000008</v>
      </c>
      <c r="H199" s="6">
        <v>1</v>
      </c>
      <c r="I199" s="7">
        <v>928.87362999999982</v>
      </c>
      <c r="J199" s="6">
        <v>0.29390380048905718</v>
      </c>
      <c r="K199" s="7">
        <v>2231.5946200000012</v>
      </c>
      <c r="L199" s="6">
        <v>0.70609619951094293</v>
      </c>
      <c r="M199" s="7">
        <v>3160.4682500000008</v>
      </c>
      <c r="N199" s="6">
        <v>1</v>
      </c>
      <c r="O199" s="7">
        <v>275.26622999999995</v>
      </c>
      <c r="P199" s="6">
        <v>8.7096660439477558E-2</v>
      </c>
      <c r="Q199" s="7">
        <v>2885.2020200000006</v>
      </c>
      <c r="R199" s="6">
        <v>0.91290333956052239</v>
      </c>
      <c r="S199" s="7">
        <v>3160.4682500000008</v>
      </c>
      <c r="T199" s="8">
        <v>1</v>
      </c>
    </row>
    <row r="200" spans="1:20" ht="15.9" customHeight="1">
      <c r="A200" s="86"/>
      <c r="B200" s="9" t="s">
        <v>9</v>
      </c>
      <c r="C200" s="10">
        <v>5763.25864</v>
      </c>
      <c r="D200" s="11">
        <v>0.56027375915243671</v>
      </c>
      <c r="E200" s="12">
        <v>4523.246030000003</v>
      </c>
      <c r="F200" s="11">
        <v>0.43972624084756279</v>
      </c>
      <c r="G200" s="12">
        <v>10286.504670000009</v>
      </c>
      <c r="H200" s="11">
        <v>1</v>
      </c>
      <c r="I200" s="12">
        <v>3349.9075200000002</v>
      </c>
      <c r="J200" s="11">
        <v>0.32566042863615374</v>
      </c>
      <c r="K200" s="12">
        <v>6936.5971499999978</v>
      </c>
      <c r="L200" s="11">
        <v>0.67433957136384526</v>
      </c>
      <c r="M200" s="12">
        <v>10286.504670000009</v>
      </c>
      <c r="N200" s="11">
        <v>1</v>
      </c>
      <c r="O200" s="12">
        <v>1074.7866100000001</v>
      </c>
      <c r="P200" s="11">
        <v>0.10448511369800401</v>
      </c>
      <c r="Q200" s="12">
        <v>9211.7180600000029</v>
      </c>
      <c r="R200" s="11">
        <v>0.89551488630199538</v>
      </c>
      <c r="S200" s="12">
        <v>10286.504670000009</v>
      </c>
      <c r="T200" s="13">
        <v>1</v>
      </c>
    </row>
    <row r="201" spans="1:20" ht="15.9" customHeight="1">
      <c r="A201" s="86"/>
      <c r="B201" s="9" t="s">
        <v>10</v>
      </c>
      <c r="C201" s="10">
        <v>17</v>
      </c>
      <c r="D201" s="11">
        <v>0.42499999999999999</v>
      </c>
      <c r="E201" s="12">
        <v>23</v>
      </c>
      <c r="F201" s="11">
        <v>0.57499999999999996</v>
      </c>
      <c r="G201" s="12">
        <v>40</v>
      </c>
      <c r="H201" s="11">
        <v>1</v>
      </c>
      <c r="I201" s="12">
        <v>17</v>
      </c>
      <c r="J201" s="11">
        <v>0.42499999999999999</v>
      </c>
      <c r="K201" s="12">
        <v>23</v>
      </c>
      <c r="L201" s="11">
        <v>0.57499999999999996</v>
      </c>
      <c r="M201" s="12">
        <v>40</v>
      </c>
      <c r="N201" s="11">
        <v>1</v>
      </c>
      <c r="O201" s="12">
        <v>5</v>
      </c>
      <c r="P201" s="11">
        <v>0.125</v>
      </c>
      <c r="Q201" s="12">
        <v>35</v>
      </c>
      <c r="R201" s="11">
        <v>0.875</v>
      </c>
      <c r="S201" s="12">
        <v>40</v>
      </c>
      <c r="T201" s="13">
        <v>1</v>
      </c>
    </row>
    <row r="202" spans="1:20" ht="15.9" customHeight="1">
      <c r="A202" s="86"/>
      <c r="B202" s="9" t="s">
        <v>11</v>
      </c>
      <c r="C202" s="10">
        <v>7</v>
      </c>
      <c r="D202" s="11">
        <v>0.35</v>
      </c>
      <c r="E202" s="12">
        <v>13</v>
      </c>
      <c r="F202" s="11">
        <v>0.65</v>
      </c>
      <c r="G202" s="12">
        <v>20</v>
      </c>
      <c r="H202" s="11">
        <v>1</v>
      </c>
      <c r="I202" s="12">
        <v>11</v>
      </c>
      <c r="J202" s="11">
        <v>0.55000000000000004</v>
      </c>
      <c r="K202" s="12">
        <v>9</v>
      </c>
      <c r="L202" s="11">
        <v>0.45</v>
      </c>
      <c r="M202" s="12">
        <v>20</v>
      </c>
      <c r="N202" s="11">
        <v>1</v>
      </c>
      <c r="O202" s="12">
        <v>1</v>
      </c>
      <c r="P202" s="11">
        <v>0.05</v>
      </c>
      <c r="Q202" s="12">
        <v>19</v>
      </c>
      <c r="R202" s="11">
        <v>0.95</v>
      </c>
      <c r="S202" s="12">
        <v>20</v>
      </c>
      <c r="T202" s="13">
        <v>1</v>
      </c>
    </row>
    <row r="203" spans="1:20" ht="15.9" customHeight="1" thickBot="1">
      <c r="A203" s="87"/>
      <c r="B203" s="14" t="s">
        <v>5</v>
      </c>
      <c r="C203" s="15">
        <v>7743.587029999996</v>
      </c>
      <c r="D203" s="16">
        <v>0.57330292108114855</v>
      </c>
      <c r="E203" s="17">
        <v>5763.3858899999959</v>
      </c>
      <c r="F203" s="16">
        <v>0.42669707891884756</v>
      </c>
      <c r="G203" s="17">
        <v>13506.972920000044</v>
      </c>
      <c r="H203" s="16">
        <v>1</v>
      </c>
      <c r="I203" s="17">
        <v>4306.7811500000016</v>
      </c>
      <c r="J203" s="16">
        <v>0.31885613271815072</v>
      </c>
      <c r="K203" s="17">
        <v>9200.1917699999976</v>
      </c>
      <c r="L203" s="16">
        <v>0.68114386728184595</v>
      </c>
      <c r="M203" s="17">
        <v>13506.972920000044</v>
      </c>
      <c r="N203" s="16">
        <v>1</v>
      </c>
      <c r="O203" s="17">
        <v>1356.0528399999998</v>
      </c>
      <c r="P203" s="16">
        <v>0.10039650246074495</v>
      </c>
      <c r="Q203" s="17">
        <v>12150.920080000031</v>
      </c>
      <c r="R203" s="16">
        <v>0.89960349753925417</v>
      </c>
      <c r="S203" s="17">
        <v>13506.972920000044</v>
      </c>
      <c r="T203" s="18">
        <v>1</v>
      </c>
    </row>
    <row r="204" spans="1:20" ht="36" customHeight="1"/>
  </sheetData>
  <mergeCells count="420">
    <mergeCell ref="A2:H2"/>
    <mergeCell ref="A3:B5"/>
    <mergeCell ref="C3:H3"/>
    <mergeCell ref="C4:D4"/>
    <mergeCell ref="E4:F4"/>
    <mergeCell ref="G4:H4"/>
    <mergeCell ref="A6:A10"/>
    <mergeCell ref="A13:AL13"/>
    <mergeCell ref="A14:B16"/>
    <mergeCell ref="C14:H14"/>
    <mergeCell ref="I14:N14"/>
    <mergeCell ref="O14:T14"/>
    <mergeCell ref="U14:Z14"/>
    <mergeCell ref="AA14:AF14"/>
    <mergeCell ref="AG14:AL14"/>
    <mergeCell ref="C15:D15"/>
    <mergeCell ref="AC15:AD15"/>
    <mergeCell ref="AE15:AF15"/>
    <mergeCell ref="AG15:AH15"/>
    <mergeCell ref="AI15:AJ15"/>
    <mergeCell ref="AK15:AL15"/>
    <mergeCell ref="A17:A21"/>
    <mergeCell ref="Q15:R15"/>
    <mergeCell ref="S15:T15"/>
    <mergeCell ref="U15:V15"/>
    <mergeCell ref="W15:X15"/>
    <mergeCell ref="Y15:Z15"/>
    <mergeCell ref="AA15:AB15"/>
    <mergeCell ref="E15:F15"/>
    <mergeCell ref="G15:H15"/>
    <mergeCell ref="I15:J15"/>
    <mergeCell ref="K15:L15"/>
    <mergeCell ref="M15:N15"/>
    <mergeCell ref="O15:P15"/>
    <mergeCell ref="A24:Z24"/>
    <mergeCell ref="A25:B27"/>
    <mergeCell ref="C25:H25"/>
    <mergeCell ref="I25:N25"/>
    <mergeCell ref="O25:T25"/>
    <mergeCell ref="U25:Z25"/>
    <mergeCell ref="C26:D26"/>
    <mergeCell ref="E26:F26"/>
    <mergeCell ref="G26:H26"/>
    <mergeCell ref="U26:V26"/>
    <mergeCell ref="W26:X26"/>
    <mergeCell ref="Y26:Z26"/>
    <mergeCell ref="A28:A32"/>
    <mergeCell ref="A36:Z36"/>
    <mergeCell ref="A37:B39"/>
    <mergeCell ref="C37:H37"/>
    <mergeCell ref="I37:N37"/>
    <mergeCell ref="O37:T37"/>
    <mergeCell ref="U37:Z37"/>
    <mergeCell ref="I26:J26"/>
    <mergeCell ref="K26:L26"/>
    <mergeCell ref="M26:N26"/>
    <mergeCell ref="O26:P26"/>
    <mergeCell ref="Q26:R26"/>
    <mergeCell ref="S26:T26"/>
    <mergeCell ref="O38:P38"/>
    <mergeCell ref="Q38:R38"/>
    <mergeCell ref="S38:T38"/>
    <mergeCell ref="U38:V38"/>
    <mergeCell ref="W38:X38"/>
    <mergeCell ref="Y38:Z38"/>
    <mergeCell ref="C38:D38"/>
    <mergeCell ref="E38:F38"/>
    <mergeCell ref="G38:H38"/>
    <mergeCell ref="I38:J38"/>
    <mergeCell ref="K38:L38"/>
    <mergeCell ref="M38:N38"/>
    <mergeCell ref="A40:A44"/>
    <mergeCell ref="A48:AL48"/>
    <mergeCell ref="A49:B51"/>
    <mergeCell ref="C49:H49"/>
    <mergeCell ref="I49:N49"/>
    <mergeCell ref="O49:T49"/>
    <mergeCell ref="U49:Z49"/>
    <mergeCell ref="AA49:AF49"/>
    <mergeCell ref="AG49:AL49"/>
    <mergeCell ref="C50:D50"/>
    <mergeCell ref="AC50:AD50"/>
    <mergeCell ref="AE50:AF50"/>
    <mergeCell ref="AG50:AH50"/>
    <mergeCell ref="AI50:AJ50"/>
    <mergeCell ref="AK50:AL50"/>
    <mergeCell ref="A52:A56"/>
    <mergeCell ref="Q50:R50"/>
    <mergeCell ref="S50:T50"/>
    <mergeCell ref="U50:V50"/>
    <mergeCell ref="W50:X50"/>
    <mergeCell ref="Y50:Z50"/>
    <mergeCell ref="AA50:AB50"/>
    <mergeCell ref="E50:F50"/>
    <mergeCell ref="G50:H50"/>
    <mergeCell ref="I50:J50"/>
    <mergeCell ref="K50:L50"/>
    <mergeCell ref="M50:N50"/>
    <mergeCell ref="O50:P50"/>
    <mergeCell ref="M61:N61"/>
    <mergeCell ref="O61:P61"/>
    <mergeCell ref="Q61:R61"/>
    <mergeCell ref="S61:T61"/>
    <mergeCell ref="A63:A67"/>
    <mergeCell ref="A70:Z70"/>
    <mergeCell ref="A59:T59"/>
    <mergeCell ref="A60:B62"/>
    <mergeCell ref="C60:H60"/>
    <mergeCell ref="I60:N60"/>
    <mergeCell ref="O60:T60"/>
    <mergeCell ref="C61:D61"/>
    <mergeCell ref="E61:F61"/>
    <mergeCell ref="G61:H61"/>
    <mergeCell ref="I61:J61"/>
    <mergeCell ref="K61:L61"/>
    <mergeCell ref="A74:A78"/>
    <mergeCell ref="A81:BF81"/>
    <mergeCell ref="A82:B84"/>
    <mergeCell ref="C82:P82"/>
    <mergeCell ref="Q82:AD82"/>
    <mergeCell ref="AE82:AR82"/>
    <mergeCell ref="AS82:BF82"/>
    <mergeCell ref="C83:D83"/>
    <mergeCell ref="E83:F83"/>
    <mergeCell ref="W83:X83"/>
    <mergeCell ref="Y83:Z83"/>
    <mergeCell ref="AA83:AB83"/>
    <mergeCell ref="AC83:AD83"/>
    <mergeCell ref="G83:H83"/>
    <mergeCell ref="I83:J83"/>
    <mergeCell ref="K83:L83"/>
    <mergeCell ref="M83:N83"/>
    <mergeCell ref="O83:P83"/>
    <mergeCell ref="Q83:R83"/>
    <mergeCell ref="BC83:BD83"/>
    <mergeCell ref="BE83:BF83"/>
    <mergeCell ref="AS83:AT83"/>
    <mergeCell ref="AU83:AV83"/>
    <mergeCell ref="AW83:AX83"/>
    <mergeCell ref="W72:X72"/>
    <mergeCell ref="A71:B73"/>
    <mergeCell ref="C71:H71"/>
    <mergeCell ref="I71:N71"/>
    <mergeCell ref="O71:T71"/>
    <mergeCell ref="U71:Z71"/>
    <mergeCell ref="C72:D72"/>
    <mergeCell ref="E72:F72"/>
    <mergeCell ref="G72:H72"/>
    <mergeCell ref="I72:J72"/>
    <mergeCell ref="K72:L72"/>
    <mergeCell ref="Y72:Z72"/>
    <mergeCell ref="M72:N72"/>
    <mergeCell ref="O72:P72"/>
    <mergeCell ref="Q72:R72"/>
    <mergeCell ref="S72:T72"/>
    <mergeCell ref="U72:V72"/>
    <mergeCell ref="A85:A89"/>
    <mergeCell ref="A92:T92"/>
    <mergeCell ref="A93:B95"/>
    <mergeCell ref="C93:H93"/>
    <mergeCell ref="I93:N93"/>
    <mergeCell ref="O93:T93"/>
    <mergeCell ref="C94:D94"/>
    <mergeCell ref="E94:F94"/>
    <mergeCell ref="AQ83:AR83"/>
    <mergeCell ref="S94:T94"/>
    <mergeCell ref="G94:H94"/>
    <mergeCell ref="I94:J94"/>
    <mergeCell ref="K94:L94"/>
    <mergeCell ref="M94:N94"/>
    <mergeCell ref="O94:P94"/>
    <mergeCell ref="Q94:R94"/>
    <mergeCell ref="AY83:AZ83"/>
    <mergeCell ref="BA83:BB83"/>
    <mergeCell ref="AE83:AF83"/>
    <mergeCell ref="AG83:AH83"/>
    <mergeCell ref="AI83:AJ83"/>
    <mergeCell ref="AK83:AL83"/>
    <mergeCell ref="AM83:AN83"/>
    <mergeCell ref="AO83:AP83"/>
    <mergeCell ref="S83:T83"/>
    <mergeCell ref="U83:V83"/>
    <mergeCell ref="A96:A100"/>
    <mergeCell ref="A105:Z105"/>
    <mergeCell ref="A106:B108"/>
    <mergeCell ref="C106:H106"/>
    <mergeCell ref="I106:N106"/>
    <mergeCell ref="O106:T106"/>
    <mergeCell ref="U106:Z106"/>
    <mergeCell ref="C107:D107"/>
    <mergeCell ref="E107:F107"/>
    <mergeCell ref="S107:T107"/>
    <mergeCell ref="U107:V107"/>
    <mergeCell ref="W107:X107"/>
    <mergeCell ref="Y107:Z107"/>
    <mergeCell ref="A109:A113"/>
    <mergeCell ref="A118:CT118"/>
    <mergeCell ref="G107:H107"/>
    <mergeCell ref="I107:J107"/>
    <mergeCell ref="K107:L107"/>
    <mergeCell ref="M107:N107"/>
    <mergeCell ref="O107:P107"/>
    <mergeCell ref="Q107:R107"/>
    <mergeCell ref="A119:B121"/>
    <mergeCell ref="C119:H119"/>
    <mergeCell ref="I119:N119"/>
    <mergeCell ref="O119:T119"/>
    <mergeCell ref="U119:Z119"/>
    <mergeCell ref="AA119:AF119"/>
    <mergeCell ref="M120:N120"/>
    <mergeCell ref="O120:P120"/>
    <mergeCell ref="Q120:R120"/>
    <mergeCell ref="S120:T120"/>
    <mergeCell ref="BQ119:BV119"/>
    <mergeCell ref="BW119:CB119"/>
    <mergeCell ref="CC119:CH119"/>
    <mergeCell ref="CI119:CN119"/>
    <mergeCell ref="CO119:CT119"/>
    <mergeCell ref="C120:D120"/>
    <mergeCell ref="E120:F120"/>
    <mergeCell ref="G120:H120"/>
    <mergeCell ref="I120:J120"/>
    <mergeCell ref="K120:L120"/>
    <mergeCell ref="AG119:AL119"/>
    <mergeCell ref="AM119:AR119"/>
    <mergeCell ref="AS119:AX119"/>
    <mergeCell ref="AY119:BD119"/>
    <mergeCell ref="BE119:BJ119"/>
    <mergeCell ref="BK119:BP119"/>
    <mergeCell ref="AG120:AH120"/>
    <mergeCell ref="AI120:AJ120"/>
    <mergeCell ref="AK120:AL120"/>
    <mergeCell ref="AM120:AN120"/>
    <mergeCell ref="AO120:AP120"/>
    <mergeCell ref="AQ120:AR120"/>
    <mergeCell ref="U120:V120"/>
    <mergeCell ref="W120:X120"/>
    <mergeCell ref="Y120:Z120"/>
    <mergeCell ref="AA120:AB120"/>
    <mergeCell ref="AC120:AD120"/>
    <mergeCell ref="AE120:AF120"/>
    <mergeCell ref="BI120:BJ120"/>
    <mergeCell ref="BK120:BL120"/>
    <mergeCell ref="BM120:BN120"/>
    <mergeCell ref="BO120:BP120"/>
    <mergeCell ref="AS120:AT120"/>
    <mergeCell ref="AU120:AV120"/>
    <mergeCell ref="AW120:AX120"/>
    <mergeCell ref="AY120:AZ120"/>
    <mergeCell ref="BA120:BB120"/>
    <mergeCell ref="BC120:BD120"/>
    <mergeCell ref="CO120:CP120"/>
    <mergeCell ref="CQ120:CR120"/>
    <mergeCell ref="CS120:CT120"/>
    <mergeCell ref="A122:A126"/>
    <mergeCell ref="A129:DL129"/>
    <mergeCell ref="A130:B132"/>
    <mergeCell ref="C130:H130"/>
    <mergeCell ref="I130:N130"/>
    <mergeCell ref="O130:T130"/>
    <mergeCell ref="U130:Z130"/>
    <mergeCell ref="CC120:CD120"/>
    <mergeCell ref="CE120:CF120"/>
    <mergeCell ref="CG120:CH120"/>
    <mergeCell ref="CI120:CJ120"/>
    <mergeCell ref="CK120:CL120"/>
    <mergeCell ref="CM120:CN120"/>
    <mergeCell ref="BQ120:BR120"/>
    <mergeCell ref="BS120:BT120"/>
    <mergeCell ref="BU120:BV120"/>
    <mergeCell ref="BW120:BX120"/>
    <mergeCell ref="BY120:BZ120"/>
    <mergeCell ref="CA120:CB120"/>
    <mergeCell ref="BE120:BF120"/>
    <mergeCell ref="BG120:BH120"/>
    <mergeCell ref="AA130:AF130"/>
    <mergeCell ref="AG130:AL130"/>
    <mergeCell ref="AM130:AR130"/>
    <mergeCell ref="AS130:AX130"/>
    <mergeCell ref="AY130:DL130"/>
    <mergeCell ref="C131:D131"/>
    <mergeCell ref="E131:F131"/>
    <mergeCell ref="G131:H131"/>
    <mergeCell ref="I131:J131"/>
    <mergeCell ref="K131:L131"/>
    <mergeCell ref="Y131:Z131"/>
    <mergeCell ref="AA131:AB131"/>
    <mergeCell ref="AC131:AD131"/>
    <mergeCell ref="AE131:AF131"/>
    <mergeCell ref="AG131:AH131"/>
    <mergeCell ref="AI131:AJ131"/>
    <mergeCell ref="M131:N131"/>
    <mergeCell ref="O131:P131"/>
    <mergeCell ref="Q131:R131"/>
    <mergeCell ref="S131:T131"/>
    <mergeCell ref="U131:V131"/>
    <mergeCell ref="W131:X131"/>
    <mergeCell ref="DK131:DL131"/>
    <mergeCell ref="A133:A137"/>
    <mergeCell ref="A140:H140"/>
    <mergeCell ref="CS131:CT131"/>
    <mergeCell ref="CU131:CV131"/>
    <mergeCell ref="CW131:CX131"/>
    <mergeCell ref="CY131:CZ131"/>
    <mergeCell ref="DA131:DB131"/>
    <mergeCell ref="DC131:DD131"/>
    <mergeCell ref="CG131:CH131"/>
    <mergeCell ref="CI131:CJ131"/>
    <mergeCell ref="CK131:CL131"/>
    <mergeCell ref="CM131:CN131"/>
    <mergeCell ref="CO131:CP131"/>
    <mergeCell ref="CQ131:CR131"/>
    <mergeCell ref="BU131:BV131"/>
    <mergeCell ref="BW131:BX131"/>
    <mergeCell ref="BY131:BZ131"/>
    <mergeCell ref="CA131:CB131"/>
    <mergeCell ref="CC131:CD131"/>
    <mergeCell ref="CE131:CF131"/>
    <mergeCell ref="BI131:BJ131"/>
    <mergeCell ref="BK131:BL131"/>
    <mergeCell ref="BM131:BN131"/>
    <mergeCell ref="A141:B143"/>
    <mergeCell ref="C141:H141"/>
    <mergeCell ref="C142:D142"/>
    <mergeCell ref="E142:F142"/>
    <mergeCell ref="G142:H142"/>
    <mergeCell ref="A144:A148"/>
    <mergeCell ref="DE131:DF131"/>
    <mergeCell ref="DG131:DH131"/>
    <mergeCell ref="DI131:DJ131"/>
    <mergeCell ref="BO131:BP131"/>
    <mergeCell ref="BQ131:BR131"/>
    <mergeCell ref="BS131:BT131"/>
    <mergeCell ref="AW131:AX131"/>
    <mergeCell ref="AY131:AZ131"/>
    <mergeCell ref="BA131:BB131"/>
    <mergeCell ref="BC131:BD131"/>
    <mergeCell ref="BE131:BF131"/>
    <mergeCell ref="BG131:BH131"/>
    <mergeCell ref="AK131:AL131"/>
    <mergeCell ref="AM131:AN131"/>
    <mergeCell ref="AO131:AP131"/>
    <mergeCell ref="AQ131:AR131"/>
    <mergeCell ref="AS131:AT131"/>
    <mergeCell ref="AU131:AV131"/>
    <mergeCell ref="A151:Z151"/>
    <mergeCell ref="A152:B154"/>
    <mergeCell ref="C152:H152"/>
    <mergeCell ref="I152:N152"/>
    <mergeCell ref="O152:T152"/>
    <mergeCell ref="U152:Z152"/>
    <mergeCell ref="C153:D153"/>
    <mergeCell ref="E153:F153"/>
    <mergeCell ref="G153:H153"/>
    <mergeCell ref="I153:J153"/>
    <mergeCell ref="W153:X153"/>
    <mergeCell ref="Y153:Z153"/>
    <mergeCell ref="U153:V153"/>
    <mergeCell ref="A155:A159"/>
    <mergeCell ref="A162:T162"/>
    <mergeCell ref="A163:B165"/>
    <mergeCell ref="C163:H163"/>
    <mergeCell ref="I163:N163"/>
    <mergeCell ref="O163:T163"/>
    <mergeCell ref="C164:D164"/>
    <mergeCell ref="E164:F164"/>
    <mergeCell ref="K153:L153"/>
    <mergeCell ref="M153:N153"/>
    <mergeCell ref="O153:P153"/>
    <mergeCell ref="Q153:R153"/>
    <mergeCell ref="S153:T153"/>
    <mergeCell ref="I175:J175"/>
    <mergeCell ref="K175:L175"/>
    <mergeCell ref="M175:N175"/>
    <mergeCell ref="O175:P175"/>
    <mergeCell ref="Q175:R175"/>
    <mergeCell ref="S175:T175"/>
    <mergeCell ref="S164:T164"/>
    <mergeCell ref="A166:A170"/>
    <mergeCell ref="A173:T173"/>
    <mergeCell ref="A174:B176"/>
    <mergeCell ref="C174:H174"/>
    <mergeCell ref="I174:N174"/>
    <mergeCell ref="O174:T174"/>
    <mergeCell ref="C175:D175"/>
    <mergeCell ref="E175:F175"/>
    <mergeCell ref="G175:H175"/>
    <mergeCell ref="G164:H164"/>
    <mergeCell ref="I164:J164"/>
    <mergeCell ref="K164:L164"/>
    <mergeCell ref="M164:N164"/>
    <mergeCell ref="O164:P164"/>
    <mergeCell ref="Q164:R164"/>
    <mergeCell ref="A177:A181"/>
    <mergeCell ref="A184:N184"/>
    <mergeCell ref="A185:B187"/>
    <mergeCell ref="C185:H185"/>
    <mergeCell ref="I185:N185"/>
    <mergeCell ref="C186:D186"/>
    <mergeCell ref="E186:F186"/>
    <mergeCell ref="G186:H186"/>
    <mergeCell ref="I186:J186"/>
    <mergeCell ref="K186:L186"/>
    <mergeCell ref="A199:A203"/>
    <mergeCell ref="I197:J197"/>
    <mergeCell ref="K197:L197"/>
    <mergeCell ref="M197:N197"/>
    <mergeCell ref="O197:P197"/>
    <mergeCell ref="Q197:R197"/>
    <mergeCell ref="S197:T197"/>
    <mergeCell ref="M186:N186"/>
    <mergeCell ref="A188:A192"/>
    <mergeCell ref="A195:T195"/>
    <mergeCell ref="A196:B198"/>
    <mergeCell ref="C196:H196"/>
    <mergeCell ref="I196:N196"/>
    <mergeCell ref="O196:T196"/>
    <mergeCell ref="C197:D197"/>
    <mergeCell ref="E197:F197"/>
    <mergeCell ref="G197:H197"/>
  </mergeCells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B620"/>
  <sheetViews>
    <sheetView topLeftCell="A584" zoomScale="70" zoomScaleNormal="70" workbookViewId="0">
      <selection activeCell="A506" sqref="A506:XFD510"/>
    </sheetView>
  </sheetViews>
  <sheetFormatPr baseColWidth="10" defaultRowHeight="13.8"/>
  <cols>
    <col min="1" max="1" width="11.44140625" style="21"/>
    <col min="2" max="17" width="20.6640625" style="22" customWidth="1"/>
    <col min="18" max="18" width="20.5546875" style="22" customWidth="1"/>
    <col min="19" max="24" width="20.6640625" style="22" customWidth="1"/>
    <col min="25" max="34" width="20.88671875" style="22" customWidth="1"/>
    <col min="35" max="54" width="21" style="22" customWidth="1"/>
    <col min="55" max="257" width="11.44140625" style="22"/>
    <col min="258" max="273" width="20.6640625" style="22" customWidth="1"/>
    <col min="274" max="274" width="20.5546875" style="22" customWidth="1"/>
    <col min="275" max="280" width="20.6640625" style="22" customWidth="1"/>
    <col min="281" max="291" width="20.88671875" style="22" customWidth="1"/>
    <col min="292" max="513" width="11.44140625" style="22"/>
    <col min="514" max="529" width="20.6640625" style="22" customWidth="1"/>
    <col min="530" max="530" width="20.5546875" style="22" customWidth="1"/>
    <col min="531" max="536" width="20.6640625" style="22" customWidth="1"/>
    <col min="537" max="547" width="20.88671875" style="22" customWidth="1"/>
    <col min="548" max="769" width="11.44140625" style="22"/>
    <col min="770" max="785" width="20.6640625" style="22" customWidth="1"/>
    <col min="786" max="786" width="20.5546875" style="22" customWidth="1"/>
    <col min="787" max="792" width="20.6640625" style="22" customWidth="1"/>
    <col min="793" max="803" width="20.88671875" style="22" customWidth="1"/>
    <col min="804" max="1025" width="11.44140625" style="22"/>
    <col min="1026" max="1041" width="20.6640625" style="22" customWidth="1"/>
    <col min="1042" max="1042" width="20.5546875" style="22" customWidth="1"/>
    <col min="1043" max="1048" width="20.6640625" style="22" customWidth="1"/>
    <col min="1049" max="1059" width="20.88671875" style="22" customWidth="1"/>
    <col min="1060" max="1281" width="11.44140625" style="22"/>
    <col min="1282" max="1297" width="20.6640625" style="22" customWidth="1"/>
    <col min="1298" max="1298" width="20.5546875" style="22" customWidth="1"/>
    <col min="1299" max="1304" width="20.6640625" style="22" customWidth="1"/>
    <col min="1305" max="1315" width="20.88671875" style="22" customWidth="1"/>
    <col min="1316" max="1537" width="11.44140625" style="22"/>
    <col min="1538" max="1553" width="20.6640625" style="22" customWidth="1"/>
    <col min="1554" max="1554" width="20.5546875" style="22" customWidth="1"/>
    <col min="1555" max="1560" width="20.6640625" style="22" customWidth="1"/>
    <col min="1561" max="1571" width="20.88671875" style="22" customWidth="1"/>
    <col min="1572" max="1793" width="11.44140625" style="22"/>
    <col min="1794" max="1809" width="20.6640625" style="22" customWidth="1"/>
    <col min="1810" max="1810" width="20.5546875" style="22" customWidth="1"/>
    <col min="1811" max="1816" width="20.6640625" style="22" customWidth="1"/>
    <col min="1817" max="1827" width="20.88671875" style="22" customWidth="1"/>
    <col min="1828" max="2049" width="11.44140625" style="22"/>
    <col min="2050" max="2065" width="20.6640625" style="22" customWidth="1"/>
    <col min="2066" max="2066" width="20.5546875" style="22" customWidth="1"/>
    <col min="2067" max="2072" width="20.6640625" style="22" customWidth="1"/>
    <col min="2073" max="2083" width="20.88671875" style="22" customWidth="1"/>
    <col min="2084" max="2305" width="11.44140625" style="22"/>
    <col min="2306" max="2321" width="20.6640625" style="22" customWidth="1"/>
    <col min="2322" max="2322" width="20.5546875" style="22" customWidth="1"/>
    <col min="2323" max="2328" width="20.6640625" style="22" customWidth="1"/>
    <col min="2329" max="2339" width="20.88671875" style="22" customWidth="1"/>
    <col min="2340" max="2561" width="11.44140625" style="22"/>
    <col min="2562" max="2577" width="20.6640625" style="22" customWidth="1"/>
    <col min="2578" max="2578" width="20.5546875" style="22" customWidth="1"/>
    <col min="2579" max="2584" width="20.6640625" style="22" customWidth="1"/>
    <col min="2585" max="2595" width="20.88671875" style="22" customWidth="1"/>
    <col min="2596" max="2817" width="11.44140625" style="22"/>
    <col min="2818" max="2833" width="20.6640625" style="22" customWidth="1"/>
    <col min="2834" max="2834" width="20.5546875" style="22" customWidth="1"/>
    <col min="2835" max="2840" width="20.6640625" style="22" customWidth="1"/>
    <col min="2841" max="2851" width="20.88671875" style="22" customWidth="1"/>
    <col min="2852" max="3073" width="11.44140625" style="22"/>
    <col min="3074" max="3089" width="20.6640625" style="22" customWidth="1"/>
    <col min="3090" max="3090" width="20.5546875" style="22" customWidth="1"/>
    <col min="3091" max="3096" width="20.6640625" style="22" customWidth="1"/>
    <col min="3097" max="3107" width="20.88671875" style="22" customWidth="1"/>
    <col min="3108" max="3329" width="11.44140625" style="22"/>
    <col min="3330" max="3345" width="20.6640625" style="22" customWidth="1"/>
    <col min="3346" max="3346" width="20.5546875" style="22" customWidth="1"/>
    <col min="3347" max="3352" width="20.6640625" style="22" customWidth="1"/>
    <col min="3353" max="3363" width="20.88671875" style="22" customWidth="1"/>
    <col min="3364" max="3585" width="11.44140625" style="22"/>
    <col min="3586" max="3601" width="20.6640625" style="22" customWidth="1"/>
    <col min="3602" max="3602" width="20.5546875" style="22" customWidth="1"/>
    <col min="3603" max="3608" width="20.6640625" style="22" customWidth="1"/>
    <col min="3609" max="3619" width="20.88671875" style="22" customWidth="1"/>
    <col min="3620" max="3841" width="11.44140625" style="22"/>
    <col min="3842" max="3857" width="20.6640625" style="22" customWidth="1"/>
    <col min="3858" max="3858" width="20.5546875" style="22" customWidth="1"/>
    <col min="3859" max="3864" width="20.6640625" style="22" customWidth="1"/>
    <col min="3865" max="3875" width="20.88671875" style="22" customWidth="1"/>
    <col min="3876" max="4097" width="11.44140625" style="22"/>
    <col min="4098" max="4113" width="20.6640625" style="22" customWidth="1"/>
    <col min="4114" max="4114" width="20.5546875" style="22" customWidth="1"/>
    <col min="4115" max="4120" width="20.6640625" style="22" customWidth="1"/>
    <col min="4121" max="4131" width="20.88671875" style="22" customWidth="1"/>
    <col min="4132" max="4353" width="11.44140625" style="22"/>
    <col min="4354" max="4369" width="20.6640625" style="22" customWidth="1"/>
    <col min="4370" max="4370" width="20.5546875" style="22" customWidth="1"/>
    <col min="4371" max="4376" width="20.6640625" style="22" customWidth="1"/>
    <col min="4377" max="4387" width="20.88671875" style="22" customWidth="1"/>
    <col min="4388" max="4609" width="11.44140625" style="22"/>
    <col min="4610" max="4625" width="20.6640625" style="22" customWidth="1"/>
    <col min="4626" max="4626" width="20.5546875" style="22" customWidth="1"/>
    <col min="4627" max="4632" width="20.6640625" style="22" customWidth="1"/>
    <col min="4633" max="4643" width="20.88671875" style="22" customWidth="1"/>
    <col min="4644" max="4865" width="11.44140625" style="22"/>
    <col min="4866" max="4881" width="20.6640625" style="22" customWidth="1"/>
    <col min="4882" max="4882" width="20.5546875" style="22" customWidth="1"/>
    <col min="4883" max="4888" width="20.6640625" style="22" customWidth="1"/>
    <col min="4889" max="4899" width="20.88671875" style="22" customWidth="1"/>
    <col min="4900" max="5121" width="11.44140625" style="22"/>
    <col min="5122" max="5137" width="20.6640625" style="22" customWidth="1"/>
    <col min="5138" max="5138" width="20.5546875" style="22" customWidth="1"/>
    <col min="5139" max="5144" width="20.6640625" style="22" customWidth="1"/>
    <col min="5145" max="5155" width="20.88671875" style="22" customWidth="1"/>
    <col min="5156" max="5377" width="11.44140625" style="22"/>
    <col min="5378" max="5393" width="20.6640625" style="22" customWidth="1"/>
    <col min="5394" max="5394" width="20.5546875" style="22" customWidth="1"/>
    <col min="5395" max="5400" width="20.6640625" style="22" customWidth="1"/>
    <col min="5401" max="5411" width="20.88671875" style="22" customWidth="1"/>
    <col min="5412" max="5633" width="11.44140625" style="22"/>
    <col min="5634" max="5649" width="20.6640625" style="22" customWidth="1"/>
    <col min="5650" max="5650" width="20.5546875" style="22" customWidth="1"/>
    <col min="5651" max="5656" width="20.6640625" style="22" customWidth="1"/>
    <col min="5657" max="5667" width="20.88671875" style="22" customWidth="1"/>
    <col min="5668" max="5889" width="11.44140625" style="22"/>
    <col min="5890" max="5905" width="20.6640625" style="22" customWidth="1"/>
    <col min="5906" max="5906" width="20.5546875" style="22" customWidth="1"/>
    <col min="5907" max="5912" width="20.6640625" style="22" customWidth="1"/>
    <col min="5913" max="5923" width="20.88671875" style="22" customWidth="1"/>
    <col min="5924" max="6145" width="11.44140625" style="22"/>
    <col min="6146" max="6161" width="20.6640625" style="22" customWidth="1"/>
    <col min="6162" max="6162" width="20.5546875" style="22" customWidth="1"/>
    <col min="6163" max="6168" width="20.6640625" style="22" customWidth="1"/>
    <col min="6169" max="6179" width="20.88671875" style="22" customWidth="1"/>
    <col min="6180" max="6401" width="11.44140625" style="22"/>
    <col min="6402" max="6417" width="20.6640625" style="22" customWidth="1"/>
    <col min="6418" max="6418" width="20.5546875" style="22" customWidth="1"/>
    <col min="6419" max="6424" width="20.6640625" style="22" customWidth="1"/>
    <col min="6425" max="6435" width="20.88671875" style="22" customWidth="1"/>
    <col min="6436" max="6657" width="11.44140625" style="22"/>
    <col min="6658" max="6673" width="20.6640625" style="22" customWidth="1"/>
    <col min="6674" max="6674" width="20.5546875" style="22" customWidth="1"/>
    <col min="6675" max="6680" width="20.6640625" style="22" customWidth="1"/>
    <col min="6681" max="6691" width="20.88671875" style="22" customWidth="1"/>
    <col min="6692" max="6913" width="11.44140625" style="22"/>
    <col min="6914" max="6929" width="20.6640625" style="22" customWidth="1"/>
    <col min="6930" max="6930" width="20.5546875" style="22" customWidth="1"/>
    <col min="6931" max="6936" width="20.6640625" style="22" customWidth="1"/>
    <col min="6937" max="6947" width="20.88671875" style="22" customWidth="1"/>
    <col min="6948" max="7169" width="11.44140625" style="22"/>
    <col min="7170" max="7185" width="20.6640625" style="22" customWidth="1"/>
    <col min="7186" max="7186" width="20.5546875" style="22" customWidth="1"/>
    <col min="7187" max="7192" width="20.6640625" style="22" customWidth="1"/>
    <col min="7193" max="7203" width="20.88671875" style="22" customWidth="1"/>
    <col min="7204" max="7425" width="11.44140625" style="22"/>
    <col min="7426" max="7441" width="20.6640625" style="22" customWidth="1"/>
    <col min="7442" max="7442" width="20.5546875" style="22" customWidth="1"/>
    <col min="7443" max="7448" width="20.6640625" style="22" customWidth="1"/>
    <col min="7449" max="7459" width="20.88671875" style="22" customWidth="1"/>
    <col min="7460" max="7681" width="11.44140625" style="22"/>
    <col min="7682" max="7697" width="20.6640625" style="22" customWidth="1"/>
    <col min="7698" max="7698" width="20.5546875" style="22" customWidth="1"/>
    <col min="7699" max="7704" width="20.6640625" style="22" customWidth="1"/>
    <col min="7705" max="7715" width="20.88671875" style="22" customWidth="1"/>
    <col min="7716" max="7937" width="11.44140625" style="22"/>
    <col min="7938" max="7953" width="20.6640625" style="22" customWidth="1"/>
    <col min="7954" max="7954" width="20.5546875" style="22" customWidth="1"/>
    <col min="7955" max="7960" width="20.6640625" style="22" customWidth="1"/>
    <col min="7961" max="7971" width="20.88671875" style="22" customWidth="1"/>
    <col min="7972" max="8193" width="11.44140625" style="22"/>
    <col min="8194" max="8209" width="20.6640625" style="22" customWidth="1"/>
    <col min="8210" max="8210" width="20.5546875" style="22" customWidth="1"/>
    <col min="8211" max="8216" width="20.6640625" style="22" customWidth="1"/>
    <col min="8217" max="8227" width="20.88671875" style="22" customWidth="1"/>
    <col min="8228" max="8449" width="11.44140625" style="22"/>
    <col min="8450" max="8465" width="20.6640625" style="22" customWidth="1"/>
    <col min="8466" max="8466" width="20.5546875" style="22" customWidth="1"/>
    <col min="8467" max="8472" width="20.6640625" style="22" customWidth="1"/>
    <col min="8473" max="8483" width="20.88671875" style="22" customWidth="1"/>
    <col min="8484" max="8705" width="11.44140625" style="22"/>
    <col min="8706" max="8721" width="20.6640625" style="22" customWidth="1"/>
    <col min="8722" max="8722" width="20.5546875" style="22" customWidth="1"/>
    <col min="8723" max="8728" width="20.6640625" style="22" customWidth="1"/>
    <col min="8729" max="8739" width="20.88671875" style="22" customWidth="1"/>
    <col min="8740" max="8961" width="11.44140625" style="22"/>
    <col min="8962" max="8977" width="20.6640625" style="22" customWidth="1"/>
    <col min="8978" max="8978" width="20.5546875" style="22" customWidth="1"/>
    <col min="8979" max="8984" width="20.6640625" style="22" customWidth="1"/>
    <col min="8985" max="8995" width="20.88671875" style="22" customWidth="1"/>
    <col min="8996" max="9217" width="11.44140625" style="22"/>
    <col min="9218" max="9233" width="20.6640625" style="22" customWidth="1"/>
    <col min="9234" max="9234" width="20.5546875" style="22" customWidth="1"/>
    <col min="9235" max="9240" width="20.6640625" style="22" customWidth="1"/>
    <col min="9241" max="9251" width="20.88671875" style="22" customWidth="1"/>
    <col min="9252" max="9473" width="11.44140625" style="22"/>
    <col min="9474" max="9489" width="20.6640625" style="22" customWidth="1"/>
    <col min="9490" max="9490" width="20.5546875" style="22" customWidth="1"/>
    <col min="9491" max="9496" width="20.6640625" style="22" customWidth="1"/>
    <col min="9497" max="9507" width="20.88671875" style="22" customWidth="1"/>
    <col min="9508" max="9729" width="11.44140625" style="22"/>
    <col min="9730" max="9745" width="20.6640625" style="22" customWidth="1"/>
    <col min="9746" max="9746" width="20.5546875" style="22" customWidth="1"/>
    <col min="9747" max="9752" width="20.6640625" style="22" customWidth="1"/>
    <col min="9753" max="9763" width="20.88671875" style="22" customWidth="1"/>
    <col min="9764" max="9985" width="11.44140625" style="22"/>
    <col min="9986" max="10001" width="20.6640625" style="22" customWidth="1"/>
    <col min="10002" max="10002" width="20.5546875" style="22" customWidth="1"/>
    <col min="10003" max="10008" width="20.6640625" style="22" customWidth="1"/>
    <col min="10009" max="10019" width="20.88671875" style="22" customWidth="1"/>
    <col min="10020" max="10241" width="11.44140625" style="22"/>
    <col min="10242" max="10257" width="20.6640625" style="22" customWidth="1"/>
    <col min="10258" max="10258" width="20.5546875" style="22" customWidth="1"/>
    <col min="10259" max="10264" width="20.6640625" style="22" customWidth="1"/>
    <col min="10265" max="10275" width="20.88671875" style="22" customWidth="1"/>
    <col min="10276" max="10497" width="11.44140625" style="22"/>
    <col min="10498" max="10513" width="20.6640625" style="22" customWidth="1"/>
    <col min="10514" max="10514" width="20.5546875" style="22" customWidth="1"/>
    <col min="10515" max="10520" width="20.6640625" style="22" customWidth="1"/>
    <col min="10521" max="10531" width="20.88671875" style="22" customWidth="1"/>
    <col min="10532" max="10753" width="11.44140625" style="22"/>
    <col min="10754" max="10769" width="20.6640625" style="22" customWidth="1"/>
    <col min="10770" max="10770" width="20.5546875" style="22" customWidth="1"/>
    <col min="10771" max="10776" width="20.6640625" style="22" customWidth="1"/>
    <col min="10777" max="10787" width="20.88671875" style="22" customWidth="1"/>
    <col min="10788" max="11009" width="11.44140625" style="22"/>
    <col min="11010" max="11025" width="20.6640625" style="22" customWidth="1"/>
    <col min="11026" max="11026" width="20.5546875" style="22" customWidth="1"/>
    <col min="11027" max="11032" width="20.6640625" style="22" customWidth="1"/>
    <col min="11033" max="11043" width="20.88671875" style="22" customWidth="1"/>
    <col min="11044" max="11265" width="11.44140625" style="22"/>
    <col min="11266" max="11281" width="20.6640625" style="22" customWidth="1"/>
    <col min="11282" max="11282" width="20.5546875" style="22" customWidth="1"/>
    <col min="11283" max="11288" width="20.6640625" style="22" customWidth="1"/>
    <col min="11289" max="11299" width="20.88671875" style="22" customWidth="1"/>
    <col min="11300" max="11521" width="11.44140625" style="22"/>
    <col min="11522" max="11537" width="20.6640625" style="22" customWidth="1"/>
    <col min="11538" max="11538" width="20.5546875" style="22" customWidth="1"/>
    <col min="11539" max="11544" width="20.6640625" style="22" customWidth="1"/>
    <col min="11545" max="11555" width="20.88671875" style="22" customWidth="1"/>
    <col min="11556" max="11777" width="11.44140625" style="22"/>
    <col min="11778" max="11793" width="20.6640625" style="22" customWidth="1"/>
    <col min="11794" max="11794" width="20.5546875" style="22" customWidth="1"/>
    <col min="11795" max="11800" width="20.6640625" style="22" customWidth="1"/>
    <col min="11801" max="11811" width="20.88671875" style="22" customWidth="1"/>
    <col min="11812" max="12033" width="11.44140625" style="22"/>
    <col min="12034" max="12049" width="20.6640625" style="22" customWidth="1"/>
    <col min="12050" max="12050" width="20.5546875" style="22" customWidth="1"/>
    <col min="12051" max="12056" width="20.6640625" style="22" customWidth="1"/>
    <col min="12057" max="12067" width="20.88671875" style="22" customWidth="1"/>
    <col min="12068" max="12289" width="11.44140625" style="22"/>
    <col min="12290" max="12305" width="20.6640625" style="22" customWidth="1"/>
    <col min="12306" max="12306" width="20.5546875" style="22" customWidth="1"/>
    <col min="12307" max="12312" width="20.6640625" style="22" customWidth="1"/>
    <col min="12313" max="12323" width="20.88671875" style="22" customWidth="1"/>
    <col min="12324" max="12545" width="11.44140625" style="22"/>
    <col min="12546" max="12561" width="20.6640625" style="22" customWidth="1"/>
    <col min="12562" max="12562" width="20.5546875" style="22" customWidth="1"/>
    <col min="12563" max="12568" width="20.6640625" style="22" customWidth="1"/>
    <col min="12569" max="12579" width="20.88671875" style="22" customWidth="1"/>
    <col min="12580" max="12801" width="11.44140625" style="22"/>
    <col min="12802" max="12817" width="20.6640625" style="22" customWidth="1"/>
    <col min="12818" max="12818" width="20.5546875" style="22" customWidth="1"/>
    <col min="12819" max="12824" width="20.6640625" style="22" customWidth="1"/>
    <col min="12825" max="12835" width="20.88671875" style="22" customWidth="1"/>
    <col min="12836" max="13057" width="11.44140625" style="22"/>
    <col min="13058" max="13073" width="20.6640625" style="22" customWidth="1"/>
    <col min="13074" max="13074" width="20.5546875" style="22" customWidth="1"/>
    <col min="13075" max="13080" width="20.6640625" style="22" customWidth="1"/>
    <col min="13081" max="13091" width="20.88671875" style="22" customWidth="1"/>
    <col min="13092" max="13313" width="11.44140625" style="22"/>
    <col min="13314" max="13329" width="20.6640625" style="22" customWidth="1"/>
    <col min="13330" max="13330" width="20.5546875" style="22" customWidth="1"/>
    <col min="13331" max="13336" width="20.6640625" style="22" customWidth="1"/>
    <col min="13337" max="13347" width="20.88671875" style="22" customWidth="1"/>
    <col min="13348" max="13569" width="11.44140625" style="22"/>
    <col min="13570" max="13585" width="20.6640625" style="22" customWidth="1"/>
    <col min="13586" max="13586" width="20.5546875" style="22" customWidth="1"/>
    <col min="13587" max="13592" width="20.6640625" style="22" customWidth="1"/>
    <col min="13593" max="13603" width="20.88671875" style="22" customWidth="1"/>
    <col min="13604" max="13825" width="11.44140625" style="22"/>
    <col min="13826" max="13841" width="20.6640625" style="22" customWidth="1"/>
    <col min="13842" max="13842" width="20.5546875" style="22" customWidth="1"/>
    <col min="13843" max="13848" width="20.6640625" style="22" customWidth="1"/>
    <col min="13849" max="13859" width="20.88671875" style="22" customWidth="1"/>
    <col min="13860" max="14081" width="11.44140625" style="22"/>
    <col min="14082" max="14097" width="20.6640625" style="22" customWidth="1"/>
    <col min="14098" max="14098" width="20.5546875" style="22" customWidth="1"/>
    <col min="14099" max="14104" width="20.6640625" style="22" customWidth="1"/>
    <col min="14105" max="14115" width="20.88671875" style="22" customWidth="1"/>
    <col min="14116" max="14337" width="11.44140625" style="22"/>
    <col min="14338" max="14353" width="20.6640625" style="22" customWidth="1"/>
    <col min="14354" max="14354" width="20.5546875" style="22" customWidth="1"/>
    <col min="14355" max="14360" width="20.6640625" style="22" customWidth="1"/>
    <col min="14361" max="14371" width="20.88671875" style="22" customWidth="1"/>
    <col min="14372" max="14593" width="11.44140625" style="22"/>
    <col min="14594" max="14609" width="20.6640625" style="22" customWidth="1"/>
    <col min="14610" max="14610" width="20.5546875" style="22" customWidth="1"/>
    <col min="14611" max="14616" width="20.6640625" style="22" customWidth="1"/>
    <col min="14617" max="14627" width="20.88671875" style="22" customWidth="1"/>
    <col min="14628" max="14849" width="11.44140625" style="22"/>
    <col min="14850" max="14865" width="20.6640625" style="22" customWidth="1"/>
    <col min="14866" max="14866" width="20.5546875" style="22" customWidth="1"/>
    <col min="14867" max="14872" width="20.6640625" style="22" customWidth="1"/>
    <col min="14873" max="14883" width="20.88671875" style="22" customWidth="1"/>
    <col min="14884" max="15105" width="11.44140625" style="22"/>
    <col min="15106" max="15121" width="20.6640625" style="22" customWidth="1"/>
    <col min="15122" max="15122" width="20.5546875" style="22" customWidth="1"/>
    <col min="15123" max="15128" width="20.6640625" style="22" customWidth="1"/>
    <col min="15129" max="15139" width="20.88671875" style="22" customWidth="1"/>
    <col min="15140" max="15361" width="11.44140625" style="22"/>
    <col min="15362" max="15377" width="20.6640625" style="22" customWidth="1"/>
    <col min="15378" max="15378" width="20.5546875" style="22" customWidth="1"/>
    <col min="15379" max="15384" width="20.6640625" style="22" customWidth="1"/>
    <col min="15385" max="15395" width="20.88671875" style="22" customWidth="1"/>
    <col min="15396" max="15617" width="11.44140625" style="22"/>
    <col min="15618" max="15633" width="20.6640625" style="22" customWidth="1"/>
    <col min="15634" max="15634" width="20.5546875" style="22" customWidth="1"/>
    <col min="15635" max="15640" width="20.6640625" style="22" customWidth="1"/>
    <col min="15641" max="15651" width="20.88671875" style="22" customWidth="1"/>
    <col min="15652" max="15873" width="11.44140625" style="22"/>
    <col min="15874" max="15889" width="20.6640625" style="22" customWidth="1"/>
    <col min="15890" max="15890" width="20.5546875" style="22" customWidth="1"/>
    <col min="15891" max="15896" width="20.6640625" style="22" customWidth="1"/>
    <col min="15897" max="15907" width="20.88671875" style="22" customWidth="1"/>
    <col min="15908" max="16129" width="11.44140625" style="22"/>
    <col min="16130" max="16145" width="20.6640625" style="22" customWidth="1"/>
    <col min="16146" max="16146" width="20.5546875" style="22" customWidth="1"/>
    <col min="16147" max="16152" width="20.6640625" style="22" customWidth="1"/>
    <col min="16153" max="16163" width="20.88671875" style="22" customWidth="1"/>
    <col min="16164" max="16384" width="11.44140625" style="22"/>
  </cols>
  <sheetData>
    <row r="2" spans="1:21" ht="20.399999999999999">
      <c r="B2" s="118" t="s">
        <v>145</v>
      </c>
      <c r="C2" s="118"/>
      <c r="D2" s="118"/>
      <c r="E2" s="118"/>
      <c r="F2" s="118"/>
      <c r="G2" s="118"/>
      <c r="H2" s="118"/>
    </row>
    <row r="4" spans="1:21" s="25" customFormat="1" ht="21.75" customHeight="1">
      <c r="A4" s="58" t="s">
        <v>176</v>
      </c>
      <c r="B4" s="24" t="s">
        <v>179</v>
      </c>
    </row>
    <row r="5" spans="1:21" ht="21.75" customHeight="1">
      <c r="B5" s="26"/>
    </row>
    <row r="6" spans="1:21" ht="21.75" customHeight="1">
      <c r="A6" s="27"/>
      <c r="B6" s="28"/>
      <c r="C6" s="106" t="s">
        <v>146</v>
      </c>
      <c r="D6" s="112" t="s">
        <v>189</v>
      </c>
      <c r="E6" s="113"/>
      <c r="F6" s="114"/>
      <c r="G6" s="112" t="s">
        <v>190</v>
      </c>
      <c r="H6" s="113"/>
      <c r="I6" s="114"/>
      <c r="J6" s="112" t="s">
        <v>191</v>
      </c>
      <c r="K6" s="113"/>
      <c r="L6" s="114"/>
      <c r="M6" s="112" t="s">
        <v>192</v>
      </c>
      <c r="N6" s="113"/>
      <c r="O6" s="114"/>
      <c r="P6" s="112" t="s">
        <v>193</v>
      </c>
      <c r="Q6" s="113"/>
      <c r="R6" s="114"/>
      <c r="S6" s="112" t="s">
        <v>44</v>
      </c>
      <c r="T6" s="113"/>
      <c r="U6" s="114"/>
    </row>
    <row r="7" spans="1:21" ht="21.75" customHeight="1">
      <c r="A7" s="27"/>
      <c r="B7" s="28"/>
      <c r="C7" s="107"/>
      <c r="D7" s="39" t="s">
        <v>3</v>
      </c>
      <c r="E7" s="39" t="s">
        <v>4</v>
      </c>
      <c r="F7" s="39" t="s">
        <v>147</v>
      </c>
      <c r="G7" s="39" t="s">
        <v>3</v>
      </c>
      <c r="H7" s="39" t="s">
        <v>4</v>
      </c>
      <c r="I7" s="39" t="s">
        <v>147</v>
      </c>
      <c r="J7" s="39" t="s">
        <v>3</v>
      </c>
      <c r="K7" s="39" t="s">
        <v>4</v>
      </c>
      <c r="L7" s="39" t="s">
        <v>147</v>
      </c>
      <c r="M7" s="39" t="s">
        <v>3</v>
      </c>
      <c r="N7" s="39" t="s">
        <v>4</v>
      </c>
      <c r="O7" s="39" t="s">
        <v>147</v>
      </c>
      <c r="P7" s="39" t="s">
        <v>3</v>
      </c>
      <c r="Q7" s="39" t="s">
        <v>4</v>
      </c>
      <c r="R7" s="39" t="s">
        <v>147</v>
      </c>
      <c r="S7" s="39" t="s">
        <v>3</v>
      </c>
      <c r="T7" s="39" t="s">
        <v>4</v>
      </c>
      <c r="U7" s="39" t="s">
        <v>147</v>
      </c>
    </row>
    <row r="8" spans="1:21" ht="21.75" customHeight="1">
      <c r="A8" s="27"/>
      <c r="B8" s="28"/>
      <c r="C8" s="40" t="s">
        <v>148</v>
      </c>
      <c r="D8" s="68">
        <v>4052.3454799999963</v>
      </c>
      <c r="E8" s="68">
        <v>79387.307099999962</v>
      </c>
      <c r="F8" s="68">
        <v>83439.652579999587</v>
      </c>
      <c r="G8" s="68">
        <v>15925.86567000005</v>
      </c>
      <c r="H8" s="68">
        <v>67513.786910000897</v>
      </c>
      <c r="I8" s="68">
        <v>83439.652579999587</v>
      </c>
      <c r="J8" s="68">
        <v>12994.449689999998</v>
      </c>
      <c r="K8" s="68">
        <v>70445.202890000262</v>
      </c>
      <c r="L8" s="68">
        <v>83439.652579999587</v>
      </c>
      <c r="M8" s="68">
        <v>40805.965950000202</v>
      </c>
      <c r="N8" s="68">
        <v>42633.686629999829</v>
      </c>
      <c r="O8" s="68">
        <v>83439.652579999587</v>
      </c>
      <c r="P8" s="68">
        <v>1209.2645000000005</v>
      </c>
      <c r="Q8" s="68">
        <v>82230.388079999742</v>
      </c>
      <c r="R8" s="68">
        <v>83439.652579999587</v>
      </c>
      <c r="S8" s="68">
        <v>8451.7612900000095</v>
      </c>
      <c r="T8" s="68">
        <v>74987.891290000232</v>
      </c>
      <c r="U8" s="68">
        <v>83439.652579999587</v>
      </c>
    </row>
    <row r="9" spans="1:21" ht="21.75" customHeight="1">
      <c r="A9" s="27"/>
      <c r="B9" s="28"/>
      <c r="C9" s="40" t="s">
        <v>149</v>
      </c>
      <c r="D9" s="33">
        <f>D8/F8</f>
        <v>4.8566183519457032E-2</v>
      </c>
      <c r="E9" s="33">
        <f>E8/F8</f>
        <v>0.95143381648054737</v>
      </c>
      <c r="F9" s="34">
        <f>+D9+E9</f>
        <v>1.0000000000000044</v>
      </c>
      <c r="G9" s="33">
        <f>G8/I8</f>
        <v>0.1908668741726936</v>
      </c>
      <c r="H9" s="33">
        <f>H8/I8</f>
        <v>0.80913312582732266</v>
      </c>
      <c r="I9" s="34">
        <f>+G9+H9</f>
        <v>1.0000000000000162</v>
      </c>
      <c r="J9" s="33">
        <f>J8/L8</f>
        <v>0.15573470512166007</v>
      </c>
      <c r="K9" s="33">
        <f>K8/L8</f>
        <v>0.844265294878348</v>
      </c>
      <c r="L9" s="34">
        <f>+J9+K9</f>
        <v>1.000000000000008</v>
      </c>
      <c r="M9" s="33">
        <f>M8/O8</f>
        <v>0.48904764926815331</v>
      </c>
      <c r="N9" s="33">
        <f>N8/O8</f>
        <v>0.51095235073185197</v>
      </c>
      <c r="O9" s="34">
        <f>+M9+N9</f>
        <v>1.0000000000000053</v>
      </c>
      <c r="P9" s="33">
        <f>P8/R8</f>
        <v>1.4492683785333259E-2</v>
      </c>
      <c r="Q9" s="33">
        <f>Q8/R8</f>
        <v>0.98550731621466858</v>
      </c>
      <c r="R9" s="34">
        <f>+P9+Q9</f>
        <v>1.0000000000000018</v>
      </c>
      <c r="S9" s="33">
        <f>S8/U8</f>
        <v>0.10129190413271075</v>
      </c>
      <c r="T9" s="33">
        <f>T8/U8</f>
        <v>0.89870809586729705</v>
      </c>
      <c r="U9" s="34">
        <f>+S9+T9</f>
        <v>1.0000000000000078</v>
      </c>
    </row>
    <row r="10" spans="1:21" ht="21.75" customHeight="1">
      <c r="A10" s="27"/>
      <c r="B10" s="35"/>
      <c r="C10" s="36" t="s">
        <v>338</v>
      </c>
      <c r="G10" s="37"/>
    </row>
    <row r="11" spans="1:21" ht="21.75" customHeight="1">
      <c r="A11" s="27"/>
      <c r="B11" s="35"/>
      <c r="C11" s="36"/>
      <c r="G11" s="37"/>
    </row>
    <row r="12" spans="1:21" s="25" customFormat="1" ht="21.75" customHeight="1">
      <c r="A12" s="58" t="s">
        <v>177</v>
      </c>
      <c r="B12" s="24" t="s">
        <v>178</v>
      </c>
    </row>
    <row r="13" spans="1:21" ht="21.75" customHeight="1">
      <c r="B13" s="26"/>
    </row>
    <row r="14" spans="1:21" ht="21.75" customHeight="1">
      <c r="A14" s="27"/>
      <c r="B14" s="28"/>
      <c r="C14" s="106" t="s">
        <v>146</v>
      </c>
      <c r="D14" s="112" t="s">
        <v>194</v>
      </c>
      <c r="E14" s="113"/>
      <c r="F14" s="11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 ht="21.75" customHeight="1">
      <c r="A15" s="27"/>
      <c r="B15" s="28"/>
      <c r="C15" s="107"/>
      <c r="D15" s="39" t="s">
        <v>3</v>
      </c>
      <c r="E15" s="39" t="s">
        <v>4</v>
      </c>
      <c r="F15" s="39" t="s">
        <v>147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 ht="21.75" customHeight="1">
      <c r="A16" s="27"/>
      <c r="B16" s="28"/>
      <c r="C16" s="40" t="s">
        <v>148</v>
      </c>
      <c r="D16" s="68">
        <v>66039.91651000049</v>
      </c>
      <c r="E16" s="68">
        <v>17399.736070000017</v>
      </c>
      <c r="F16" s="68">
        <v>83439.652579999587</v>
      </c>
      <c r="G16" s="25"/>
      <c r="H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ht="21.75" customHeight="1">
      <c r="A17" s="27"/>
      <c r="B17" s="28"/>
      <c r="C17" s="40" t="s">
        <v>149</v>
      </c>
      <c r="D17" s="33">
        <f>D16/F16</f>
        <v>0.79146921718883334</v>
      </c>
      <c r="E17" s="33">
        <f>E16/F16</f>
        <v>0.20853078281117771</v>
      </c>
      <c r="F17" s="34">
        <f>+D17+E17</f>
        <v>1.0000000000000111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ht="21.75" customHeight="1">
      <c r="A18" s="27"/>
      <c r="B18" s="35"/>
      <c r="C18" s="36" t="s">
        <v>338</v>
      </c>
      <c r="G18" s="37"/>
    </row>
    <row r="19" spans="1:21" ht="21.75" customHeight="1">
      <c r="A19" s="27"/>
      <c r="B19" s="35"/>
      <c r="C19" s="36"/>
      <c r="G19" s="37"/>
    </row>
    <row r="20" spans="1:21" s="25" customFormat="1" ht="21.75" customHeight="1">
      <c r="A20" s="58" t="s">
        <v>180</v>
      </c>
      <c r="B20" s="24" t="s">
        <v>181</v>
      </c>
    </row>
    <row r="21" spans="1:21" ht="21.75" customHeight="1">
      <c r="B21" s="26"/>
    </row>
    <row r="22" spans="1:21" ht="42.75" customHeight="1">
      <c r="A22" s="27"/>
      <c r="B22" s="28"/>
      <c r="C22" s="106" t="s">
        <v>146</v>
      </c>
      <c r="D22" s="111" t="s">
        <v>195</v>
      </c>
      <c r="E22" s="111"/>
      <c r="F22" s="111"/>
      <c r="G22" s="111"/>
      <c r="H22" s="111"/>
      <c r="I22" s="111"/>
      <c r="J22" s="111"/>
      <c r="K22" s="111"/>
    </row>
    <row r="23" spans="1:21" ht="46.5" customHeight="1">
      <c r="A23" s="27"/>
      <c r="B23" s="28"/>
      <c r="C23" s="107"/>
      <c r="D23" s="69" t="s">
        <v>182</v>
      </c>
      <c r="E23" s="69" t="s">
        <v>183</v>
      </c>
      <c r="F23" s="69" t="s">
        <v>184</v>
      </c>
      <c r="G23" s="69" t="s">
        <v>185</v>
      </c>
      <c r="H23" s="69" t="s">
        <v>186</v>
      </c>
      <c r="I23" s="69" t="s">
        <v>187</v>
      </c>
      <c r="J23" s="69" t="s">
        <v>188</v>
      </c>
      <c r="K23" s="69" t="s">
        <v>147</v>
      </c>
    </row>
    <row r="24" spans="1:21" ht="21.75" customHeight="1">
      <c r="A24" s="27"/>
      <c r="B24" s="28"/>
      <c r="C24" s="40" t="s">
        <v>148</v>
      </c>
      <c r="D24" s="68">
        <v>10795.173020000022</v>
      </c>
      <c r="E24" s="68">
        <v>16363.662550000048</v>
      </c>
      <c r="F24" s="68">
        <v>8657.2303599999996</v>
      </c>
      <c r="G24" s="68">
        <v>6129.170229999997</v>
      </c>
      <c r="H24" s="68">
        <v>5313.969879999996</v>
      </c>
      <c r="I24" s="68">
        <v>8526.037260000001</v>
      </c>
      <c r="J24" s="68">
        <v>27654.409279999974</v>
      </c>
      <c r="K24" s="68">
        <v>83439.652579999587</v>
      </c>
    </row>
    <row r="25" spans="1:21" ht="21.75" customHeight="1">
      <c r="A25" s="27"/>
      <c r="B25" s="28"/>
      <c r="C25" s="40" t="s">
        <v>149</v>
      </c>
      <c r="D25" s="33">
        <f>D24/K24</f>
        <v>0.12937701304125054</v>
      </c>
      <c r="E25" s="33">
        <f>E24/K24</f>
        <v>0.19611374261549125</v>
      </c>
      <c r="F25" s="33">
        <f>F24/K24</f>
        <v>0.10375439125540091</v>
      </c>
      <c r="G25" s="33">
        <f>G24/K24</f>
        <v>7.3456324906476828E-2</v>
      </c>
      <c r="H25" s="33">
        <f>H24/K24</f>
        <v>6.3686385497651862E-2</v>
      </c>
      <c r="I25" s="33">
        <f>I24/K24</f>
        <v>0.10218208005870442</v>
      </c>
      <c r="J25" s="33">
        <f>J24/K24</f>
        <v>0.33143006262502961</v>
      </c>
      <c r="K25" s="34">
        <f>SUM(D25:J25)</f>
        <v>1.0000000000000053</v>
      </c>
    </row>
    <row r="26" spans="1:21" ht="21.75" customHeight="1">
      <c r="A26" s="27"/>
      <c r="B26" s="35"/>
      <c r="C26" s="36" t="s">
        <v>338</v>
      </c>
      <c r="G26" s="37"/>
    </row>
    <row r="27" spans="1:21" ht="21.75" customHeight="1">
      <c r="A27" s="27"/>
      <c r="B27" s="35"/>
      <c r="C27" s="36"/>
      <c r="G27" s="37"/>
    </row>
    <row r="28" spans="1:21" s="25" customFormat="1" ht="21.75" customHeight="1">
      <c r="A28" s="58" t="s">
        <v>196</v>
      </c>
      <c r="B28" s="24" t="s">
        <v>197</v>
      </c>
    </row>
    <row r="29" spans="1:21" ht="21.75" customHeight="1">
      <c r="B29" s="26"/>
    </row>
    <row r="30" spans="1:21" ht="31.5" customHeight="1">
      <c r="A30" s="27"/>
      <c r="B30" s="28"/>
      <c r="C30" s="106" t="s">
        <v>146</v>
      </c>
      <c r="D30" s="111" t="s">
        <v>198</v>
      </c>
      <c r="E30" s="111"/>
      <c r="F30" s="111"/>
      <c r="G30" s="111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ht="21.75" customHeight="1">
      <c r="A31" s="27"/>
      <c r="B31" s="28"/>
      <c r="C31" s="107"/>
      <c r="D31" s="69" t="s">
        <v>199</v>
      </c>
      <c r="E31" s="69" t="s">
        <v>200</v>
      </c>
      <c r="F31" s="69" t="s">
        <v>201</v>
      </c>
      <c r="G31" s="69" t="s">
        <v>202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ht="21.75" customHeight="1">
      <c r="A32" s="27"/>
      <c r="B32" s="28"/>
      <c r="C32" s="40" t="s">
        <v>148</v>
      </c>
      <c r="D32" s="70">
        <v>0.01</v>
      </c>
      <c r="E32" s="70">
        <v>28.959124988639029</v>
      </c>
      <c r="F32" s="70">
        <v>9999.99</v>
      </c>
      <c r="G32" s="70">
        <v>2213697.5344416001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10" ht="21.75" customHeight="1">
      <c r="A33" s="27"/>
      <c r="B33" s="35"/>
      <c r="C33" s="36" t="s">
        <v>338</v>
      </c>
      <c r="G33" s="37"/>
    </row>
    <row r="34" spans="1:10" ht="21.75" customHeight="1">
      <c r="A34" s="27"/>
      <c r="B34" s="35"/>
      <c r="C34" s="36"/>
      <c r="G34" s="37"/>
    </row>
    <row r="35" spans="1:10" s="25" customFormat="1" ht="21.75" customHeight="1">
      <c r="A35" s="58" t="s">
        <v>204</v>
      </c>
      <c r="B35" s="24" t="s">
        <v>203</v>
      </c>
    </row>
    <row r="36" spans="1:10" ht="21.75" customHeight="1">
      <c r="B36" s="26"/>
    </row>
    <row r="37" spans="1:10" ht="42.75" customHeight="1">
      <c r="A37" s="27"/>
      <c r="B37" s="28"/>
      <c r="C37" s="106" t="s">
        <v>146</v>
      </c>
      <c r="D37" s="111" t="s">
        <v>205</v>
      </c>
      <c r="E37" s="111"/>
      <c r="F37" s="111"/>
      <c r="G37" s="111"/>
      <c r="H37" s="111"/>
      <c r="I37" s="111"/>
      <c r="J37" s="111"/>
    </row>
    <row r="38" spans="1:10" ht="46.5" customHeight="1">
      <c r="A38" s="27"/>
      <c r="B38" s="28"/>
      <c r="C38" s="107"/>
      <c r="D38" s="69" t="s">
        <v>45</v>
      </c>
      <c r="E38" s="69" t="s">
        <v>46</v>
      </c>
      <c r="F38" s="69" t="s">
        <v>47</v>
      </c>
      <c r="G38" s="69" t="s">
        <v>48</v>
      </c>
      <c r="H38" s="69" t="s">
        <v>49</v>
      </c>
      <c r="I38" s="69" t="s">
        <v>50</v>
      </c>
      <c r="J38" s="69" t="s">
        <v>147</v>
      </c>
    </row>
    <row r="39" spans="1:10" ht="21.75" customHeight="1">
      <c r="A39" s="27"/>
      <c r="B39" s="28"/>
      <c r="C39" s="40" t="s">
        <v>148</v>
      </c>
      <c r="D39" s="68">
        <v>13723.160080000011</v>
      </c>
      <c r="E39" s="68">
        <v>38322.914209999974</v>
      </c>
      <c r="F39" s="68">
        <v>12304.072129999995</v>
      </c>
      <c r="G39" s="68">
        <v>6622.0478400000029</v>
      </c>
      <c r="H39" s="68">
        <v>5257.2324799999951</v>
      </c>
      <c r="I39" s="68">
        <v>7210.2258400000082</v>
      </c>
      <c r="J39" s="68">
        <v>83439.652579999587</v>
      </c>
    </row>
    <row r="40" spans="1:10" ht="21.75" customHeight="1">
      <c r="A40" s="27"/>
      <c r="B40" s="28"/>
      <c r="C40" s="40" t="s">
        <v>149</v>
      </c>
      <c r="D40" s="33">
        <f>D39/J39</f>
        <v>0.16446808748205935</v>
      </c>
      <c r="E40" s="33">
        <f>E39/J39</f>
        <v>0.45928899540008322</v>
      </c>
      <c r="F40" s="33">
        <f>F39/J39</f>
        <v>0.14746073059452397</v>
      </c>
      <c r="G40" s="33">
        <f>G39/J39</f>
        <v>7.9363319899384416E-2</v>
      </c>
      <c r="H40" s="33">
        <f>H39/J39</f>
        <v>6.3006404238794125E-2</v>
      </c>
      <c r="I40" s="33">
        <f>I39/J39</f>
        <v>8.6412462385159705E-2</v>
      </c>
      <c r="J40" s="34">
        <f>SUM(D40:I40)</f>
        <v>1.0000000000000047</v>
      </c>
    </row>
    <row r="41" spans="1:10" ht="21.75" customHeight="1">
      <c r="A41" s="27"/>
      <c r="B41" s="35"/>
      <c r="C41" s="36" t="s">
        <v>338</v>
      </c>
      <c r="G41" s="37"/>
    </row>
    <row r="42" spans="1:10" ht="21.75" customHeight="1">
      <c r="B42" s="26"/>
    </row>
    <row r="43" spans="1:10" ht="42.75" customHeight="1">
      <c r="A43" s="27"/>
      <c r="B43" s="28"/>
      <c r="C43" s="106" t="s">
        <v>146</v>
      </c>
      <c r="D43" s="111" t="s">
        <v>206</v>
      </c>
      <c r="E43" s="111"/>
      <c r="F43" s="111"/>
      <c r="G43" s="111"/>
      <c r="H43" s="111"/>
      <c r="I43" s="111"/>
      <c r="J43" s="111"/>
    </row>
    <row r="44" spans="1:10" ht="46.5" customHeight="1">
      <c r="A44" s="27"/>
      <c r="B44" s="28"/>
      <c r="C44" s="107"/>
      <c r="D44" s="69" t="s">
        <v>45</v>
      </c>
      <c r="E44" s="69" t="s">
        <v>46</v>
      </c>
      <c r="F44" s="69" t="s">
        <v>47</v>
      </c>
      <c r="G44" s="69" t="s">
        <v>48</v>
      </c>
      <c r="H44" s="69" t="s">
        <v>49</v>
      </c>
      <c r="I44" s="69" t="s">
        <v>50</v>
      </c>
      <c r="J44" s="69" t="s">
        <v>147</v>
      </c>
    </row>
    <row r="45" spans="1:10" ht="21.75" customHeight="1">
      <c r="A45" s="27"/>
      <c r="B45" s="28"/>
      <c r="C45" s="40" t="s">
        <v>148</v>
      </c>
      <c r="D45" s="68">
        <v>14544.242340000015</v>
      </c>
      <c r="E45" s="68">
        <v>14071.920989999982</v>
      </c>
      <c r="F45" s="68">
        <v>22564.506379999999</v>
      </c>
      <c r="G45" s="68">
        <v>16730.294270000017</v>
      </c>
      <c r="H45" s="68">
        <v>8707.7527000000118</v>
      </c>
      <c r="I45" s="68">
        <v>6820.9358999999959</v>
      </c>
      <c r="J45" s="68">
        <v>83439.652579999587</v>
      </c>
    </row>
    <row r="46" spans="1:10" ht="21.75" customHeight="1">
      <c r="A46" s="27"/>
      <c r="B46" s="28"/>
      <c r="C46" s="40" t="s">
        <v>149</v>
      </c>
      <c r="D46" s="33">
        <f>D45/J45</f>
        <v>0.17430851987375434</v>
      </c>
      <c r="E46" s="33">
        <f>E45/J45</f>
        <v>0.16864788568610375</v>
      </c>
      <c r="F46" s="33">
        <f>F45/J45</f>
        <v>0.27042905479940471</v>
      </c>
      <c r="G46" s="33">
        <f>G45/J45</f>
        <v>0.20050771728656808</v>
      </c>
      <c r="H46" s="33">
        <f>H45/J45</f>
        <v>0.10435988682540671</v>
      </c>
      <c r="I46" s="33">
        <f>I45/J45</f>
        <v>8.1746935528767634E-2</v>
      </c>
      <c r="J46" s="34">
        <f>SUM(D46:I46)</f>
        <v>1.0000000000000053</v>
      </c>
    </row>
    <row r="47" spans="1:10" ht="21.75" customHeight="1">
      <c r="A47" s="27"/>
      <c r="B47" s="35"/>
      <c r="C47" s="36" t="s">
        <v>338</v>
      </c>
      <c r="G47" s="37"/>
    </row>
    <row r="48" spans="1:10" ht="21.75" customHeight="1">
      <c r="B48" s="26"/>
    </row>
    <row r="49" spans="1:10" ht="42.75" customHeight="1">
      <c r="A49" s="27"/>
      <c r="B49" s="28"/>
      <c r="C49" s="106" t="s">
        <v>146</v>
      </c>
      <c r="D49" s="111" t="s">
        <v>207</v>
      </c>
      <c r="E49" s="111"/>
      <c r="F49" s="111"/>
      <c r="G49" s="111"/>
      <c r="H49" s="111"/>
      <c r="I49" s="111"/>
      <c r="J49" s="111"/>
    </row>
    <row r="50" spans="1:10" ht="46.5" customHeight="1">
      <c r="A50" s="27"/>
      <c r="B50" s="28"/>
      <c r="C50" s="107"/>
      <c r="D50" s="69" t="s">
        <v>45</v>
      </c>
      <c r="E50" s="69" t="s">
        <v>46</v>
      </c>
      <c r="F50" s="69" t="s">
        <v>47</v>
      </c>
      <c r="G50" s="69" t="s">
        <v>48</v>
      </c>
      <c r="H50" s="69" t="s">
        <v>49</v>
      </c>
      <c r="I50" s="69" t="s">
        <v>50</v>
      </c>
      <c r="J50" s="69" t="s">
        <v>147</v>
      </c>
    </row>
    <row r="51" spans="1:10" ht="21.75" customHeight="1">
      <c r="A51" s="27"/>
      <c r="B51" s="28"/>
      <c r="C51" s="40" t="s">
        <v>148</v>
      </c>
      <c r="D51" s="68">
        <v>14562.980900000015</v>
      </c>
      <c r="E51" s="68">
        <v>4914.4540899999974</v>
      </c>
      <c r="F51" s="68">
        <v>14036.931520000006</v>
      </c>
      <c r="G51" s="68">
        <v>24176.840539999946</v>
      </c>
      <c r="H51" s="68">
        <v>15581.371150000006</v>
      </c>
      <c r="I51" s="68">
        <v>10167.07438</v>
      </c>
      <c r="J51" s="68">
        <v>83439.652579999587</v>
      </c>
    </row>
    <row r="52" spans="1:10" ht="21.75" customHeight="1">
      <c r="A52" s="27"/>
      <c r="B52" s="28"/>
      <c r="C52" s="40" t="s">
        <v>149</v>
      </c>
      <c r="D52" s="33">
        <f>D51/J51</f>
        <v>0.1745330960724871</v>
      </c>
      <c r="E52" s="33">
        <f>E51/J51</f>
        <v>5.8898304799245869E-2</v>
      </c>
      <c r="F52" s="33">
        <f>F51/J51</f>
        <v>0.16822854705131701</v>
      </c>
      <c r="G52" s="33">
        <f>G51/J51</f>
        <v>0.28975241138282393</v>
      </c>
      <c r="H52" s="33">
        <f>H51/J51</f>
        <v>0.18673820741356786</v>
      </c>
      <c r="I52" s="33">
        <f>I51/J51</f>
        <v>0.1218494332805628</v>
      </c>
      <c r="J52" s="34">
        <f>SUM(D52:I52)</f>
        <v>1.0000000000000044</v>
      </c>
    </row>
    <row r="53" spans="1:10" ht="21.75" customHeight="1">
      <c r="A53" s="27"/>
      <c r="B53" s="35"/>
      <c r="C53" s="36" t="s">
        <v>338</v>
      </c>
      <c r="G53" s="37"/>
    </row>
    <row r="54" spans="1:10" ht="21.75" customHeight="1">
      <c r="B54" s="26"/>
    </row>
    <row r="55" spans="1:10" ht="42.75" customHeight="1">
      <c r="A55" s="27"/>
      <c r="B55" s="28"/>
      <c r="C55" s="106" t="s">
        <v>146</v>
      </c>
      <c r="D55" s="111" t="s">
        <v>208</v>
      </c>
      <c r="E55" s="111"/>
      <c r="F55" s="111"/>
      <c r="G55" s="111"/>
      <c r="H55" s="111"/>
      <c r="I55" s="111"/>
      <c r="J55" s="111"/>
    </row>
    <row r="56" spans="1:10" ht="46.5" customHeight="1">
      <c r="A56" s="27"/>
      <c r="B56" s="28"/>
      <c r="C56" s="107"/>
      <c r="D56" s="69" t="s">
        <v>45</v>
      </c>
      <c r="E56" s="69" t="s">
        <v>46</v>
      </c>
      <c r="F56" s="69" t="s">
        <v>47</v>
      </c>
      <c r="G56" s="69" t="s">
        <v>48</v>
      </c>
      <c r="H56" s="69" t="s">
        <v>49</v>
      </c>
      <c r="I56" s="69" t="s">
        <v>50</v>
      </c>
      <c r="J56" s="69" t="s">
        <v>147</v>
      </c>
    </row>
    <row r="57" spans="1:10" ht="21.75" customHeight="1">
      <c r="A57" s="27"/>
      <c r="B57" s="28"/>
      <c r="C57" s="40" t="s">
        <v>148</v>
      </c>
      <c r="D57" s="68">
        <v>14805.150360000014</v>
      </c>
      <c r="E57" s="68">
        <v>10646.667070000018</v>
      </c>
      <c r="F57" s="68">
        <v>10985.618710000021</v>
      </c>
      <c r="G57" s="68">
        <v>8512.6554500000038</v>
      </c>
      <c r="H57" s="68">
        <v>18793.143410000037</v>
      </c>
      <c r="I57" s="68">
        <v>19696.417579999961</v>
      </c>
      <c r="J57" s="68">
        <v>83439.652579999587</v>
      </c>
    </row>
    <row r="58" spans="1:10" ht="21.75" customHeight="1">
      <c r="A58" s="27"/>
      <c r="B58" s="28"/>
      <c r="C58" s="40" t="s">
        <v>149</v>
      </c>
      <c r="D58" s="33">
        <f>D57/J57</f>
        <v>0.17743542670920465</v>
      </c>
      <c r="E58" s="33">
        <f>E57/J57</f>
        <v>0.12759721236605454</v>
      </c>
      <c r="F58" s="33">
        <f>F57/J57</f>
        <v>0.13165944931838394</v>
      </c>
      <c r="G58" s="33">
        <f>G57/J57</f>
        <v>0.10202170295278147</v>
      </c>
      <c r="H58" s="33">
        <f>H57/J57</f>
        <v>0.22523036504714231</v>
      </c>
      <c r="I58" s="33">
        <f>I57/J57</f>
        <v>0.23605584360643869</v>
      </c>
      <c r="J58" s="34">
        <f>SUM(D58:I58)</f>
        <v>1.0000000000000056</v>
      </c>
    </row>
    <row r="59" spans="1:10" ht="21.75" customHeight="1">
      <c r="A59" s="27"/>
      <c r="B59" s="35"/>
      <c r="C59" s="36" t="s">
        <v>338</v>
      </c>
      <c r="G59" s="37"/>
    </row>
    <row r="60" spans="1:10" ht="21.75" customHeight="1">
      <c r="B60" s="26"/>
    </row>
    <row r="61" spans="1:10" ht="42.75" customHeight="1">
      <c r="A61" s="27"/>
      <c r="B61" s="28"/>
      <c r="C61" s="106" t="s">
        <v>146</v>
      </c>
      <c r="D61" s="111" t="s">
        <v>209</v>
      </c>
      <c r="E61" s="111"/>
      <c r="F61" s="111"/>
      <c r="G61" s="111"/>
      <c r="H61" s="111"/>
      <c r="I61" s="111"/>
      <c r="J61" s="111"/>
    </row>
    <row r="62" spans="1:10" ht="46.5" customHeight="1">
      <c r="A62" s="27"/>
      <c r="B62" s="28"/>
      <c r="C62" s="107"/>
      <c r="D62" s="69" t="s">
        <v>45</v>
      </c>
      <c r="E62" s="69" t="s">
        <v>46</v>
      </c>
      <c r="F62" s="69" t="s">
        <v>47</v>
      </c>
      <c r="G62" s="69" t="s">
        <v>48</v>
      </c>
      <c r="H62" s="69" t="s">
        <v>49</v>
      </c>
      <c r="I62" s="69" t="s">
        <v>50</v>
      </c>
      <c r="J62" s="69" t="s">
        <v>147</v>
      </c>
    </row>
    <row r="63" spans="1:10" ht="21.75" customHeight="1">
      <c r="A63" s="27"/>
      <c r="B63" s="28"/>
      <c r="C63" s="40" t="s">
        <v>148</v>
      </c>
      <c r="D63" s="68">
        <v>14488.309160000013</v>
      </c>
      <c r="E63" s="68">
        <v>6978.9443299999939</v>
      </c>
      <c r="F63" s="68">
        <v>5077.5475999999953</v>
      </c>
      <c r="G63" s="68">
        <v>6646.5195999999869</v>
      </c>
      <c r="H63" s="68">
        <v>13749.108539999981</v>
      </c>
      <c r="I63" s="68">
        <v>36499.223349999804</v>
      </c>
      <c r="J63" s="68">
        <v>83439.652579999587</v>
      </c>
    </row>
    <row r="64" spans="1:10" ht="21.75" customHeight="1">
      <c r="A64" s="27"/>
      <c r="B64" s="28"/>
      <c r="C64" s="40" t="s">
        <v>149</v>
      </c>
      <c r="D64" s="33">
        <f>D63/J63</f>
        <v>0.17363817695800005</v>
      </c>
      <c r="E64" s="33">
        <f>E63/J63</f>
        <v>8.3640620666640228E-2</v>
      </c>
      <c r="F64" s="33">
        <f>F63/J63</f>
        <v>6.0852933143888462E-2</v>
      </c>
      <c r="G64" s="33">
        <f>G63/J63</f>
        <v>7.9656606834831806E-2</v>
      </c>
      <c r="H64" s="33">
        <f>H63/J63</f>
        <v>0.16477907223807917</v>
      </c>
      <c r="I64" s="33">
        <f>I63/J63</f>
        <v>0.43743259015856251</v>
      </c>
      <c r="J64" s="34">
        <f>SUM(D64:I64)</f>
        <v>1.0000000000000022</v>
      </c>
    </row>
    <row r="65" spans="1:7" ht="21.75" customHeight="1">
      <c r="A65" s="27"/>
      <c r="B65" s="35"/>
      <c r="C65" s="36" t="s">
        <v>338</v>
      </c>
      <c r="G65" s="37"/>
    </row>
    <row r="66" spans="1:7" ht="21.75" customHeight="1">
      <c r="A66" s="27"/>
      <c r="B66" s="35"/>
      <c r="C66" s="36"/>
      <c r="G66" s="37"/>
    </row>
    <row r="67" spans="1:7" s="25" customFormat="1" ht="21.75" customHeight="1">
      <c r="A67" s="58" t="s">
        <v>150</v>
      </c>
      <c r="B67" s="24" t="s">
        <v>151</v>
      </c>
    </row>
    <row r="68" spans="1:7" ht="21.75" customHeight="1">
      <c r="B68" s="26"/>
    </row>
    <row r="69" spans="1:7" ht="21.75" customHeight="1">
      <c r="A69" s="27"/>
      <c r="B69" s="28"/>
      <c r="C69" s="106" t="s">
        <v>146</v>
      </c>
      <c r="D69" s="108" t="s">
        <v>329</v>
      </c>
      <c r="E69" s="109"/>
      <c r="F69" s="110"/>
    </row>
    <row r="70" spans="1:7" ht="21.75" customHeight="1">
      <c r="A70" s="27"/>
      <c r="B70" s="28"/>
      <c r="C70" s="107"/>
      <c r="D70" s="39" t="s">
        <v>3</v>
      </c>
      <c r="E70" s="39" t="s">
        <v>4</v>
      </c>
      <c r="F70" s="39" t="s">
        <v>147</v>
      </c>
    </row>
    <row r="71" spans="1:7" ht="21.75" customHeight="1">
      <c r="A71" s="27"/>
      <c r="B71" s="28"/>
      <c r="C71" s="40" t="s">
        <v>148</v>
      </c>
      <c r="D71" s="68">
        <v>43728.795580000224</v>
      </c>
      <c r="E71" s="68">
        <v>39710.856999999953</v>
      </c>
      <c r="F71" s="32">
        <f>D71+E71</f>
        <v>83439.652580000169</v>
      </c>
    </row>
    <row r="72" spans="1:7" ht="21.75" customHeight="1">
      <c r="A72" s="27"/>
      <c r="B72" s="28"/>
      <c r="C72" s="40" t="s">
        <v>149</v>
      </c>
      <c r="D72" s="33">
        <f>D71/F71</f>
        <v>0.52407691340845386</v>
      </c>
      <c r="E72" s="33">
        <f>E71/F71</f>
        <v>0.4759230865915462</v>
      </c>
      <c r="F72" s="34">
        <f>+D72+E72</f>
        <v>1</v>
      </c>
    </row>
    <row r="73" spans="1:7" ht="21.75" customHeight="1">
      <c r="A73" s="27"/>
      <c r="B73" s="35"/>
      <c r="C73" s="36" t="s">
        <v>338</v>
      </c>
      <c r="G73" s="37"/>
    </row>
    <row r="75" spans="1:7" s="25" customFormat="1" ht="15.6">
      <c r="A75" s="58" t="s">
        <v>376</v>
      </c>
      <c r="B75" s="24" t="s">
        <v>375</v>
      </c>
    </row>
    <row r="76" spans="1:7">
      <c r="B76" s="26"/>
    </row>
    <row r="77" spans="1:7">
      <c r="B77" s="26"/>
    </row>
    <row r="78" spans="1:7" ht="43.5" customHeight="1">
      <c r="A78" s="27"/>
      <c r="B78" s="28"/>
      <c r="C78" s="106" t="s">
        <v>146</v>
      </c>
      <c r="D78" s="111" t="s">
        <v>380</v>
      </c>
      <c r="E78" s="111"/>
      <c r="F78" s="111"/>
      <c r="G78" s="111"/>
    </row>
    <row r="79" spans="1:7" ht="33" customHeight="1">
      <c r="A79" s="27"/>
      <c r="B79" s="28"/>
      <c r="C79" s="107"/>
      <c r="D79" s="78" t="s">
        <v>377</v>
      </c>
      <c r="E79" s="78" t="s">
        <v>378</v>
      </c>
      <c r="F79" s="78" t="s">
        <v>379</v>
      </c>
      <c r="G79" s="78" t="s">
        <v>147</v>
      </c>
    </row>
    <row r="80" spans="1:7">
      <c r="A80" s="27"/>
      <c r="B80" s="28"/>
      <c r="C80" s="40" t="s">
        <v>148</v>
      </c>
      <c r="D80" s="75">
        <v>383</v>
      </c>
      <c r="E80" s="75">
        <v>41748</v>
      </c>
      <c r="F80" s="75">
        <v>1598.2476499999998</v>
      </c>
      <c r="G80" s="75">
        <f>SUM(D80:F80)</f>
        <v>43729.247649999998</v>
      </c>
    </row>
    <row r="81" spans="1:13">
      <c r="A81" s="27"/>
      <c r="B81" s="28"/>
      <c r="C81" s="40" t="s">
        <v>149</v>
      </c>
      <c r="D81" s="76">
        <f>D80/G80</f>
        <v>8.758440187799572E-3</v>
      </c>
      <c r="E81" s="76">
        <f>E80/G80</f>
        <v>0.95469284846019986</v>
      </c>
      <c r="F81" s="76">
        <f>F80/G80</f>
        <v>3.6548711352000586E-2</v>
      </c>
      <c r="G81" s="77">
        <f>SUM(D81:F81)</f>
        <v>1</v>
      </c>
    </row>
    <row r="82" spans="1:13">
      <c r="A82" s="27"/>
      <c r="B82" s="35"/>
      <c r="C82" s="36" t="s">
        <v>338</v>
      </c>
      <c r="G82" s="37"/>
    </row>
    <row r="83" spans="1:13">
      <c r="A83" s="27"/>
      <c r="B83" s="35"/>
      <c r="C83" s="36"/>
      <c r="G83" s="37"/>
    </row>
    <row r="84" spans="1:13" ht="43.5" customHeight="1">
      <c r="A84" s="27"/>
      <c r="B84" s="28"/>
      <c r="C84" s="106" t="s">
        <v>146</v>
      </c>
      <c r="D84" s="111" t="s">
        <v>384</v>
      </c>
      <c r="E84" s="111"/>
      <c r="F84" s="111"/>
      <c r="G84" s="111"/>
      <c r="H84" s="111"/>
      <c r="I84" s="111"/>
      <c r="J84" s="111"/>
    </row>
    <row r="85" spans="1:13" ht="33" customHeight="1">
      <c r="A85" s="27"/>
      <c r="B85" s="28"/>
      <c r="C85" s="107"/>
      <c r="D85" s="78" t="s">
        <v>374</v>
      </c>
      <c r="E85" s="78" t="s">
        <v>373</v>
      </c>
      <c r="F85" s="78" t="s">
        <v>372</v>
      </c>
      <c r="G85" s="78" t="s">
        <v>381</v>
      </c>
      <c r="H85" s="78" t="s">
        <v>382</v>
      </c>
      <c r="I85" s="78" t="s">
        <v>383</v>
      </c>
      <c r="J85" s="78" t="s">
        <v>147</v>
      </c>
    </row>
    <row r="86" spans="1:13">
      <c r="A86" s="27"/>
      <c r="B86" s="28"/>
      <c r="C86" s="40" t="s">
        <v>148</v>
      </c>
      <c r="D86" s="75">
        <v>18201</v>
      </c>
      <c r="E86" s="75">
        <v>15929</v>
      </c>
      <c r="F86" s="75">
        <v>7198</v>
      </c>
      <c r="G86" s="75">
        <v>156</v>
      </c>
      <c r="H86" s="75">
        <v>134</v>
      </c>
      <c r="I86" s="75">
        <v>130</v>
      </c>
      <c r="J86" s="75">
        <f>SUM(D86:I86)</f>
        <v>41748</v>
      </c>
    </row>
    <row r="87" spans="1:13">
      <c r="A87" s="27"/>
      <c r="B87" s="28"/>
      <c r="C87" s="40" t="s">
        <v>149</v>
      </c>
      <c r="D87" s="76">
        <f>D86/J86</f>
        <v>0.43597298074159241</v>
      </c>
      <c r="E87" s="76">
        <f>E86/J86</f>
        <v>0.38155121203410941</v>
      </c>
      <c r="F87" s="76">
        <f>F86/J86</f>
        <v>0.17241544505125994</v>
      </c>
      <c r="G87" s="77">
        <f>G86/J86</f>
        <v>3.7367059499856282E-3</v>
      </c>
      <c r="H87" s="76">
        <f>H86/J86</f>
        <v>3.209734598064578E-3</v>
      </c>
      <c r="I87" s="76">
        <f>I86/J86</f>
        <v>3.1139216249880235E-3</v>
      </c>
      <c r="J87" s="77">
        <f>SUM(D87:I87)</f>
        <v>1</v>
      </c>
    </row>
    <row r="88" spans="1:13">
      <c r="A88" s="27"/>
      <c r="B88" s="35"/>
      <c r="C88" s="36" t="s">
        <v>338</v>
      </c>
      <c r="G88" s="37"/>
    </row>
    <row r="89" spans="1:13">
      <c r="B89" s="26"/>
    </row>
    <row r="90" spans="1:13">
      <c r="B90" s="26"/>
    </row>
    <row r="91" spans="1:13">
      <c r="A91" s="27"/>
      <c r="B91" s="28"/>
      <c r="C91" s="120" t="s">
        <v>146</v>
      </c>
      <c r="D91" s="108" t="s">
        <v>374</v>
      </c>
      <c r="E91" s="110"/>
      <c r="G91" s="120" t="s">
        <v>146</v>
      </c>
      <c r="H91" s="108" t="s">
        <v>373</v>
      </c>
      <c r="I91" s="110"/>
      <c r="K91" s="120" t="s">
        <v>146</v>
      </c>
      <c r="L91" s="108" t="s">
        <v>473</v>
      </c>
      <c r="M91" s="110"/>
    </row>
    <row r="92" spans="1:13" ht="27.6">
      <c r="A92" s="27"/>
      <c r="B92" s="28"/>
      <c r="C92" s="107"/>
      <c r="D92" s="69" t="s">
        <v>343</v>
      </c>
      <c r="E92" s="69" t="s">
        <v>342</v>
      </c>
      <c r="G92" s="107"/>
      <c r="H92" s="69" t="s">
        <v>343</v>
      </c>
      <c r="I92" s="69" t="s">
        <v>342</v>
      </c>
      <c r="K92" s="107"/>
      <c r="L92" s="69" t="s">
        <v>343</v>
      </c>
      <c r="M92" s="69" t="s">
        <v>342</v>
      </c>
    </row>
    <row r="93" spans="1:13">
      <c r="A93" s="27" t="s">
        <v>1</v>
      </c>
      <c r="B93" s="28"/>
      <c r="C93" s="119" t="s">
        <v>148</v>
      </c>
      <c r="D93" s="79" t="s">
        <v>346</v>
      </c>
      <c r="E93" s="80">
        <v>3517.17148</v>
      </c>
      <c r="G93" s="119" t="s">
        <v>148</v>
      </c>
      <c r="H93" s="79" t="s">
        <v>345</v>
      </c>
      <c r="I93" s="80">
        <v>5134.5186499999991</v>
      </c>
      <c r="K93" s="119" t="s">
        <v>148</v>
      </c>
      <c r="L93" s="80" t="s">
        <v>349</v>
      </c>
      <c r="M93" s="80">
        <v>1886</v>
      </c>
    </row>
    <row r="94" spans="1:13">
      <c r="A94" s="27"/>
      <c r="B94" s="28"/>
      <c r="C94" s="119"/>
      <c r="D94" s="79" t="s">
        <v>352</v>
      </c>
      <c r="E94" s="80">
        <v>1742.3993199999995</v>
      </c>
      <c r="G94" s="119"/>
      <c r="H94" s="79" t="s">
        <v>348</v>
      </c>
      <c r="I94" s="80">
        <v>4279.1245699999999</v>
      </c>
      <c r="K94" s="119"/>
      <c r="L94" s="80" t="s">
        <v>474</v>
      </c>
      <c r="M94" s="80">
        <f>132+621</f>
        <v>753</v>
      </c>
    </row>
    <row r="95" spans="1:13">
      <c r="A95" s="27"/>
      <c r="B95" s="28"/>
      <c r="C95" s="119"/>
      <c r="D95" s="80" t="s">
        <v>355</v>
      </c>
      <c r="E95" s="80">
        <v>1401.8272900000004</v>
      </c>
      <c r="G95" s="119"/>
      <c r="H95" s="79" t="s">
        <v>354</v>
      </c>
      <c r="I95" s="81">
        <v>1529.2921499999998</v>
      </c>
      <c r="K95" s="119"/>
      <c r="L95" s="80" t="s">
        <v>475</v>
      </c>
      <c r="M95" s="80">
        <v>560</v>
      </c>
    </row>
    <row r="96" spans="1:13">
      <c r="A96" s="27"/>
      <c r="B96" s="28"/>
      <c r="C96" s="119"/>
      <c r="D96" s="80" t="s">
        <v>360</v>
      </c>
      <c r="E96" s="80">
        <v>1226.80538</v>
      </c>
      <c r="G96" s="119"/>
      <c r="H96" s="79" t="s">
        <v>351</v>
      </c>
      <c r="I96" s="81">
        <v>1428</v>
      </c>
      <c r="K96" s="119"/>
      <c r="L96" s="80" t="s">
        <v>476</v>
      </c>
      <c r="M96" s="80">
        <v>285.95770999999996</v>
      </c>
    </row>
    <row r="97" spans="1:13">
      <c r="A97" s="27"/>
      <c r="B97" s="28"/>
      <c r="C97" s="119"/>
      <c r="D97" s="79" t="s">
        <v>357</v>
      </c>
      <c r="E97" s="81">
        <v>1137.6081700000002</v>
      </c>
      <c r="G97" s="119"/>
      <c r="H97" s="79" t="s">
        <v>448</v>
      </c>
      <c r="I97" s="81">
        <v>833</v>
      </c>
      <c r="K97" s="119"/>
      <c r="L97" s="80" t="s">
        <v>344</v>
      </c>
      <c r="M97" s="80">
        <v>262.95917000000003</v>
      </c>
    </row>
    <row r="98" spans="1:13">
      <c r="A98" s="27"/>
      <c r="B98" s="28"/>
      <c r="C98" s="119"/>
      <c r="D98" s="79" t="s">
        <v>341</v>
      </c>
      <c r="E98" s="81">
        <v>1074.7808</v>
      </c>
      <c r="G98" s="119"/>
      <c r="H98" s="79" t="s">
        <v>359</v>
      </c>
      <c r="I98" s="80">
        <v>678.42805999999996</v>
      </c>
      <c r="K98" s="119"/>
      <c r="L98" s="80" t="s">
        <v>350</v>
      </c>
      <c r="M98" s="80">
        <v>243</v>
      </c>
    </row>
    <row r="99" spans="1:13">
      <c r="A99" s="27"/>
      <c r="B99" s="28"/>
      <c r="C99" s="119"/>
      <c r="D99" s="79" t="s">
        <v>385</v>
      </c>
      <c r="E99" s="80">
        <v>933</v>
      </c>
      <c r="G99" s="119"/>
      <c r="H99" s="80" t="s">
        <v>362</v>
      </c>
      <c r="I99" s="80">
        <v>293.23590000000002</v>
      </c>
      <c r="K99" s="119"/>
      <c r="L99" s="80" t="s">
        <v>477</v>
      </c>
      <c r="M99" s="80">
        <v>220</v>
      </c>
    </row>
    <row r="100" spans="1:13">
      <c r="A100" s="27"/>
      <c r="B100" s="28"/>
      <c r="C100" s="119"/>
      <c r="D100" s="80" t="s">
        <v>365</v>
      </c>
      <c r="E100" s="80">
        <v>908.73280999999997</v>
      </c>
      <c r="G100" s="119"/>
      <c r="H100" s="79" t="s">
        <v>449</v>
      </c>
      <c r="I100" s="81">
        <v>293</v>
      </c>
      <c r="K100" s="119"/>
      <c r="L100" s="80" t="s">
        <v>478</v>
      </c>
      <c r="M100" s="80">
        <v>218.60975999999999</v>
      </c>
    </row>
    <row r="101" spans="1:13">
      <c r="A101" s="27"/>
      <c r="B101" s="28"/>
      <c r="C101" s="119"/>
      <c r="D101" s="79" t="s">
        <v>368</v>
      </c>
      <c r="E101" s="80">
        <v>763.81830000000002</v>
      </c>
      <c r="G101" s="119"/>
      <c r="H101" s="79" t="s">
        <v>450</v>
      </c>
      <c r="I101" s="81">
        <v>261.17593999999997</v>
      </c>
      <c r="K101" s="119"/>
      <c r="L101" s="80" t="s">
        <v>356</v>
      </c>
      <c r="M101" s="80">
        <f>155+55</f>
        <v>210</v>
      </c>
    </row>
    <row r="102" spans="1:13">
      <c r="A102" s="27"/>
      <c r="B102" s="28"/>
      <c r="C102" s="119"/>
      <c r="D102" s="79" t="s">
        <v>386</v>
      </c>
      <c r="E102" s="81">
        <v>542</v>
      </c>
      <c r="G102" s="119"/>
      <c r="H102" s="79" t="s">
        <v>451</v>
      </c>
      <c r="I102" s="80">
        <v>166</v>
      </c>
      <c r="K102" s="119"/>
      <c r="L102" s="80" t="s">
        <v>364</v>
      </c>
      <c r="M102" s="80">
        <v>159.67577</v>
      </c>
    </row>
    <row r="103" spans="1:13">
      <c r="A103" s="27" t="s">
        <v>1</v>
      </c>
      <c r="B103" s="28"/>
      <c r="C103" s="119"/>
      <c r="D103" s="80" t="s">
        <v>371</v>
      </c>
      <c r="E103" s="80">
        <v>379.8068199999999</v>
      </c>
      <c r="G103" s="119"/>
      <c r="H103" s="82" t="s">
        <v>452</v>
      </c>
      <c r="I103" s="81">
        <v>129</v>
      </c>
      <c r="K103" s="119"/>
      <c r="L103" s="80" t="s">
        <v>353</v>
      </c>
      <c r="M103" s="80">
        <v>147.07166000000001</v>
      </c>
    </row>
    <row r="104" spans="1:13">
      <c r="A104" s="27"/>
      <c r="B104" s="28"/>
      <c r="C104" s="119"/>
      <c r="D104" s="79" t="s">
        <v>387</v>
      </c>
      <c r="E104" s="82">
        <v>378</v>
      </c>
      <c r="G104" s="119"/>
      <c r="H104" s="79" t="s">
        <v>453</v>
      </c>
      <c r="I104" s="80">
        <v>94</v>
      </c>
      <c r="K104" s="119"/>
      <c r="L104" s="80" t="s">
        <v>479</v>
      </c>
      <c r="M104" s="80">
        <v>114.19789</v>
      </c>
    </row>
    <row r="105" spans="1:13">
      <c r="A105" s="27"/>
      <c r="B105" s="28"/>
      <c r="C105" s="119"/>
      <c r="D105" s="79" t="s">
        <v>388</v>
      </c>
      <c r="E105" s="80">
        <v>375.75623999999999</v>
      </c>
      <c r="G105" s="119"/>
      <c r="H105" s="79" t="s">
        <v>454</v>
      </c>
      <c r="I105" s="80">
        <v>94</v>
      </c>
      <c r="K105" s="119"/>
      <c r="L105" s="80" t="s">
        <v>480</v>
      </c>
      <c r="M105" s="80">
        <v>101</v>
      </c>
    </row>
    <row r="106" spans="1:13">
      <c r="A106" s="27"/>
      <c r="B106" s="28"/>
      <c r="C106" s="119"/>
      <c r="D106" s="79" t="s">
        <v>389</v>
      </c>
      <c r="E106" s="81">
        <v>369.72985999999997</v>
      </c>
      <c r="G106" s="119"/>
      <c r="H106" s="80" t="s">
        <v>455</v>
      </c>
      <c r="I106" s="80">
        <v>94</v>
      </c>
      <c r="K106" s="119"/>
      <c r="L106" s="80" t="s">
        <v>481</v>
      </c>
      <c r="M106" s="80">
        <v>99</v>
      </c>
    </row>
    <row r="107" spans="1:13">
      <c r="A107" s="27"/>
      <c r="B107" s="28"/>
      <c r="C107" s="119"/>
      <c r="D107" s="79" t="s">
        <v>390</v>
      </c>
      <c r="E107" s="81">
        <v>264</v>
      </c>
      <c r="G107" s="119"/>
      <c r="H107" s="80" t="s">
        <v>456</v>
      </c>
      <c r="I107" s="80">
        <v>91</v>
      </c>
      <c r="K107" s="119"/>
      <c r="L107" s="80" t="s">
        <v>358</v>
      </c>
      <c r="M107" s="80">
        <v>92</v>
      </c>
    </row>
    <row r="108" spans="1:13">
      <c r="A108" s="27"/>
      <c r="B108" s="28"/>
      <c r="C108" s="119"/>
      <c r="D108" s="80" t="s">
        <v>391</v>
      </c>
      <c r="E108" s="80">
        <v>249</v>
      </c>
      <c r="G108" s="119"/>
      <c r="H108" s="79" t="s">
        <v>363</v>
      </c>
      <c r="I108" s="80">
        <v>68.322159999999997</v>
      </c>
      <c r="K108" s="119"/>
      <c r="L108" s="80" t="s">
        <v>482</v>
      </c>
      <c r="M108" s="80">
        <v>90</v>
      </c>
    </row>
    <row r="109" spans="1:13">
      <c r="A109" s="27"/>
      <c r="B109" s="28"/>
      <c r="C109" s="119"/>
      <c r="D109" s="80" t="s">
        <v>392</v>
      </c>
      <c r="E109" s="80">
        <v>187.11276999999998</v>
      </c>
      <c r="G109" s="119"/>
      <c r="H109" s="80" t="s">
        <v>457</v>
      </c>
      <c r="I109" s="80">
        <v>62</v>
      </c>
      <c r="K109" s="119"/>
      <c r="L109" s="80" t="s">
        <v>483</v>
      </c>
      <c r="M109" s="80">
        <v>89</v>
      </c>
    </row>
    <row r="110" spans="1:13">
      <c r="A110" s="27"/>
      <c r="B110" s="28"/>
      <c r="C110" s="119"/>
      <c r="D110" s="79" t="s">
        <v>347</v>
      </c>
      <c r="E110" s="80">
        <v>159.03303</v>
      </c>
      <c r="G110" s="119"/>
      <c r="H110" s="79" t="s">
        <v>458</v>
      </c>
      <c r="I110" s="80">
        <v>55</v>
      </c>
      <c r="K110" s="119"/>
      <c r="L110" s="80" t="s">
        <v>361</v>
      </c>
      <c r="M110" s="80">
        <v>88</v>
      </c>
    </row>
    <row r="111" spans="1:13">
      <c r="A111" s="27"/>
      <c r="B111" s="28"/>
      <c r="C111" s="119"/>
      <c r="D111" s="79" t="s">
        <v>393</v>
      </c>
      <c r="E111" s="81">
        <v>152</v>
      </c>
      <c r="G111" s="119"/>
      <c r="H111" s="79" t="s">
        <v>459</v>
      </c>
      <c r="I111" s="80">
        <v>44</v>
      </c>
      <c r="K111" s="119"/>
      <c r="L111" s="80" t="s">
        <v>484</v>
      </c>
      <c r="M111" s="80">
        <v>81</v>
      </c>
    </row>
    <row r="112" spans="1:13">
      <c r="A112" s="27"/>
      <c r="B112" s="28"/>
      <c r="C112" s="119"/>
      <c r="D112" s="79" t="s">
        <v>394</v>
      </c>
      <c r="E112" s="81">
        <v>146.50773999999998</v>
      </c>
      <c r="G112" s="119"/>
      <c r="H112" s="80" t="s">
        <v>460</v>
      </c>
      <c r="I112" s="80">
        <v>38</v>
      </c>
      <c r="K112" s="119"/>
      <c r="L112" s="80" t="s">
        <v>485</v>
      </c>
      <c r="M112" s="80">
        <v>78</v>
      </c>
    </row>
    <row r="113" spans="1:13">
      <c r="A113" s="27" t="s">
        <v>1</v>
      </c>
      <c r="B113" s="28"/>
      <c r="C113" s="119"/>
      <c r="D113" s="79" t="s">
        <v>395</v>
      </c>
      <c r="E113" s="82">
        <v>134</v>
      </c>
      <c r="G113" s="119"/>
      <c r="H113" s="80" t="s">
        <v>461</v>
      </c>
      <c r="I113" s="80">
        <v>36</v>
      </c>
      <c r="K113" s="119"/>
      <c r="L113" s="80" t="s">
        <v>486</v>
      </c>
      <c r="M113" s="80">
        <v>76</v>
      </c>
    </row>
    <row r="114" spans="1:13">
      <c r="A114" s="27"/>
      <c r="B114" s="28"/>
      <c r="C114" s="119"/>
      <c r="D114" s="80" t="s">
        <v>396</v>
      </c>
      <c r="E114" s="80">
        <v>134</v>
      </c>
      <c r="G114" s="119"/>
      <c r="H114" s="79" t="s">
        <v>462</v>
      </c>
      <c r="I114" s="80">
        <v>34</v>
      </c>
      <c r="K114" s="119"/>
      <c r="L114" s="80" t="s">
        <v>369</v>
      </c>
      <c r="M114" s="80">
        <v>72</v>
      </c>
    </row>
    <row r="115" spans="1:13">
      <c r="A115" s="27"/>
      <c r="B115" s="28"/>
      <c r="C115" s="119"/>
      <c r="D115" s="80" t="s">
        <v>397</v>
      </c>
      <c r="E115" s="80">
        <v>110</v>
      </c>
      <c r="G115" s="119"/>
      <c r="H115" s="79" t="s">
        <v>463</v>
      </c>
      <c r="I115" s="80">
        <v>34</v>
      </c>
      <c r="K115" s="119"/>
      <c r="L115" s="80" t="s">
        <v>487</v>
      </c>
      <c r="M115" s="80">
        <v>69</v>
      </c>
    </row>
    <row r="116" spans="1:13">
      <c r="A116" s="27"/>
      <c r="B116" s="28"/>
      <c r="C116" s="119"/>
      <c r="D116" s="80" t="s">
        <v>398</v>
      </c>
      <c r="E116" s="80">
        <v>103</v>
      </c>
      <c r="G116" s="119"/>
      <c r="H116" s="79" t="s">
        <v>464</v>
      </c>
      <c r="I116" s="80">
        <v>33</v>
      </c>
      <c r="K116" s="119"/>
      <c r="L116" s="80" t="s">
        <v>488</v>
      </c>
      <c r="M116" s="80">
        <v>64.576970000000003</v>
      </c>
    </row>
    <row r="117" spans="1:13">
      <c r="A117" s="27"/>
      <c r="B117" s="28"/>
      <c r="C117" s="119"/>
      <c r="D117" s="79" t="s">
        <v>399</v>
      </c>
      <c r="E117" s="80">
        <v>96</v>
      </c>
      <c r="G117" s="119"/>
      <c r="H117" s="79" t="s">
        <v>370</v>
      </c>
      <c r="I117" s="80">
        <v>32.285710000000002</v>
      </c>
      <c r="K117" s="119"/>
      <c r="L117" s="80" t="s">
        <v>489</v>
      </c>
      <c r="M117" s="80">
        <v>62</v>
      </c>
    </row>
    <row r="118" spans="1:13">
      <c r="A118" s="27"/>
      <c r="B118" s="28"/>
      <c r="C118" s="119"/>
      <c r="D118" s="79" t="s">
        <v>400</v>
      </c>
      <c r="E118" s="80">
        <v>93.488609999999994</v>
      </c>
      <c r="G118" s="119"/>
      <c r="H118" s="79" t="s">
        <v>465</v>
      </c>
      <c r="I118" s="80">
        <v>32</v>
      </c>
      <c r="K118" s="119"/>
      <c r="L118" s="80" t="s">
        <v>367</v>
      </c>
      <c r="M118" s="80">
        <v>59.661850000000001</v>
      </c>
    </row>
    <row r="119" spans="1:13">
      <c r="A119" s="27"/>
      <c r="B119" s="28"/>
      <c r="C119" s="119"/>
      <c r="D119" s="79" t="s">
        <v>401</v>
      </c>
      <c r="E119" s="81">
        <v>88</v>
      </c>
      <c r="G119" s="119"/>
      <c r="H119" s="80" t="s">
        <v>466</v>
      </c>
      <c r="I119" s="80">
        <v>32</v>
      </c>
      <c r="K119" s="119"/>
      <c r="L119" s="80" t="s">
        <v>490</v>
      </c>
      <c r="M119" s="80">
        <v>58.661850000000001</v>
      </c>
    </row>
    <row r="120" spans="1:13">
      <c r="A120" s="27"/>
      <c r="B120" s="28"/>
      <c r="C120" s="119"/>
      <c r="D120" s="79" t="s">
        <v>402</v>
      </c>
      <c r="E120" s="80">
        <v>87</v>
      </c>
      <c r="G120" s="119"/>
      <c r="H120" s="79" t="s">
        <v>467</v>
      </c>
      <c r="I120" s="80">
        <v>25</v>
      </c>
      <c r="K120" s="119"/>
      <c r="L120" s="80" t="s">
        <v>491</v>
      </c>
      <c r="M120" s="80">
        <v>53.895569999999999</v>
      </c>
    </row>
    <row r="121" spans="1:13">
      <c r="A121" s="27"/>
      <c r="B121" s="28"/>
      <c r="C121" s="119"/>
      <c r="D121" s="80" t="s">
        <v>403</v>
      </c>
      <c r="E121" s="80">
        <v>76</v>
      </c>
      <c r="G121" s="119"/>
      <c r="H121" s="80" t="s">
        <v>468</v>
      </c>
      <c r="I121" s="80">
        <v>2</v>
      </c>
      <c r="K121" s="119"/>
      <c r="L121" s="80" t="s">
        <v>492</v>
      </c>
      <c r="M121" s="80">
        <v>50</v>
      </c>
    </row>
    <row r="122" spans="1:13">
      <c r="A122" s="27"/>
      <c r="B122" s="28"/>
      <c r="C122" s="119"/>
      <c r="D122" s="79" t="s">
        <v>404</v>
      </c>
      <c r="E122" s="80">
        <v>71</v>
      </c>
      <c r="G122" s="119"/>
      <c r="H122" s="79" t="s">
        <v>469</v>
      </c>
      <c r="I122" s="80">
        <v>1</v>
      </c>
      <c r="K122" s="119"/>
      <c r="L122" s="80" t="s">
        <v>493</v>
      </c>
      <c r="M122" s="80">
        <v>49</v>
      </c>
    </row>
    <row r="123" spans="1:13">
      <c r="A123" s="27" t="s">
        <v>1</v>
      </c>
      <c r="B123" s="28"/>
      <c r="C123" s="119"/>
      <c r="D123" s="80" t="s">
        <v>405</v>
      </c>
      <c r="E123" s="80">
        <v>68.773809999999997</v>
      </c>
      <c r="G123" s="119"/>
      <c r="H123" s="79" t="s">
        <v>470</v>
      </c>
      <c r="I123" s="80">
        <v>1</v>
      </c>
      <c r="K123" s="119"/>
      <c r="L123" s="80" t="s">
        <v>494</v>
      </c>
      <c r="M123" s="80">
        <v>48</v>
      </c>
    </row>
    <row r="124" spans="1:13">
      <c r="A124" s="27"/>
      <c r="B124" s="28"/>
      <c r="C124" s="119"/>
      <c r="D124" s="80" t="s">
        <v>406</v>
      </c>
      <c r="E124" s="80">
        <v>66</v>
      </c>
      <c r="G124" s="119"/>
      <c r="H124" s="79" t="s">
        <v>471</v>
      </c>
      <c r="I124" s="80">
        <v>1</v>
      </c>
      <c r="K124" s="119"/>
      <c r="L124" s="80" t="s">
        <v>495</v>
      </c>
      <c r="M124" s="80">
        <v>46</v>
      </c>
    </row>
    <row r="125" spans="1:13">
      <c r="A125" s="27"/>
      <c r="B125" s="28"/>
      <c r="C125" s="119"/>
      <c r="D125" s="79" t="s">
        <v>366</v>
      </c>
      <c r="E125" s="80">
        <v>62.594940000000001</v>
      </c>
      <c r="G125" s="119"/>
      <c r="H125" s="80" t="s">
        <v>472</v>
      </c>
      <c r="I125" s="80">
        <v>1</v>
      </c>
      <c r="K125" s="119"/>
      <c r="L125" s="80" t="s">
        <v>496</v>
      </c>
      <c r="M125" s="80">
        <v>40</v>
      </c>
    </row>
    <row r="126" spans="1:13">
      <c r="A126" s="27"/>
      <c r="B126" s="28"/>
      <c r="C126" s="119"/>
      <c r="D126" s="80" t="s">
        <v>407</v>
      </c>
      <c r="E126" s="80">
        <v>61.594940000000001</v>
      </c>
      <c r="G126" s="119"/>
      <c r="H126" s="69" t="s">
        <v>147</v>
      </c>
      <c r="I126" s="84">
        <v>15929</v>
      </c>
      <c r="K126" s="119"/>
      <c r="L126" s="80" t="s">
        <v>497</v>
      </c>
      <c r="M126" s="80">
        <v>40</v>
      </c>
    </row>
    <row r="127" spans="1:13">
      <c r="A127" s="27"/>
      <c r="B127" s="28"/>
      <c r="C127" s="119"/>
      <c r="D127" s="79" t="s">
        <v>408</v>
      </c>
      <c r="E127" s="81">
        <v>60</v>
      </c>
      <c r="K127" s="119"/>
      <c r="L127" s="80" t="s">
        <v>498</v>
      </c>
      <c r="M127" s="80">
        <v>40</v>
      </c>
    </row>
    <row r="128" spans="1:13">
      <c r="A128" s="27"/>
      <c r="B128" s="28"/>
      <c r="C128" s="119"/>
      <c r="D128" s="79" t="s">
        <v>409</v>
      </c>
      <c r="E128" s="80">
        <v>57</v>
      </c>
      <c r="K128" s="119"/>
      <c r="L128" s="80" t="s">
        <v>499</v>
      </c>
      <c r="M128" s="80">
        <v>39.75</v>
      </c>
    </row>
    <row r="129" spans="1:13">
      <c r="A129" s="27"/>
      <c r="B129" s="28"/>
      <c r="C129" s="119"/>
      <c r="D129" s="80" t="s">
        <v>410</v>
      </c>
      <c r="E129" s="80">
        <v>57</v>
      </c>
      <c r="K129" s="119"/>
      <c r="L129" s="80" t="s">
        <v>500</v>
      </c>
      <c r="M129" s="80">
        <v>39.75</v>
      </c>
    </row>
    <row r="130" spans="1:13">
      <c r="A130" s="27"/>
      <c r="B130" s="28"/>
      <c r="C130" s="119"/>
      <c r="D130" s="80" t="s">
        <v>411</v>
      </c>
      <c r="E130" s="80">
        <v>55</v>
      </c>
      <c r="K130" s="119"/>
      <c r="L130" s="80" t="s">
        <v>501</v>
      </c>
      <c r="M130" s="80">
        <v>37</v>
      </c>
    </row>
    <row r="131" spans="1:13">
      <c r="A131" s="27"/>
      <c r="B131" s="28"/>
      <c r="C131" s="119"/>
      <c r="D131" s="82" t="s">
        <v>412</v>
      </c>
      <c r="E131" s="81">
        <v>54</v>
      </c>
      <c r="K131" s="119"/>
      <c r="L131" s="80" t="s">
        <v>502</v>
      </c>
      <c r="M131" s="80">
        <v>36</v>
      </c>
    </row>
    <row r="132" spans="1:13">
      <c r="A132" s="27"/>
      <c r="B132" s="28"/>
      <c r="C132" s="119"/>
      <c r="D132" s="80" t="s">
        <v>413</v>
      </c>
      <c r="E132" s="80">
        <v>54</v>
      </c>
      <c r="K132" s="119"/>
      <c r="L132" s="80" t="s">
        <v>503</v>
      </c>
      <c r="M132" s="80">
        <v>35</v>
      </c>
    </row>
    <row r="133" spans="1:13">
      <c r="A133" s="27" t="s">
        <v>1</v>
      </c>
      <c r="B133" s="28"/>
      <c r="C133" s="119"/>
      <c r="D133" s="79" t="s">
        <v>414</v>
      </c>
      <c r="E133" s="81">
        <v>53.32911</v>
      </c>
      <c r="K133" s="119"/>
      <c r="L133" s="80" t="s">
        <v>504</v>
      </c>
      <c r="M133" s="80">
        <v>34</v>
      </c>
    </row>
    <row r="134" spans="1:13">
      <c r="A134" s="27"/>
      <c r="B134" s="28"/>
      <c r="C134" s="119"/>
      <c r="D134" s="80" t="s">
        <v>415</v>
      </c>
      <c r="E134" s="80">
        <v>51</v>
      </c>
      <c r="K134" s="119"/>
      <c r="L134" s="80" t="s">
        <v>505</v>
      </c>
      <c r="M134" s="80">
        <v>34</v>
      </c>
    </row>
    <row r="135" spans="1:13">
      <c r="A135" s="27"/>
      <c r="B135" s="28"/>
      <c r="C135" s="119"/>
      <c r="D135" s="79" t="s">
        <v>416</v>
      </c>
      <c r="E135" s="81">
        <v>49</v>
      </c>
      <c r="K135" s="119"/>
      <c r="L135" s="80" t="s">
        <v>506</v>
      </c>
      <c r="M135" s="80">
        <v>34</v>
      </c>
    </row>
    <row r="136" spans="1:13">
      <c r="A136" s="27"/>
      <c r="B136" s="28"/>
      <c r="C136" s="119"/>
      <c r="D136" s="80" t="s">
        <v>417</v>
      </c>
      <c r="E136" s="80">
        <v>47.804879999999997</v>
      </c>
      <c r="K136" s="119"/>
      <c r="L136" s="80" t="s">
        <v>507</v>
      </c>
      <c r="M136" s="80">
        <v>33</v>
      </c>
    </row>
    <row r="137" spans="1:13">
      <c r="A137" s="27"/>
      <c r="B137" s="28"/>
      <c r="C137" s="119"/>
      <c r="D137" s="79" t="s">
        <v>418</v>
      </c>
      <c r="E137" s="80">
        <v>46.356250000000003</v>
      </c>
      <c r="K137" s="119"/>
      <c r="L137" s="80" t="s">
        <v>508</v>
      </c>
      <c r="M137" s="80">
        <v>33</v>
      </c>
    </row>
    <row r="138" spans="1:13">
      <c r="A138" s="27"/>
      <c r="B138" s="28"/>
      <c r="C138" s="119"/>
      <c r="D138" s="79" t="s">
        <v>419</v>
      </c>
      <c r="E138" s="81">
        <v>46</v>
      </c>
      <c r="K138" s="119"/>
      <c r="L138" s="80" t="s">
        <v>509</v>
      </c>
      <c r="M138" s="80">
        <v>33</v>
      </c>
    </row>
    <row r="139" spans="1:13">
      <c r="A139" s="27"/>
      <c r="B139" s="28"/>
      <c r="C139" s="119"/>
      <c r="D139" s="83" t="s">
        <v>420</v>
      </c>
      <c r="E139" s="80">
        <v>40</v>
      </c>
      <c r="K139" s="119"/>
      <c r="L139" s="80" t="s">
        <v>510</v>
      </c>
      <c r="M139" s="80">
        <v>31</v>
      </c>
    </row>
    <row r="140" spans="1:13">
      <c r="A140" s="27"/>
      <c r="B140" s="28"/>
      <c r="C140" s="119"/>
      <c r="D140" s="83" t="s">
        <v>421</v>
      </c>
      <c r="E140" s="80">
        <v>38</v>
      </c>
      <c r="K140" s="119"/>
      <c r="L140" s="80" t="s">
        <v>511</v>
      </c>
      <c r="M140" s="80">
        <v>30.88466</v>
      </c>
    </row>
    <row r="141" spans="1:13">
      <c r="A141" s="27"/>
      <c r="B141" s="28"/>
      <c r="C141" s="119"/>
      <c r="D141" s="79" t="s">
        <v>422</v>
      </c>
      <c r="E141" s="80">
        <v>34</v>
      </c>
      <c r="K141" s="119"/>
      <c r="L141" s="80" t="s">
        <v>512</v>
      </c>
      <c r="M141" s="80">
        <v>30.323080000000001</v>
      </c>
    </row>
    <row r="142" spans="1:13">
      <c r="A142" s="27"/>
      <c r="B142" s="28"/>
      <c r="C142" s="119"/>
      <c r="D142" s="80" t="s">
        <v>423</v>
      </c>
      <c r="E142" s="80">
        <v>34</v>
      </c>
      <c r="K142" s="119"/>
      <c r="L142" s="80" t="s">
        <v>513</v>
      </c>
      <c r="M142" s="80">
        <v>30</v>
      </c>
    </row>
    <row r="143" spans="1:13">
      <c r="A143" s="27" t="s">
        <v>1</v>
      </c>
      <c r="B143" s="28"/>
      <c r="C143" s="119"/>
      <c r="D143" s="80" t="s">
        <v>339</v>
      </c>
      <c r="E143" s="80">
        <v>33</v>
      </c>
      <c r="K143" s="119"/>
      <c r="L143" s="80" t="s">
        <v>514</v>
      </c>
      <c r="M143" s="80">
        <v>29</v>
      </c>
    </row>
    <row r="144" spans="1:13">
      <c r="A144" s="27"/>
      <c r="B144" s="28"/>
      <c r="C144" s="119"/>
      <c r="D144" s="80" t="s">
        <v>424</v>
      </c>
      <c r="E144" s="80">
        <v>32.586539999999999</v>
      </c>
      <c r="K144" s="119"/>
      <c r="L144" s="80" t="s">
        <v>515</v>
      </c>
      <c r="M144" s="80">
        <v>26.043099999999999</v>
      </c>
    </row>
    <row r="145" spans="1:13">
      <c r="A145" s="27"/>
      <c r="B145" s="28"/>
      <c r="C145" s="119"/>
      <c r="D145" s="79" t="s">
        <v>425</v>
      </c>
      <c r="E145" s="80">
        <v>31.285710000000002</v>
      </c>
      <c r="K145" s="119"/>
      <c r="L145" s="80" t="s">
        <v>516</v>
      </c>
      <c r="M145" s="80">
        <v>23</v>
      </c>
    </row>
    <row r="146" spans="1:13">
      <c r="A146" s="27"/>
      <c r="B146" s="28"/>
      <c r="C146" s="119"/>
      <c r="D146" s="82" t="s">
        <v>426</v>
      </c>
      <c r="E146" s="81">
        <v>31</v>
      </c>
      <c r="K146" s="119"/>
      <c r="L146" s="80" t="s">
        <v>517</v>
      </c>
      <c r="M146" s="80">
        <v>1</v>
      </c>
    </row>
    <row r="147" spans="1:13">
      <c r="A147" s="27"/>
      <c r="B147" s="28"/>
      <c r="C147" s="119"/>
      <c r="D147" s="79" t="s">
        <v>427</v>
      </c>
      <c r="E147" s="80">
        <v>29</v>
      </c>
      <c r="K147" s="119"/>
      <c r="L147" s="80" t="s">
        <v>518</v>
      </c>
      <c r="M147" s="80">
        <v>1</v>
      </c>
    </row>
    <row r="148" spans="1:13">
      <c r="A148" s="27"/>
      <c r="B148" s="28"/>
      <c r="C148" s="119"/>
      <c r="D148" s="80" t="s">
        <v>428</v>
      </c>
      <c r="E148" s="80">
        <v>27</v>
      </c>
      <c r="K148" s="119"/>
      <c r="L148" s="69" t="s">
        <v>147</v>
      </c>
      <c r="M148" s="84">
        <f>SUM(M72:M147)</f>
        <v>7198.019040000001</v>
      </c>
    </row>
    <row r="149" spans="1:13">
      <c r="A149" s="27"/>
      <c r="B149" s="28"/>
      <c r="C149" s="119"/>
      <c r="D149" s="79" t="s">
        <v>429</v>
      </c>
      <c r="E149" s="80">
        <v>17</v>
      </c>
    </row>
    <row r="150" spans="1:13">
      <c r="A150" s="27"/>
      <c r="B150" s="28"/>
      <c r="C150" s="119"/>
      <c r="D150" s="82" t="s">
        <v>430</v>
      </c>
      <c r="E150" s="80">
        <v>16</v>
      </c>
    </row>
    <row r="151" spans="1:13">
      <c r="A151" s="27"/>
      <c r="B151" s="28"/>
      <c r="C151" s="119"/>
      <c r="D151" s="80" t="s">
        <v>431</v>
      </c>
      <c r="E151" s="80">
        <v>15.077590000000001</v>
      </c>
    </row>
    <row r="152" spans="1:13">
      <c r="A152" s="27"/>
      <c r="B152" s="28"/>
      <c r="C152" s="119"/>
      <c r="D152" s="80" t="s">
        <v>432</v>
      </c>
      <c r="E152" s="80">
        <v>13</v>
      </c>
    </row>
    <row r="153" spans="1:13">
      <c r="A153" s="27" t="s">
        <v>1</v>
      </c>
      <c r="B153" s="28"/>
      <c r="C153" s="119"/>
      <c r="D153" s="82" t="s">
        <v>433</v>
      </c>
      <c r="E153" s="81">
        <v>2</v>
      </c>
    </row>
    <row r="154" spans="1:13">
      <c r="A154" s="27"/>
      <c r="B154" s="28"/>
      <c r="C154" s="119"/>
      <c r="D154" s="79" t="s">
        <v>434</v>
      </c>
      <c r="E154" s="80">
        <v>2</v>
      </c>
    </row>
    <row r="155" spans="1:13">
      <c r="A155" s="27"/>
      <c r="B155" s="28"/>
      <c r="C155" s="119"/>
      <c r="D155" s="79" t="s">
        <v>435</v>
      </c>
      <c r="E155" s="80">
        <v>2</v>
      </c>
    </row>
    <row r="156" spans="1:13">
      <c r="A156" s="27"/>
      <c r="B156" s="28"/>
      <c r="C156" s="119"/>
      <c r="D156" s="79" t="s">
        <v>436</v>
      </c>
      <c r="E156" s="80">
        <v>1</v>
      </c>
    </row>
    <row r="157" spans="1:13">
      <c r="A157" s="27"/>
      <c r="B157" s="28"/>
      <c r="C157" s="119"/>
      <c r="D157" s="79" t="s">
        <v>437</v>
      </c>
      <c r="E157" s="80">
        <v>1</v>
      </c>
    </row>
    <row r="158" spans="1:13">
      <c r="A158" s="27"/>
      <c r="B158" s="28"/>
      <c r="C158" s="119"/>
      <c r="D158" s="79" t="s">
        <v>438</v>
      </c>
      <c r="E158" s="81">
        <v>1</v>
      </c>
    </row>
    <row r="159" spans="1:13">
      <c r="A159" s="27"/>
      <c r="B159" s="28"/>
      <c r="C159" s="119"/>
      <c r="D159" s="79" t="s">
        <v>439</v>
      </c>
      <c r="E159" s="80">
        <v>1</v>
      </c>
    </row>
    <row r="160" spans="1:13">
      <c r="A160" s="27"/>
      <c r="B160" s="28"/>
      <c r="C160" s="119"/>
      <c r="D160" s="79" t="s">
        <v>440</v>
      </c>
      <c r="E160" s="80">
        <v>1</v>
      </c>
    </row>
    <row r="161" spans="1:13">
      <c r="A161" s="27"/>
      <c r="B161" s="28"/>
      <c r="C161" s="119"/>
      <c r="D161" s="79" t="s">
        <v>340</v>
      </c>
      <c r="E161" s="80">
        <v>1</v>
      </c>
    </row>
    <row r="162" spans="1:13">
      <c r="A162" s="27"/>
      <c r="B162" s="28"/>
      <c r="C162" s="119"/>
      <c r="D162" s="79" t="s">
        <v>441</v>
      </c>
      <c r="E162" s="80">
        <v>1</v>
      </c>
    </row>
    <row r="163" spans="1:13">
      <c r="A163" s="27" t="s">
        <v>1</v>
      </c>
      <c r="B163" s="28"/>
      <c r="C163" s="119"/>
      <c r="D163" s="79" t="s">
        <v>442</v>
      </c>
      <c r="E163" s="80">
        <v>1</v>
      </c>
    </row>
    <row r="164" spans="1:13">
      <c r="A164" s="27"/>
      <c r="B164" s="28"/>
      <c r="C164" s="119"/>
      <c r="D164" s="80" t="s">
        <v>443</v>
      </c>
      <c r="E164" s="80">
        <v>1</v>
      </c>
    </row>
    <row r="165" spans="1:13">
      <c r="A165" s="27"/>
      <c r="B165" s="28"/>
      <c r="C165" s="119"/>
      <c r="D165" s="80" t="s">
        <v>444</v>
      </c>
      <c r="E165" s="80">
        <v>1</v>
      </c>
    </row>
    <row r="166" spans="1:13">
      <c r="A166" s="27"/>
      <c r="B166" s="28"/>
      <c r="C166" s="119"/>
      <c r="D166" s="80" t="s">
        <v>445</v>
      </c>
      <c r="E166" s="80">
        <v>1</v>
      </c>
    </row>
    <row r="167" spans="1:13">
      <c r="A167" s="27"/>
      <c r="B167" s="28"/>
      <c r="C167" s="119"/>
      <c r="D167" s="80" t="s">
        <v>446</v>
      </c>
      <c r="E167" s="80">
        <v>1</v>
      </c>
    </row>
    <row r="168" spans="1:13">
      <c r="A168" s="27"/>
      <c r="B168" s="28"/>
      <c r="C168" s="119"/>
      <c r="D168" s="79" t="s">
        <v>447</v>
      </c>
      <c r="E168" s="80">
        <v>1</v>
      </c>
    </row>
    <row r="169" spans="1:13">
      <c r="A169" s="27"/>
      <c r="B169" s="28"/>
      <c r="C169" s="119"/>
      <c r="D169" s="69" t="s">
        <v>147</v>
      </c>
      <c r="E169" s="84">
        <f>SUM(E93:E168)</f>
        <v>18200.982389999997</v>
      </c>
    </row>
    <row r="170" spans="1:13">
      <c r="A170" s="27"/>
      <c r="B170" s="35"/>
      <c r="C170" s="36" t="s">
        <v>338</v>
      </c>
      <c r="G170" s="37"/>
    </row>
    <row r="171" spans="1:13">
      <c r="A171" s="27"/>
      <c r="B171" s="35"/>
      <c r="C171" s="36"/>
      <c r="G171" s="37"/>
    </row>
    <row r="172" spans="1:13">
      <c r="A172" s="27"/>
      <c r="B172" s="28"/>
      <c r="C172" s="120" t="s">
        <v>146</v>
      </c>
      <c r="D172" s="108" t="s">
        <v>519</v>
      </c>
      <c r="E172" s="110"/>
      <c r="G172" s="120" t="s">
        <v>146</v>
      </c>
      <c r="H172" s="108" t="s">
        <v>521</v>
      </c>
      <c r="I172" s="110"/>
      <c r="K172" s="120" t="s">
        <v>146</v>
      </c>
      <c r="L172" s="108" t="s">
        <v>520</v>
      </c>
      <c r="M172" s="110"/>
    </row>
    <row r="173" spans="1:13" ht="27.6">
      <c r="A173" s="27"/>
      <c r="B173" s="28"/>
      <c r="C173" s="107"/>
      <c r="D173" s="69" t="s">
        <v>343</v>
      </c>
      <c r="E173" s="69" t="s">
        <v>342</v>
      </c>
      <c r="G173" s="107"/>
      <c r="H173" s="69" t="s">
        <v>343</v>
      </c>
      <c r="I173" s="69" t="s">
        <v>342</v>
      </c>
      <c r="K173" s="107"/>
      <c r="L173" s="69" t="s">
        <v>343</v>
      </c>
      <c r="M173" s="69" t="s">
        <v>342</v>
      </c>
    </row>
    <row r="174" spans="1:13">
      <c r="A174" s="27" t="s">
        <v>1</v>
      </c>
      <c r="B174" s="28"/>
      <c r="C174" s="119" t="s">
        <v>148</v>
      </c>
      <c r="D174" s="80" t="s">
        <v>525</v>
      </c>
      <c r="E174" s="80">
        <v>155</v>
      </c>
      <c r="G174" s="119" t="s">
        <v>148</v>
      </c>
      <c r="H174" s="80" t="s">
        <v>522</v>
      </c>
      <c r="I174" s="80">
        <v>134</v>
      </c>
      <c r="K174" s="119" t="s">
        <v>148</v>
      </c>
      <c r="L174" s="79" t="s">
        <v>523</v>
      </c>
      <c r="M174" s="80">
        <v>34</v>
      </c>
    </row>
    <row r="175" spans="1:13">
      <c r="A175" s="27"/>
      <c r="B175" s="28"/>
      <c r="C175" s="119"/>
      <c r="D175" s="80" t="s">
        <v>526</v>
      </c>
      <c r="E175" s="80">
        <v>1</v>
      </c>
      <c r="G175" s="119"/>
      <c r="H175" s="69" t="s">
        <v>147</v>
      </c>
      <c r="I175" s="69">
        <v>134</v>
      </c>
      <c r="K175" s="119"/>
      <c r="L175" s="79" t="s">
        <v>524</v>
      </c>
      <c r="M175" s="80">
        <v>96</v>
      </c>
    </row>
    <row r="176" spans="1:13">
      <c r="A176" s="27"/>
      <c r="B176" s="28"/>
      <c r="C176" s="119"/>
      <c r="D176" s="69" t="s">
        <v>147</v>
      </c>
      <c r="E176" s="69">
        <v>156</v>
      </c>
      <c r="G176" s="37"/>
      <c r="K176" s="119"/>
      <c r="L176" s="69" t="s">
        <v>147</v>
      </c>
      <c r="M176" s="69">
        <v>130</v>
      </c>
    </row>
    <row r="177" spans="1:21">
      <c r="A177" s="27"/>
      <c r="B177" s="35"/>
      <c r="C177" s="36" t="s">
        <v>338</v>
      </c>
      <c r="G177" s="37"/>
    </row>
    <row r="178" spans="1:21">
      <c r="A178" s="27"/>
      <c r="B178" s="35"/>
      <c r="C178" s="36"/>
      <c r="G178" s="37"/>
    </row>
    <row r="179" spans="1:21" ht="39.75" customHeight="1">
      <c r="A179" s="27"/>
      <c r="B179" s="28"/>
      <c r="C179" s="120" t="s">
        <v>146</v>
      </c>
      <c r="D179" s="108" t="s">
        <v>527</v>
      </c>
      <c r="E179" s="110"/>
      <c r="F179" s="37"/>
      <c r="G179" s="37"/>
      <c r="H179" s="37"/>
      <c r="I179" s="37"/>
      <c r="J179" s="37"/>
      <c r="K179" s="37"/>
      <c r="L179" s="37"/>
      <c r="M179" s="37"/>
    </row>
    <row r="180" spans="1:21" ht="27.6">
      <c r="A180" s="27"/>
      <c r="B180" s="28"/>
      <c r="C180" s="107"/>
      <c r="D180" s="69" t="s">
        <v>343</v>
      </c>
      <c r="E180" s="69" t="s">
        <v>342</v>
      </c>
      <c r="F180" s="37"/>
      <c r="G180" s="37"/>
      <c r="H180" s="37"/>
      <c r="I180" s="37"/>
      <c r="J180" s="37"/>
      <c r="K180" s="37"/>
      <c r="L180" s="37"/>
      <c r="M180" s="37"/>
    </row>
    <row r="181" spans="1:21">
      <c r="A181" s="27"/>
      <c r="B181" s="28"/>
      <c r="C181" s="119"/>
      <c r="D181" s="80" t="s">
        <v>341</v>
      </c>
      <c r="E181" s="80">
        <v>1075</v>
      </c>
      <c r="F181" s="37"/>
      <c r="G181" s="37"/>
      <c r="H181" s="37"/>
      <c r="I181" s="37"/>
      <c r="J181" s="37"/>
      <c r="K181" s="37"/>
      <c r="L181" s="37"/>
      <c r="M181" s="37"/>
    </row>
    <row r="182" spans="1:21">
      <c r="A182" s="27"/>
      <c r="B182" s="28"/>
      <c r="C182" s="119"/>
      <c r="D182" s="80" t="s">
        <v>417</v>
      </c>
      <c r="E182" s="80">
        <v>48</v>
      </c>
      <c r="F182" s="37"/>
      <c r="G182" s="37"/>
      <c r="H182" s="37"/>
      <c r="I182" s="37"/>
      <c r="J182" s="37"/>
      <c r="K182" s="37"/>
      <c r="L182" s="37"/>
      <c r="M182" s="37"/>
    </row>
    <row r="183" spans="1:21">
      <c r="A183" s="27"/>
      <c r="B183" s="28"/>
      <c r="C183" s="119"/>
      <c r="D183" s="80" t="s">
        <v>339</v>
      </c>
      <c r="E183" s="80">
        <v>33</v>
      </c>
      <c r="F183" s="37"/>
      <c r="G183" s="37"/>
      <c r="H183" s="37"/>
      <c r="I183" s="37"/>
      <c r="J183" s="37"/>
      <c r="K183" s="37"/>
      <c r="L183" s="37"/>
      <c r="M183" s="37"/>
    </row>
    <row r="184" spans="1:21">
      <c r="A184" s="27"/>
      <c r="B184" s="35"/>
      <c r="C184" s="36" t="s">
        <v>338</v>
      </c>
      <c r="G184" s="37"/>
    </row>
    <row r="185" spans="1:21">
      <c r="A185" s="27"/>
      <c r="B185" s="35"/>
      <c r="C185" s="36"/>
      <c r="G185" s="37"/>
    </row>
    <row r="186" spans="1:21" s="25" customFormat="1" ht="21.75" customHeight="1">
      <c r="A186" s="58" t="s">
        <v>129</v>
      </c>
      <c r="B186" s="24" t="s">
        <v>152</v>
      </c>
    </row>
    <row r="187" spans="1:21" ht="21.75" customHeight="1">
      <c r="B187" s="26"/>
    </row>
    <row r="188" spans="1:21" ht="21.75" customHeight="1">
      <c r="A188" s="27"/>
      <c r="B188" s="28"/>
      <c r="C188" s="106" t="s">
        <v>146</v>
      </c>
      <c r="D188" s="112" t="s">
        <v>13</v>
      </c>
      <c r="E188" s="113"/>
      <c r="F188" s="114"/>
      <c r="G188" s="112" t="s">
        <v>14</v>
      </c>
      <c r="H188" s="113"/>
      <c r="I188" s="114"/>
      <c r="J188" s="112" t="s">
        <v>15</v>
      </c>
      <c r="K188" s="113"/>
      <c r="L188" s="114"/>
      <c r="M188" s="112" t="s">
        <v>16</v>
      </c>
      <c r="N188" s="113"/>
      <c r="O188" s="114"/>
      <c r="P188" s="112" t="s">
        <v>17</v>
      </c>
      <c r="Q188" s="113"/>
      <c r="R188" s="114"/>
      <c r="S188" s="112" t="s">
        <v>18</v>
      </c>
      <c r="T188" s="113"/>
      <c r="U188" s="114"/>
    </row>
    <row r="189" spans="1:21" ht="21.75" customHeight="1">
      <c r="A189" s="27"/>
      <c r="B189" s="28"/>
      <c r="C189" s="107"/>
      <c r="D189" s="39" t="s">
        <v>3</v>
      </c>
      <c r="E189" s="39" t="s">
        <v>4</v>
      </c>
      <c r="F189" s="39" t="s">
        <v>147</v>
      </c>
      <c r="G189" s="39" t="s">
        <v>3</v>
      </c>
      <c r="H189" s="39" t="s">
        <v>4</v>
      </c>
      <c r="I189" s="39" t="s">
        <v>147</v>
      </c>
      <c r="J189" s="39" t="s">
        <v>3</v>
      </c>
      <c r="K189" s="39" t="s">
        <v>4</v>
      </c>
      <c r="L189" s="39" t="s">
        <v>147</v>
      </c>
      <c r="M189" s="39" t="s">
        <v>3</v>
      </c>
      <c r="N189" s="39" t="s">
        <v>4</v>
      </c>
      <c r="O189" s="39" t="s">
        <v>147</v>
      </c>
      <c r="P189" s="39" t="s">
        <v>3</v>
      </c>
      <c r="Q189" s="39" t="s">
        <v>4</v>
      </c>
      <c r="R189" s="39" t="s">
        <v>147</v>
      </c>
      <c r="S189" s="39" t="s">
        <v>3</v>
      </c>
      <c r="T189" s="39" t="s">
        <v>4</v>
      </c>
      <c r="U189" s="39" t="s">
        <v>147</v>
      </c>
    </row>
    <row r="190" spans="1:21" ht="21.75" customHeight="1">
      <c r="A190" s="27"/>
      <c r="B190" s="28"/>
      <c r="C190" s="40" t="s">
        <v>148</v>
      </c>
      <c r="D190" s="32">
        <v>1416.7556799999995</v>
      </c>
      <c r="E190" s="32">
        <v>42312.039900000193</v>
      </c>
      <c r="F190" s="32">
        <v>43728.795580000224</v>
      </c>
      <c r="G190" s="32">
        <v>648.51475000000005</v>
      </c>
      <c r="H190" s="32">
        <v>43080.280830000193</v>
      </c>
      <c r="I190" s="32">
        <v>43728.795580000224</v>
      </c>
      <c r="J190" s="32">
        <v>40772.953710000111</v>
      </c>
      <c r="K190" s="32">
        <v>2955.8418699999993</v>
      </c>
      <c r="L190" s="32">
        <v>43728.795580000224</v>
      </c>
      <c r="M190" s="32">
        <v>1419.54521</v>
      </c>
      <c r="N190" s="32">
        <v>42309.250370000205</v>
      </c>
      <c r="O190" s="32">
        <v>43728.795580000224</v>
      </c>
      <c r="P190" s="32">
        <v>448.89962000000003</v>
      </c>
      <c r="Q190" s="32">
        <v>43279.895960000198</v>
      </c>
      <c r="R190" s="32">
        <v>43728.795580000224</v>
      </c>
      <c r="S190" s="32">
        <v>4963.9349600000023</v>
      </c>
      <c r="T190" s="32">
        <v>38764.860619999985</v>
      </c>
      <c r="U190" s="32">
        <v>43728.795580000224</v>
      </c>
    </row>
    <row r="191" spans="1:21" ht="21.75" customHeight="1">
      <c r="A191" s="27"/>
      <c r="B191" s="28"/>
      <c r="C191" s="40" t="s">
        <v>149</v>
      </c>
      <c r="D191" s="33">
        <f>D190/F190</f>
        <v>3.239868972398513E-2</v>
      </c>
      <c r="E191" s="33">
        <f>E190/F190</f>
        <v>0.96760131027601415</v>
      </c>
      <c r="F191" s="34">
        <f>+D191+E191</f>
        <v>0.99999999999999933</v>
      </c>
      <c r="G191" s="33">
        <f>G190/I190</f>
        <v>1.4830382163477752E-2</v>
      </c>
      <c r="H191" s="33">
        <f>H190/I190</f>
        <v>0.98516961783652157</v>
      </c>
      <c r="I191" s="34">
        <f>+G191+H191</f>
        <v>0.99999999999999933</v>
      </c>
      <c r="J191" s="33">
        <f>J190/L190</f>
        <v>0.93240513874678965</v>
      </c>
      <c r="K191" s="33">
        <f>K190/L190</f>
        <v>6.7594861253207753E-2</v>
      </c>
      <c r="L191" s="34">
        <f>+J191+K191</f>
        <v>0.99999999999999745</v>
      </c>
      <c r="M191" s="33">
        <f>M190/O190</f>
        <v>3.2462481327732759E-2</v>
      </c>
      <c r="N191" s="33">
        <f>N190/O190</f>
        <v>0.96753751867226678</v>
      </c>
      <c r="O191" s="34">
        <f>+M191+N191</f>
        <v>0.99999999999999956</v>
      </c>
      <c r="P191" s="33">
        <f>P190/R190</f>
        <v>1.0265538166464125E-2</v>
      </c>
      <c r="Q191" s="33">
        <f>Q190/R190</f>
        <v>0.98973446183353531</v>
      </c>
      <c r="R191" s="34">
        <f>+P191+Q191</f>
        <v>0.99999999999999944</v>
      </c>
      <c r="S191" s="33">
        <f>S190/U190</f>
        <v>0.11351638878136183</v>
      </c>
      <c r="T191" s="33">
        <f>T190/U190</f>
        <v>0.88648361121863273</v>
      </c>
      <c r="U191" s="34">
        <f>+S191+T191</f>
        <v>0.99999999999999456</v>
      </c>
    </row>
    <row r="192" spans="1:21" ht="21.75" customHeight="1">
      <c r="A192" s="27"/>
      <c r="B192" s="35"/>
      <c r="C192" s="36" t="s">
        <v>338</v>
      </c>
      <c r="G192" s="37"/>
    </row>
    <row r="194" spans="1:7" s="25" customFormat="1" ht="21.75" customHeight="1">
      <c r="A194" s="58" t="s">
        <v>161</v>
      </c>
      <c r="B194" s="24" t="s">
        <v>332</v>
      </c>
    </row>
    <row r="195" spans="1:7" ht="21.75" customHeight="1">
      <c r="B195" s="26"/>
    </row>
    <row r="196" spans="1:7" ht="66.75" customHeight="1">
      <c r="A196" s="27"/>
      <c r="B196" s="28"/>
      <c r="C196" s="106" t="s">
        <v>146</v>
      </c>
      <c r="D196" s="108" t="s">
        <v>210</v>
      </c>
      <c r="E196" s="109"/>
      <c r="F196" s="110"/>
    </row>
    <row r="197" spans="1:7" ht="21.75" customHeight="1">
      <c r="A197" s="27"/>
      <c r="B197" s="28"/>
      <c r="C197" s="107"/>
      <c r="D197" s="39" t="s">
        <v>3</v>
      </c>
      <c r="E197" s="39" t="s">
        <v>4</v>
      </c>
      <c r="F197" s="39" t="s">
        <v>147</v>
      </c>
    </row>
    <row r="198" spans="1:7" ht="21.75" customHeight="1">
      <c r="A198" s="27"/>
      <c r="B198" s="28"/>
      <c r="C198" s="40" t="s">
        <v>148</v>
      </c>
      <c r="D198" s="32">
        <v>11168.620229999995</v>
      </c>
      <c r="E198" s="32">
        <v>32560.175349999798</v>
      </c>
      <c r="F198" s="32">
        <v>43728.795580000224</v>
      </c>
    </row>
    <row r="199" spans="1:7" ht="21.75" customHeight="1">
      <c r="A199" s="27"/>
      <c r="B199" s="28"/>
      <c r="C199" s="40" t="s">
        <v>149</v>
      </c>
      <c r="D199" s="33">
        <f>D198/F198</f>
        <v>0.25540653662796209</v>
      </c>
      <c r="E199" s="33">
        <f>E198/F198</f>
        <v>0.74459346337202803</v>
      </c>
      <c r="F199" s="34">
        <f>+D199+E199</f>
        <v>0.99999999999999012</v>
      </c>
    </row>
    <row r="200" spans="1:7" ht="21.75" customHeight="1">
      <c r="A200" s="27"/>
      <c r="B200" s="35"/>
      <c r="C200" s="36" t="s">
        <v>338</v>
      </c>
      <c r="G200" s="37"/>
    </row>
    <row r="201" spans="1:7" ht="21.75" customHeight="1">
      <c r="A201" s="27"/>
      <c r="B201" s="35"/>
      <c r="C201" s="36"/>
      <c r="G201" s="37"/>
    </row>
    <row r="202" spans="1:7" s="25" customFormat="1" ht="21.75" customHeight="1">
      <c r="A202" s="58" t="s">
        <v>211</v>
      </c>
      <c r="B202" s="24" t="s">
        <v>212</v>
      </c>
    </row>
    <row r="203" spans="1:7" ht="21.75" customHeight="1">
      <c r="B203" s="26"/>
    </row>
    <row r="204" spans="1:7" ht="54" customHeight="1">
      <c r="A204" s="27"/>
      <c r="B204" s="28"/>
      <c r="C204" s="106" t="s">
        <v>146</v>
      </c>
      <c r="D204" s="108" t="s">
        <v>213</v>
      </c>
      <c r="E204" s="109"/>
      <c r="F204" s="110"/>
    </row>
    <row r="205" spans="1:7" ht="21.75" customHeight="1">
      <c r="A205" s="27"/>
      <c r="B205" s="28"/>
      <c r="C205" s="107"/>
      <c r="D205" s="39" t="s">
        <v>3</v>
      </c>
      <c r="E205" s="39" t="s">
        <v>4</v>
      </c>
      <c r="F205" s="39" t="s">
        <v>147</v>
      </c>
    </row>
    <row r="206" spans="1:7" ht="21.75" customHeight="1">
      <c r="A206" s="27"/>
      <c r="B206" s="28"/>
      <c r="C206" s="40" t="s">
        <v>148</v>
      </c>
      <c r="D206" s="32">
        <v>9371.6997499999925</v>
      </c>
      <c r="E206" s="32">
        <v>34357.09582999986</v>
      </c>
      <c r="F206" s="32">
        <v>43728.795580000224</v>
      </c>
    </row>
    <row r="207" spans="1:7" ht="21.75" customHeight="1">
      <c r="A207" s="27"/>
      <c r="B207" s="28"/>
      <c r="C207" s="40" t="s">
        <v>149</v>
      </c>
      <c r="D207" s="33">
        <f>D206/F206</f>
        <v>0.21431415216672986</v>
      </c>
      <c r="E207" s="33">
        <f>E206/F206</f>
        <v>0.78568584783326167</v>
      </c>
      <c r="F207" s="34">
        <f>+D207+E207</f>
        <v>0.99999999999999156</v>
      </c>
    </row>
    <row r="208" spans="1:7" ht="21.75" customHeight="1">
      <c r="A208" s="27"/>
      <c r="B208" s="35"/>
      <c r="C208" s="36" t="s">
        <v>338</v>
      </c>
      <c r="G208" s="37"/>
    </row>
    <row r="209" spans="1:10" ht="21.75" customHeight="1">
      <c r="A209" s="27"/>
      <c r="B209" s="35"/>
      <c r="C209" s="36"/>
      <c r="G209" s="37"/>
    </row>
    <row r="210" spans="1:10" s="25" customFormat="1" ht="21.75" customHeight="1">
      <c r="A210" s="58" t="s">
        <v>214</v>
      </c>
      <c r="B210" s="24" t="s">
        <v>215</v>
      </c>
    </row>
    <row r="211" spans="1:10" ht="21.75" customHeight="1">
      <c r="B211" s="26"/>
    </row>
    <row r="212" spans="1:10" ht="42.75" customHeight="1">
      <c r="A212" s="27"/>
      <c r="B212" s="28"/>
      <c r="C212" s="106" t="s">
        <v>146</v>
      </c>
      <c r="D212" s="111" t="s">
        <v>216</v>
      </c>
      <c r="E212" s="111"/>
      <c r="F212" s="111"/>
      <c r="G212" s="111"/>
      <c r="H212" s="111"/>
      <c r="I212" s="111"/>
      <c r="J212" s="111"/>
    </row>
    <row r="213" spans="1:10" ht="46.5" customHeight="1">
      <c r="A213" s="27"/>
      <c r="B213" s="28"/>
      <c r="C213" s="107"/>
      <c r="D213" s="69" t="s">
        <v>45</v>
      </c>
      <c r="E213" s="69" t="s">
        <v>46</v>
      </c>
      <c r="F213" s="69" t="s">
        <v>47</v>
      </c>
      <c r="G213" s="69" t="s">
        <v>48</v>
      </c>
      <c r="H213" s="69" t="s">
        <v>49</v>
      </c>
      <c r="I213" s="69" t="s">
        <v>50</v>
      </c>
      <c r="J213" s="69" t="s">
        <v>147</v>
      </c>
    </row>
    <row r="214" spans="1:10" ht="21.75" customHeight="1">
      <c r="A214" s="27"/>
      <c r="B214" s="28"/>
      <c r="C214" s="40" t="s">
        <v>148</v>
      </c>
      <c r="D214" s="68">
        <v>981.27914999999996</v>
      </c>
      <c r="E214" s="68">
        <v>27319.177179999875</v>
      </c>
      <c r="F214" s="68">
        <v>7411.7456700000002</v>
      </c>
      <c r="G214" s="68">
        <v>3369.7773500000008</v>
      </c>
      <c r="H214" s="68">
        <v>2213.536779999999</v>
      </c>
      <c r="I214" s="68">
        <v>2433.2794499999986</v>
      </c>
      <c r="J214" s="68">
        <v>43728.795580000202</v>
      </c>
    </row>
    <row r="215" spans="1:10" ht="21.75" customHeight="1">
      <c r="A215" s="27"/>
      <c r="B215" s="28"/>
      <c r="C215" s="40" t="s">
        <v>149</v>
      </c>
      <c r="D215" s="33">
        <f>D214/J214</f>
        <v>2.244011381938902E-2</v>
      </c>
      <c r="E215" s="33">
        <f>E214/J214</f>
        <v>0.62474113036158196</v>
      </c>
      <c r="F215" s="33">
        <f>F214/J214</f>
        <v>0.16949347842065504</v>
      </c>
      <c r="G215" s="33">
        <f>G214/J214</f>
        <v>7.7060831548289924E-2</v>
      </c>
      <c r="H215" s="33">
        <f>H214/J214</f>
        <v>5.0619660355163819E-2</v>
      </c>
      <c r="I215" s="33">
        <f>I214/J214</f>
        <v>5.5644785494912717E-2</v>
      </c>
      <c r="J215" s="34">
        <f>SUM(D215:I215)</f>
        <v>0.99999999999999245</v>
      </c>
    </row>
    <row r="216" spans="1:10" ht="21.75" customHeight="1">
      <c r="A216" s="27"/>
      <c r="B216" s="35"/>
      <c r="C216" s="36" t="s">
        <v>338</v>
      </c>
      <c r="G216" s="37"/>
    </row>
    <row r="217" spans="1:10" ht="21.75" customHeight="1">
      <c r="B217" s="26"/>
    </row>
    <row r="218" spans="1:10" ht="42.75" customHeight="1">
      <c r="A218" s="27"/>
      <c r="B218" s="28"/>
      <c r="C218" s="106" t="s">
        <v>146</v>
      </c>
      <c r="D218" s="111" t="s">
        <v>217</v>
      </c>
      <c r="E218" s="111"/>
      <c r="F218" s="111"/>
      <c r="G218" s="111"/>
      <c r="H218" s="111"/>
      <c r="I218" s="111"/>
      <c r="J218" s="111"/>
    </row>
    <row r="219" spans="1:10" ht="46.5" customHeight="1">
      <c r="A219" s="27"/>
      <c r="B219" s="28"/>
      <c r="C219" s="107"/>
      <c r="D219" s="69" t="s">
        <v>45</v>
      </c>
      <c r="E219" s="69" t="s">
        <v>46</v>
      </c>
      <c r="F219" s="69" t="s">
        <v>47</v>
      </c>
      <c r="G219" s="69" t="s">
        <v>48</v>
      </c>
      <c r="H219" s="69" t="s">
        <v>49</v>
      </c>
      <c r="I219" s="69" t="s">
        <v>50</v>
      </c>
      <c r="J219" s="69" t="s">
        <v>147</v>
      </c>
    </row>
    <row r="220" spans="1:10" ht="21.75" customHeight="1">
      <c r="A220" s="27"/>
      <c r="B220" s="28"/>
      <c r="C220" s="40" t="s">
        <v>148</v>
      </c>
      <c r="D220" s="68">
        <v>1297.1274699999999</v>
      </c>
      <c r="E220" s="68">
        <v>5538.3305699999946</v>
      </c>
      <c r="F220" s="68">
        <v>17784.707690000021</v>
      </c>
      <c r="G220" s="68">
        <v>10722.378630000005</v>
      </c>
      <c r="H220" s="68">
        <v>4377.6488899999995</v>
      </c>
      <c r="I220" s="68">
        <v>4008.6023300000015</v>
      </c>
      <c r="J220" s="68">
        <v>43728.795580000224</v>
      </c>
    </row>
    <row r="221" spans="1:10" ht="21.75" customHeight="1">
      <c r="A221" s="27"/>
      <c r="B221" s="28"/>
      <c r="C221" s="40" t="s">
        <v>149</v>
      </c>
      <c r="D221" s="33">
        <f>D220/J220</f>
        <v>2.9663004727101455E-2</v>
      </c>
      <c r="E221" s="33">
        <f>E220/J220</f>
        <v>0.12665179766654727</v>
      </c>
      <c r="F221" s="33">
        <f>F220/J220</f>
        <v>0.4067047229202449</v>
      </c>
      <c r="G221" s="33">
        <f>G220/J220</f>
        <v>0.24520178266478451</v>
      </c>
      <c r="H221" s="33">
        <f>H220/J220</f>
        <v>0.10010906616422242</v>
      </c>
      <c r="I221" s="33">
        <f>I220/J220</f>
        <v>9.1669625857094802E-2</v>
      </c>
      <c r="J221" s="34">
        <f>SUM(D221:I221)</f>
        <v>0.99999999999999545</v>
      </c>
    </row>
    <row r="222" spans="1:10" ht="21.75" customHeight="1">
      <c r="A222" s="27"/>
      <c r="B222" s="35"/>
      <c r="C222" s="36" t="s">
        <v>338</v>
      </c>
      <c r="G222" s="37"/>
    </row>
    <row r="223" spans="1:10" ht="21.75" customHeight="1">
      <c r="B223" s="26"/>
    </row>
    <row r="224" spans="1:10" ht="42.75" customHeight="1">
      <c r="A224" s="27"/>
      <c r="B224" s="28"/>
      <c r="C224" s="106" t="s">
        <v>146</v>
      </c>
      <c r="D224" s="111" t="s">
        <v>218</v>
      </c>
      <c r="E224" s="111"/>
      <c r="F224" s="111"/>
      <c r="G224" s="111"/>
      <c r="H224" s="111"/>
      <c r="I224" s="111"/>
      <c r="J224" s="111"/>
    </row>
    <row r="225" spans="1:10" ht="46.5" customHeight="1">
      <c r="A225" s="27"/>
      <c r="B225" s="28"/>
      <c r="C225" s="107"/>
      <c r="D225" s="69" t="s">
        <v>45</v>
      </c>
      <c r="E225" s="69" t="s">
        <v>46</v>
      </c>
      <c r="F225" s="69" t="s">
        <v>47</v>
      </c>
      <c r="G225" s="69" t="s">
        <v>48</v>
      </c>
      <c r="H225" s="69" t="s">
        <v>49</v>
      </c>
      <c r="I225" s="69" t="s">
        <v>50</v>
      </c>
      <c r="J225" s="69" t="s">
        <v>147</v>
      </c>
    </row>
    <row r="226" spans="1:10" ht="21.75" customHeight="1">
      <c r="A226" s="27"/>
      <c r="B226" s="28"/>
      <c r="C226" s="40" t="s">
        <v>148</v>
      </c>
      <c r="D226" s="68">
        <v>1042.3993300000002</v>
      </c>
      <c r="E226" s="68">
        <v>6835.9288000000042</v>
      </c>
      <c r="F226" s="68">
        <v>5927.023769999988</v>
      </c>
      <c r="G226" s="68">
        <v>8343.4508300000016</v>
      </c>
      <c r="H226" s="68">
        <v>8115.0902500000038</v>
      </c>
      <c r="I226" s="68">
        <v>13464.902600000001</v>
      </c>
      <c r="J226" s="68">
        <v>43728.795580000224</v>
      </c>
    </row>
    <row r="227" spans="1:10" ht="21.75" customHeight="1">
      <c r="A227" s="27"/>
      <c r="B227" s="28"/>
      <c r="C227" s="40" t="s">
        <v>149</v>
      </c>
      <c r="D227" s="33">
        <f>D226/J226</f>
        <v>2.3837823936700222E-2</v>
      </c>
      <c r="E227" s="33">
        <f>E226/J226</f>
        <v>0.15632556783993568</v>
      </c>
      <c r="F227" s="33">
        <f>F226/J226</f>
        <v>0.13554052178630704</v>
      </c>
      <c r="G227" s="33">
        <f>G226/J226</f>
        <v>0.1907999230103643</v>
      </c>
      <c r="H227" s="33">
        <f>H226/J226</f>
        <v>0.18557772155315241</v>
      </c>
      <c r="I227" s="33">
        <f>I226/J226</f>
        <v>0.30791844187353518</v>
      </c>
      <c r="J227" s="34">
        <f>SUM(D227:I227)</f>
        <v>0.99999999999999489</v>
      </c>
    </row>
    <row r="228" spans="1:10" ht="21.75" customHeight="1">
      <c r="A228" s="27"/>
      <c r="B228" s="35"/>
      <c r="C228" s="36" t="s">
        <v>338</v>
      </c>
      <c r="G228" s="37"/>
    </row>
    <row r="229" spans="1:10" ht="21.75" customHeight="1">
      <c r="B229" s="26"/>
    </row>
    <row r="230" spans="1:10" ht="42.75" customHeight="1">
      <c r="A230" s="27"/>
      <c r="B230" s="28"/>
      <c r="C230" s="106" t="s">
        <v>146</v>
      </c>
      <c r="D230" s="111" t="s">
        <v>219</v>
      </c>
      <c r="E230" s="111"/>
      <c r="F230" s="111"/>
      <c r="G230" s="111"/>
      <c r="H230" s="111"/>
      <c r="I230" s="111"/>
      <c r="J230" s="111"/>
    </row>
    <row r="231" spans="1:10" ht="46.5" customHeight="1">
      <c r="A231" s="27"/>
      <c r="B231" s="28"/>
      <c r="C231" s="107"/>
      <c r="D231" s="69" t="s">
        <v>45</v>
      </c>
      <c r="E231" s="69" t="s">
        <v>46</v>
      </c>
      <c r="F231" s="69" t="s">
        <v>47</v>
      </c>
      <c r="G231" s="69" t="s">
        <v>48</v>
      </c>
      <c r="H231" s="69" t="s">
        <v>49</v>
      </c>
      <c r="I231" s="69" t="s">
        <v>50</v>
      </c>
      <c r="J231" s="69" t="s">
        <v>147</v>
      </c>
    </row>
    <row r="232" spans="1:10" ht="21.75" customHeight="1">
      <c r="A232" s="27"/>
      <c r="B232" s="28"/>
      <c r="C232" s="40" t="s">
        <v>148</v>
      </c>
      <c r="D232" s="68">
        <v>1086.3113600000001</v>
      </c>
      <c r="E232" s="68">
        <v>2610.7403200000003</v>
      </c>
      <c r="F232" s="68">
        <v>5148.0242499999931</v>
      </c>
      <c r="G232" s="68">
        <v>11331.259920000008</v>
      </c>
      <c r="H232" s="68">
        <v>15706.696910000008</v>
      </c>
      <c r="I232" s="68">
        <v>7845.762819999999</v>
      </c>
      <c r="J232" s="68">
        <v>43728.795580000224</v>
      </c>
    </row>
    <row r="233" spans="1:10" ht="21.75" customHeight="1">
      <c r="A233" s="27"/>
      <c r="B233" s="28"/>
      <c r="C233" s="40" t="s">
        <v>149</v>
      </c>
      <c r="D233" s="33">
        <f>D232/J232</f>
        <v>2.4842014182911428E-2</v>
      </c>
      <c r="E233" s="33">
        <f>E232/J232</f>
        <v>5.9703000857266854E-2</v>
      </c>
      <c r="F233" s="33">
        <f>F232/J232</f>
        <v>0.11772618435332553</v>
      </c>
      <c r="G233" s="33">
        <f>G232/J232</f>
        <v>0.25912581788972178</v>
      </c>
      <c r="H233" s="33">
        <f>H232/J232</f>
        <v>0.35918430182384475</v>
      </c>
      <c r="I233" s="33">
        <f>I232/J232</f>
        <v>0.17941868089292476</v>
      </c>
      <c r="J233" s="34">
        <f>SUM(D233:I233)</f>
        <v>0.99999999999999512</v>
      </c>
    </row>
    <row r="234" spans="1:10" ht="21.75" customHeight="1">
      <c r="A234" s="27"/>
      <c r="B234" s="35"/>
      <c r="C234" s="36" t="s">
        <v>338</v>
      </c>
      <c r="G234" s="37"/>
    </row>
    <row r="235" spans="1:10" ht="21.75" customHeight="1">
      <c r="B235" s="26"/>
    </row>
    <row r="236" spans="1:10" ht="42.75" customHeight="1">
      <c r="A236" s="27"/>
      <c r="B236" s="28"/>
      <c r="C236" s="106" t="s">
        <v>146</v>
      </c>
      <c r="D236" s="111" t="s">
        <v>220</v>
      </c>
      <c r="E236" s="111"/>
      <c r="F236" s="111"/>
      <c r="G236" s="111"/>
      <c r="H236" s="111"/>
      <c r="I236" s="111"/>
      <c r="J236" s="111"/>
    </row>
    <row r="237" spans="1:10" ht="46.5" customHeight="1">
      <c r="A237" s="27"/>
      <c r="B237" s="28"/>
      <c r="C237" s="107"/>
      <c r="D237" s="69" t="s">
        <v>45</v>
      </c>
      <c r="E237" s="69" t="s">
        <v>46</v>
      </c>
      <c r="F237" s="69" t="s">
        <v>47</v>
      </c>
      <c r="G237" s="69" t="s">
        <v>48</v>
      </c>
      <c r="H237" s="69" t="s">
        <v>49</v>
      </c>
      <c r="I237" s="69" t="s">
        <v>50</v>
      </c>
      <c r="J237" s="69" t="s">
        <v>147</v>
      </c>
    </row>
    <row r="238" spans="1:10" ht="21.75" customHeight="1">
      <c r="A238" s="27"/>
      <c r="B238" s="28"/>
      <c r="C238" s="40" t="s">
        <v>148</v>
      </c>
      <c r="D238" s="68">
        <v>1132.8041900000003</v>
      </c>
      <c r="E238" s="68">
        <v>2288.4824199999989</v>
      </c>
      <c r="F238" s="68">
        <v>4948.392829999998</v>
      </c>
      <c r="G238" s="68">
        <v>5875.0768700000044</v>
      </c>
      <c r="H238" s="68">
        <v>9423.7074800000028</v>
      </c>
      <c r="I238" s="68">
        <v>20060.331790000004</v>
      </c>
      <c r="J238" s="68">
        <v>43728.795580000224</v>
      </c>
    </row>
    <row r="239" spans="1:10" ht="21.75" customHeight="1">
      <c r="A239" s="27"/>
      <c r="B239" s="28"/>
      <c r="C239" s="40" t="s">
        <v>149</v>
      </c>
      <c r="D239" s="33">
        <f>D238/J238</f>
        <v>2.5905222747961962E-2</v>
      </c>
      <c r="E239" s="33">
        <f>E238/J238</f>
        <v>5.2333534222622359E-2</v>
      </c>
      <c r="F239" s="33">
        <f>F238/J238</f>
        <v>0.11316096783290304</v>
      </c>
      <c r="G239" s="33">
        <f>G238/J238</f>
        <v>0.13435258831338648</v>
      </c>
      <c r="H239" s="33">
        <f>H238/J238</f>
        <v>0.21550347671386641</v>
      </c>
      <c r="I239" s="33">
        <f>I238/J238</f>
        <v>0.45874421016925482</v>
      </c>
      <c r="J239" s="34">
        <f>SUM(D239:I239)</f>
        <v>0.99999999999999512</v>
      </c>
    </row>
    <row r="240" spans="1:10" ht="21.75" customHeight="1">
      <c r="A240" s="27"/>
      <c r="B240" s="35"/>
      <c r="C240" s="36" t="s">
        <v>338</v>
      </c>
      <c r="G240" s="37"/>
    </row>
    <row r="241" spans="1:10" ht="21.75" customHeight="1">
      <c r="A241" s="27"/>
      <c r="B241" s="35"/>
      <c r="C241" s="36"/>
      <c r="G241" s="37"/>
    </row>
    <row r="242" spans="1:10" ht="42.75" customHeight="1">
      <c r="A242" s="27"/>
      <c r="B242" s="28"/>
      <c r="C242" s="106" t="s">
        <v>146</v>
      </c>
      <c r="D242" s="111" t="s">
        <v>221</v>
      </c>
      <c r="E242" s="111"/>
      <c r="F242" s="111"/>
      <c r="G242" s="111"/>
      <c r="H242" s="111"/>
      <c r="I242" s="111"/>
      <c r="J242" s="111"/>
    </row>
    <row r="243" spans="1:10" ht="46.5" customHeight="1">
      <c r="A243" s="27"/>
      <c r="B243" s="28"/>
      <c r="C243" s="107"/>
      <c r="D243" s="69" t="s">
        <v>45</v>
      </c>
      <c r="E243" s="69" t="s">
        <v>46</v>
      </c>
      <c r="F243" s="69" t="s">
        <v>47</v>
      </c>
      <c r="G243" s="69" t="s">
        <v>48</v>
      </c>
      <c r="H243" s="69" t="s">
        <v>49</v>
      </c>
      <c r="I243" s="69" t="s">
        <v>50</v>
      </c>
      <c r="J243" s="69" t="s">
        <v>147</v>
      </c>
    </row>
    <row r="244" spans="1:10" ht="21.75" customHeight="1">
      <c r="A244" s="27"/>
      <c r="B244" s="28"/>
      <c r="C244" s="40" t="s">
        <v>148</v>
      </c>
      <c r="D244" s="68">
        <v>43282.163460000207</v>
      </c>
      <c r="E244" s="68">
        <v>175.15377999999998</v>
      </c>
      <c r="F244" s="68">
        <v>194.16458</v>
      </c>
      <c r="G244" s="68">
        <v>0</v>
      </c>
      <c r="H244" s="68">
        <v>1</v>
      </c>
      <c r="I244" s="68">
        <v>76.313760000000002</v>
      </c>
      <c r="J244" s="68">
        <v>43728.795580000224</v>
      </c>
    </row>
    <row r="245" spans="1:10" ht="21.75" customHeight="1">
      <c r="A245" s="27"/>
      <c r="B245" s="28"/>
      <c r="C245" s="40" t="s">
        <v>149</v>
      </c>
      <c r="D245" s="33">
        <f>D244/J244</f>
        <v>0.9897863155370259</v>
      </c>
      <c r="E245" s="33">
        <f>E244/J244</f>
        <v>4.0054563057782501E-3</v>
      </c>
      <c r="F245" s="33">
        <f>F244/J244</f>
        <v>4.4401995853003322E-3</v>
      </c>
      <c r="G245" s="33">
        <f>G244/J244</f>
        <v>0</v>
      </c>
      <c r="H245" s="33">
        <f>H244/J244</f>
        <v>2.2868226456649984E-5</v>
      </c>
      <c r="I245" s="33">
        <f>I244/J244</f>
        <v>1.7451603454384373E-3</v>
      </c>
      <c r="J245" s="34">
        <f>SUM(D245:I245)</f>
        <v>0.99999999999999956</v>
      </c>
    </row>
    <row r="246" spans="1:10" ht="21.75" customHeight="1">
      <c r="A246" s="27"/>
      <c r="B246" s="35"/>
      <c r="C246" s="36" t="s">
        <v>338</v>
      </c>
      <c r="G246" s="37"/>
    </row>
    <row r="247" spans="1:10" ht="21.75" customHeight="1">
      <c r="A247" s="27"/>
      <c r="B247" s="35"/>
      <c r="C247" s="36"/>
      <c r="G247" s="37"/>
    </row>
    <row r="248" spans="1:10" s="25" customFormat="1" ht="21.75" customHeight="1">
      <c r="A248" s="58" t="s">
        <v>162</v>
      </c>
      <c r="B248" s="24" t="s">
        <v>163</v>
      </c>
    </row>
    <row r="249" spans="1:10" ht="21.75" customHeight="1">
      <c r="B249" s="26"/>
    </row>
    <row r="250" spans="1:10" ht="40.5" customHeight="1">
      <c r="A250" s="27"/>
      <c r="B250" s="28"/>
      <c r="C250" s="106" t="s">
        <v>146</v>
      </c>
      <c r="D250" s="115" t="s">
        <v>330</v>
      </c>
      <c r="E250" s="116"/>
      <c r="F250" s="117"/>
    </row>
    <row r="251" spans="1:10" ht="21.75" customHeight="1">
      <c r="A251" s="27"/>
      <c r="B251" s="28"/>
      <c r="C251" s="107"/>
      <c r="D251" s="39" t="s">
        <v>3</v>
      </c>
      <c r="E251" s="39" t="s">
        <v>4</v>
      </c>
      <c r="F251" s="39" t="s">
        <v>147</v>
      </c>
    </row>
    <row r="252" spans="1:10" ht="21.75" customHeight="1">
      <c r="A252" s="27"/>
      <c r="B252" s="28"/>
      <c r="C252" s="40" t="s">
        <v>148</v>
      </c>
      <c r="D252" s="32">
        <v>31497.791649999795</v>
      </c>
      <c r="E252" s="32">
        <v>12231.003929999995</v>
      </c>
      <c r="F252" s="32">
        <v>43728.795580000224</v>
      </c>
    </row>
    <row r="253" spans="1:10" ht="21.75" customHeight="1">
      <c r="A253" s="27"/>
      <c r="B253" s="28"/>
      <c r="C253" s="40" t="s">
        <v>149</v>
      </c>
      <c r="D253" s="33">
        <f>D252/F252</f>
        <v>0.72029863233657432</v>
      </c>
      <c r="E253" s="33">
        <f>E252/F252</f>
        <v>0.2797013676634158</v>
      </c>
      <c r="F253" s="34">
        <f>+D253+E253</f>
        <v>0.99999999999999012</v>
      </c>
    </row>
    <row r="254" spans="1:10" ht="21.75" customHeight="1">
      <c r="A254" s="27"/>
      <c r="B254" s="35"/>
      <c r="C254" s="36" t="s">
        <v>338</v>
      </c>
      <c r="G254" s="37"/>
    </row>
    <row r="255" spans="1:10" ht="21.75" customHeight="1">
      <c r="B255" s="26"/>
    </row>
    <row r="256" spans="1:10" s="25" customFormat="1" ht="21.75" customHeight="1">
      <c r="A256" s="58">
        <v>5.0999999999999996</v>
      </c>
      <c r="B256" s="24" t="s">
        <v>222</v>
      </c>
    </row>
    <row r="257" spans="1:18" s="25" customFormat="1" ht="21.75" customHeight="1">
      <c r="A257" s="58"/>
      <c r="B257" s="24"/>
    </row>
    <row r="258" spans="1:18" s="25" customFormat="1" ht="21.75" customHeight="1">
      <c r="A258" s="58" t="s">
        <v>223</v>
      </c>
      <c r="B258" s="24" t="s">
        <v>224</v>
      </c>
    </row>
    <row r="259" spans="1:18" ht="21.75" customHeight="1">
      <c r="B259" s="26"/>
    </row>
    <row r="260" spans="1:18" ht="39" customHeight="1">
      <c r="A260" s="27"/>
      <c r="B260" s="28"/>
      <c r="C260" s="106" t="s">
        <v>146</v>
      </c>
      <c r="D260" s="108" t="s">
        <v>225</v>
      </c>
      <c r="E260" s="109"/>
      <c r="F260" s="110"/>
      <c r="G260" s="108" t="s">
        <v>226</v>
      </c>
      <c r="H260" s="109"/>
      <c r="I260" s="110"/>
      <c r="J260" s="108" t="s">
        <v>227</v>
      </c>
      <c r="K260" s="109"/>
      <c r="L260" s="110"/>
      <c r="M260" s="108" t="s">
        <v>228</v>
      </c>
      <c r="N260" s="109"/>
      <c r="O260" s="110"/>
      <c r="P260" s="108" t="s">
        <v>221</v>
      </c>
      <c r="Q260" s="109"/>
      <c r="R260" s="110"/>
    </row>
    <row r="261" spans="1:18" ht="21.75" customHeight="1">
      <c r="A261" s="27"/>
      <c r="B261" s="28"/>
      <c r="C261" s="107"/>
      <c r="D261" s="39" t="s">
        <v>3</v>
      </c>
      <c r="E261" s="39" t="s">
        <v>4</v>
      </c>
      <c r="F261" s="39" t="s">
        <v>147</v>
      </c>
      <c r="G261" s="39" t="s">
        <v>3</v>
      </c>
      <c r="H261" s="39" t="s">
        <v>4</v>
      </c>
      <c r="I261" s="39" t="s">
        <v>147</v>
      </c>
      <c r="J261" s="39" t="s">
        <v>3</v>
      </c>
      <c r="K261" s="39" t="s">
        <v>4</v>
      </c>
      <c r="L261" s="39" t="s">
        <v>147</v>
      </c>
      <c r="M261" s="39" t="s">
        <v>3</v>
      </c>
      <c r="N261" s="39" t="s">
        <v>4</v>
      </c>
      <c r="O261" s="39" t="s">
        <v>147</v>
      </c>
      <c r="P261" s="39" t="s">
        <v>3</v>
      </c>
      <c r="Q261" s="39" t="s">
        <v>4</v>
      </c>
      <c r="R261" s="39" t="s">
        <v>147</v>
      </c>
    </row>
    <row r="262" spans="1:18" ht="21.75" customHeight="1">
      <c r="A262" s="27"/>
      <c r="B262" s="28"/>
      <c r="C262" s="40" t="s">
        <v>148</v>
      </c>
      <c r="D262" s="32">
        <v>19401.93692</v>
      </c>
      <c r="E262" s="32">
        <v>24326.858659999951</v>
      </c>
      <c r="F262" s="32">
        <v>43728.795580000224</v>
      </c>
      <c r="G262" s="32">
        <v>19304.155960000015</v>
      </c>
      <c r="H262" s="32">
        <v>24424.639619999904</v>
      </c>
      <c r="I262" s="32">
        <v>43728.795580000224</v>
      </c>
      <c r="J262" s="32">
        <v>4103.7284899999986</v>
      </c>
      <c r="K262" s="32">
        <v>39625.067090000004</v>
      </c>
      <c r="L262" s="32">
        <v>43728.795580000224</v>
      </c>
      <c r="M262" s="32">
        <v>252.16905999999997</v>
      </c>
      <c r="N262" s="32">
        <v>43476.626520000202</v>
      </c>
      <c r="O262" s="32">
        <v>43728.795580000224</v>
      </c>
      <c r="P262" s="32">
        <v>666.80515000000014</v>
      </c>
      <c r="Q262" s="32">
        <v>43061.990430000202</v>
      </c>
      <c r="R262" s="32">
        <v>43728.795580000224</v>
      </c>
    </row>
    <row r="263" spans="1:18" ht="21.75" customHeight="1">
      <c r="A263" s="27"/>
      <c r="B263" s="28"/>
      <c r="C263" s="40" t="s">
        <v>149</v>
      </c>
      <c r="D263" s="33">
        <f>D262/F262</f>
        <v>0.4436878871841981</v>
      </c>
      <c r="E263" s="33">
        <f>E262/F262</f>
        <v>0.55631211281579562</v>
      </c>
      <c r="F263" s="34">
        <f>+D263+E263</f>
        <v>0.99999999999999378</v>
      </c>
      <c r="G263" s="33">
        <f>G262/I262</f>
        <v>0.44145181004776979</v>
      </c>
      <c r="H263" s="33">
        <f>H262/I262</f>
        <v>0.55854818995222322</v>
      </c>
      <c r="I263" s="34">
        <f>+G263+H263</f>
        <v>0.99999999999999301</v>
      </c>
      <c r="J263" s="33">
        <f>J262/L262</f>
        <v>9.3844992425926255E-2</v>
      </c>
      <c r="K263" s="33">
        <f>K262/L262</f>
        <v>0.90615500757406864</v>
      </c>
      <c r="L263" s="34">
        <f>+J263+K263</f>
        <v>0.99999999999999489</v>
      </c>
      <c r="M263" s="33">
        <f>M262/O262</f>
        <v>5.7666591694405566E-3</v>
      </c>
      <c r="N263" s="33">
        <f>N262/O262</f>
        <v>0.99423334083055892</v>
      </c>
      <c r="O263" s="34">
        <f>+M263+N263</f>
        <v>0.99999999999999944</v>
      </c>
      <c r="P263" s="33">
        <f>P262/R262</f>
        <v>1.5248651172660464E-2</v>
      </c>
      <c r="Q263" s="33">
        <f>Q262/R262</f>
        <v>0.98475134882733906</v>
      </c>
      <c r="R263" s="34">
        <f>+P263+Q263</f>
        <v>0.99999999999999956</v>
      </c>
    </row>
    <row r="264" spans="1:18" ht="21.75" customHeight="1">
      <c r="A264" s="27"/>
      <c r="B264" s="35"/>
      <c r="C264" s="36" t="s">
        <v>338</v>
      </c>
      <c r="G264" s="37"/>
    </row>
    <row r="265" spans="1:18" ht="21.75" customHeight="1">
      <c r="A265" s="27"/>
      <c r="B265" s="35"/>
      <c r="C265" s="36"/>
      <c r="G265" s="37"/>
    </row>
    <row r="266" spans="1:18" s="25" customFormat="1" ht="21.75" customHeight="1">
      <c r="A266" s="58" t="s">
        <v>230</v>
      </c>
      <c r="B266" s="24" t="s">
        <v>231</v>
      </c>
    </row>
    <row r="267" spans="1:18" ht="21.75" customHeight="1">
      <c r="B267" s="26"/>
    </row>
    <row r="268" spans="1:18" ht="40.5" customHeight="1">
      <c r="A268" s="27"/>
      <c r="B268" s="28"/>
      <c r="C268" s="106" t="s">
        <v>146</v>
      </c>
      <c r="D268" s="112" t="s">
        <v>232</v>
      </c>
      <c r="E268" s="113"/>
      <c r="F268" s="114"/>
    </row>
    <row r="269" spans="1:18" ht="21.75" customHeight="1">
      <c r="A269" s="27"/>
      <c r="B269" s="28"/>
      <c r="C269" s="107"/>
      <c r="D269" s="39" t="s">
        <v>3</v>
      </c>
      <c r="E269" s="39" t="s">
        <v>4</v>
      </c>
      <c r="F269" s="39" t="s">
        <v>147</v>
      </c>
    </row>
    <row r="270" spans="1:18" ht="21.75" customHeight="1">
      <c r="A270" s="27"/>
      <c r="B270" s="28"/>
      <c r="C270" s="40" t="s">
        <v>148</v>
      </c>
      <c r="D270" s="32">
        <v>28889.807749999854</v>
      </c>
      <c r="E270" s="32">
        <v>14838.987830000002</v>
      </c>
      <c r="F270" s="32">
        <v>43728.795580000224</v>
      </c>
    </row>
    <row r="271" spans="1:18" ht="21.75" customHeight="1">
      <c r="A271" s="27"/>
      <c r="B271" s="28"/>
      <c r="C271" s="40" t="s">
        <v>149</v>
      </c>
      <c r="D271" s="33">
        <f>D270/F270</f>
        <v>0.66065866591607847</v>
      </c>
      <c r="E271" s="33">
        <f>E270/F270</f>
        <v>0.3393413340839132</v>
      </c>
      <c r="F271" s="34">
        <f>+D271+E271</f>
        <v>0.99999999999999167</v>
      </c>
    </row>
    <row r="272" spans="1:18" ht="21.75" customHeight="1">
      <c r="A272" s="27"/>
      <c r="B272" s="35"/>
      <c r="C272" s="36" t="s">
        <v>338</v>
      </c>
      <c r="G272" s="37"/>
    </row>
    <row r="274" spans="1:18" s="25" customFormat="1" ht="21.75" customHeight="1">
      <c r="A274" s="58" t="s">
        <v>233</v>
      </c>
      <c r="B274" s="24" t="s">
        <v>234</v>
      </c>
    </row>
    <row r="275" spans="1:18" ht="21.75" customHeight="1">
      <c r="B275" s="26"/>
    </row>
    <row r="276" spans="1:18" ht="52.5" customHeight="1">
      <c r="A276" s="27"/>
      <c r="B276" s="28"/>
      <c r="C276" s="106" t="s">
        <v>146</v>
      </c>
      <c r="D276" s="108" t="s">
        <v>235</v>
      </c>
      <c r="E276" s="109"/>
      <c r="F276" s="110"/>
      <c r="G276" s="108" t="s">
        <v>236</v>
      </c>
      <c r="H276" s="109"/>
      <c r="I276" s="110"/>
      <c r="J276" s="108" t="s">
        <v>237</v>
      </c>
      <c r="K276" s="109"/>
      <c r="L276" s="110"/>
      <c r="M276" s="25"/>
      <c r="N276" s="25"/>
      <c r="O276" s="25"/>
      <c r="P276" s="25"/>
      <c r="Q276" s="25"/>
      <c r="R276" s="25"/>
    </row>
    <row r="277" spans="1:18" ht="21.75" customHeight="1">
      <c r="A277" s="27"/>
      <c r="B277" s="28"/>
      <c r="C277" s="107"/>
      <c r="D277" s="39" t="s">
        <v>3</v>
      </c>
      <c r="E277" s="39" t="s">
        <v>4</v>
      </c>
      <c r="F277" s="39" t="s">
        <v>147</v>
      </c>
      <c r="G277" s="39" t="s">
        <v>3</v>
      </c>
      <c r="H277" s="39" t="s">
        <v>4</v>
      </c>
      <c r="I277" s="39" t="s">
        <v>147</v>
      </c>
      <c r="J277" s="39" t="s">
        <v>3</v>
      </c>
      <c r="K277" s="39" t="s">
        <v>4</v>
      </c>
      <c r="L277" s="39" t="s">
        <v>147</v>
      </c>
      <c r="M277" s="25"/>
      <c r="N277" s="25"/>
      <c r="O277" s="25"/>
      <c r="P277" s="25"/>
      <c r="Q277" s="25"/>
      <c r="R277" s="25"/>
    </row>
    <row r="278" spans="1:18" ht="21.75" customHeight="1">
      <c r="A278" s="27"/>
      <c r="B278" s="28"/>
      <c r="C278" s="40" t="s">
        <v>148</v>
      </c>
      <c r="D278" s="32">
        <v>1352.8142599999999</v>
      </c>
      <c r="E278" s="32">
        <v>42375.981320000195</v>
      </c>
      <c r="F278" s="32">
        <v>43728.795580000224</v>
      </c>
      <c r="G278" s="32">
        <v>29844.265889999857</v>
      </c>
      <c r="H278" s="32">
        <v>13884.529690000008</v>
      </c>
      <c r="I278" s="32">
        <v>43728.795580000224</v>
      </c>
      <c r="J278" s="32">
        <v>12516.637840000003</v>
      </c>
      <c r="K278" s="32">
        <v>31212.157739999864</v>
      </c>
      <c r="L278" s="32">
        <v>43728.795580000224</v>
      </c>
      <c r="M278" s="25"/>
      <c r="N278" s="25"/>
      <c r="O278" s="25"/>
      <c r="P278" s="25"/>
      <c r="Q278" s="25"/>
      <c r="R278" s="25"/>
    </row>
    <row r="279" spans="1:18" ht="21.75" customHeight="1">
      <c r="A279" s="27"/>
      <c r="B279" s="28"/>
      <c r="C279" s="40" t="s">
        <v>149</v>
      </c>
      <c r="D279" s="33">
        <f>D278/F278</f>
        <v>3.0936462851465368E-2</v>
      </c>
      <c r="E279" s="33">
        <f>E278/F278</f>
        <v>0.96906353714853399</v>
      </c>
      <c r="F279" s="34">
        <f>+D279+E279</f>
        <v>0.99999999999999933</v>
      </c>
      <c r="G279" s="33">
        <f>G278/I278</f>
        <v>0.68248543080499136</v>
      </c>
      <c r="H279" s="33">
        <f>H278/I278</f>
        <v>0.31751456919500037</v>
      </c>
      <c r="I279" s="34">
        <f>+G279+H279</f>
        <v>0.99999999999999178</v>
      </c>
      <c r="J279" s="33">
        <f>J278/L278</f>
        <v>0.28623330860099438</v>
      </c>
      <c r="K279" s="33">
        <f>K278/L278</f>
        <v>0.71376669139899751</v>
      </c>
      <c r="L279" s="34">
        <f>+J279+K279</f>
        <v>0.9999999999999919</v>
      </c>
      <c r="M279" s="25"/>
      <c r="N279" s="25"/>
      <c r="O279" s="25"/>
      <c r="P279" s="25"/>
      <c r="Q279" s="25"/>
      <c r="R279" s="25"/>
    </row>
    <row r="280" spans="1:18" ht="21.75" customHeight="1">
      <c r="A280" s="27"/>
      <c r="B280" s="35"/>
      <c r="C280" s="36" t="s">
        <v>338</v>
      </c>
      <c r="G280" s="37"/>
    </row>
    <row r="281" spans="1:18" ht="21.75" customHeight="1">
      <c r="A281" s="27"/>
      <c r="B281" s="35"/>
      <c r="C281" s="36"/>
      <c r="G281" s="37"/>
    </row>
    <row r="282" spans="1:18" s="25" customFormat="1" ht="21.75" customHeight="1">
      <c r="A282" s="58" t="s">
        <v>238</v>
      </c>
      <c r="B282" s="24" t="s">
        <v>239</v>
      </c>
    </row>
    <row r="283" spans="1:18" ht="21.75" customHeight="1">
      <c r="B283" s="26"/>
    </row>
    <row r="284" spans="1:18" ht="52.5" customHeight="1">
      <c r="A284" s="27"/>
      <c r="B284" s="28"/>
      <c r="C284" s="106" t="s">
        <v>146</v>
      </c>
      <c r="D284" s="108" t="s">
        <v>240</v>
      </c>
      <c r="E284" s="109"/>
      <c r="F284" s="110"/>
      <c r="G284" s="108" t="s">
        <v>241</v>
      </c>
      <c r="H284" s="109"/>
      <c r="I284" s="110"/>
      <c r="J284" s="108" t="s">
        <v>242</v>
      </c>
      <c r="K284" s="109"/>
      <c r="L284" s="110"/>
      <c r="M284" s="108" t="s">
        <v>221</v>
      </c>
      <c r="N284" s="109"/>
      <c r="O284" s="110"/>
      <c r="P284" s="25"/>
      <c r="Q284" s="25"/>
      <c r="R284" s="25"/>
    </row>
    <row r="285" spans="1:18" ht="21.75" customHeight="1">
      <c r="A285" s="27"/>
      <c r="B285" s="28"/>
      <c r="C285" s="107"/>
      <c r="D285" s="39" t="s">
        <v>3</v>
      </c>
      <c r="E285" s="39" t="s">
        <v>4</v>
      </c>
      <c r="F285" s="39" t="s">
        <v>147</v>
      </c>
      <c r="G285" s="39" t="s">
        <v>3</v>
      </c>
      <c r="H285" s="39" t="s">
        <v>4</v>
      </c>
      <c r="I285" s="39" t="s">
        <v>147</v>
      </c>
      <c r="J285" s="39" t="s">
        <v>3</v>
      </c>
      <c r="K285" s="39" t="s">
        <v>4</v>
      </c>
      <c r="L285" s="39" t="s">
        <v>147</v>
      </c>
      <c r="M285" s="39" t="s">
        <v>3</v>
      </c>
      <c r="N285" s="39" t="s">
        <v>4</v>
      </c>
      <c r="O285" s="39" t="s">
        <v>147</v>
      </c>
      <c r="P285" s="25"/>
      <c r="Q285" s="25"/>
      <c r="R285" s="25"/>
    </row>
    <row r="286" spans="1:18" ht="21.75" customHeight="1">
      <c r="A286" s="27"/>
      <c r="B286" s="28"/>
      <c r="C286" s="40" t="s">
        <v>148</v>
      </c>
      <c r="D286" s="32">
        <v>29419.184089999831</v>
      </c>
      <c r="E286" s="32">
        <v>14309.611489999988</v>
      </c>
      <c r="F286" s="32">
        <v>43728.795580000224</v>
      </c>
      <c r="G286" s="32">
        <v>2040.4201599999985</v>
      </c>
      <c r="H286" s="32">
        <v>41688.375420000128</v>
      </c>
      <c r="I286" s="32">
        <v>43728.795580000224</v>
      </c>
      <c r="J286" s="32">
        <v>12234.499019999997</v>
      </c>
      <c r="K286" s="32">
        <v>31494.296559999813</v>
      </c>
      <c r="L286" s="32">
        <v>43728.795580000224</v>
      </c>
      <c r="M286" s="32">
        <v>34.692309999999999</v>
      </c>
      <c r="N286" s="32">
        <v>43694.103270000225</v>
      </c>
      <c r="O286" s="32">
        <v>43728.795580000224</v>
      </c>
      <c r="P286" s="25"/>
      <c r="Q286" s="25"/>
      <c r="R286" s="25"/>
    </row>
    <row r="287" spans="1:18" ht="21.75" customHeight="1">
      <c r="A287" s="27"/>
      <c r="B287" s="28"/>
      <c r="C287" s="40" t="s">
        <v>149</v>
      </c>
      <c r="D287" s="33">
        <f>D286/F286</f>
        <v>0.6727645639399904</v>
      </c>
      <c r="E287" s="33">
        <f>E286/F286</f>
        <v>0.32723543606000033</v>
      </c>
      <c r="F287" s="34">
        <f>+D287+E287</f>
        <v>0.99999999999999067</v>
      </c>
      <c r="G287" s="33">
        <f>G286/I286</f>
        <v>4.6660790285593959E-2</v>
      </c>
      <c r="H287" s="33">
        <f>H286/I286</f>
        <v>0.95333920971440378</v>
      </c>
      <c r="I287" s="34">
        <f>+G287+H287</f>
        <v>0.99999999999999778</v>
      </c>
      <c r="J287" s="33">
        <f>J286/L286</f>
        <v>0.27978129417302222</v>
      </c>
      <c r="K287" s="33">
        <f>K286/L286</f>
        <v>0.72021870582696834</v>
      </c>
      <c r="L287" s="34">
        <f>+J287+K287</f>
        <v>0.99999999999999056</v>
      </c>
      <c r="M287" s="33">
        <f>M286/O286</f>
        <v>7.9335160138430279E-4</v>
      </c>
      <c r="N287" s="33">
        <f>N286/O286</f>
        <v>0.99920664839861573</v>
      </c>
      <c r="O287" s="34">
        <f>+M287+N287</f>
        <v>1</v>
      </c>
      <c r="P287" s="25"/>
      <c r="Q287" s="25"/>
      <c r="R287" s="25"/>
    </row>
    <row r="288" spans="1:18" ht="21.75" customHeight="1">
      <c r="A288" s="27"/>
      <c r="B288" s="35"/>
      <c r="C288" s="36" t="s">
        <v>338</v>
      </c>
      <c r="G288" s="37"/>
    </row>
    <row r="289" spans="1:18" ht="21.75" customHeight="1">
      <c r="A289" s="27"/>
      <c r="B289" s="35"/>
      <c r="C289" s="36"/>
      <c r="G289" s="37"/>
    </row>
    <row r="290" spans="1:18" s="25" customFormat="1" ht="21.75" customHeight="1">
      <c r="A290" s="58" t="s">
        <v>130</v>
      </c>
      <c r="B290" s="24" t="s">
        <v>153</v>
      </c>
    </row>
    <row r="291" spans="1:18" ht="21.75" customHeight="1">
      <c r="B291" s="26"/>
    </row>
    <row r="292" spans="1:18" ht="39" customHeight="1">
      <c r="A292" s="27"/>
      <c r="B292" s="28"/>
      <c r="C292" s="106" t="s">
        <v>146</v>
      </c>
      <c r="D292" s="108" t="s">
        <v>20</v>
      </c>
      <c r="E292" s="109"/>
      <c r="F292" s="110"/>
      <c r="G292" s="108" t="s">
        <v>21</v>
      </c>
      <c r="H292" s="109"/>
      <c r="I292" s="110"/>
      <c r="J292" s="108" t="s">
        <v>22</v>
      </c>
      <c r="K292" s="109"/>
      <c r="L292" s="110"/>
      <c r="M292" s="108" t="s">
        <v>23</v>
      </c>
      <c r="N292" s="109"/>
      <c r="O292" s="110"/>
      <c r="P292" s="108" t="s">
        <v>154</v>
      </c>
      <c r="Q292" s="109"/>
      <c r="R292" s="110"/>
    </row>
    <row r="293" spans="1:18" ht="21.75" customHeight="1">
      <c r="A293" s="27"/>
      <c r="B293" s="28"/>
      <c r="C293" s="107"/>
      <c r="D293" s="39" t="s">
        <v>3</v>
      </c>
      <c r="E293" s="39" t="s">
        <v>4</v>
      </c>
      <c r="F293" s="39" t="s">
        <v>147</v>
      </c>
      <c r="G293" s="39" t="s">
        <v>3</v>
      </c>
      <c r="H293" s="39" t="s">
        <v>4</v>
      </c>
      <c r="I293" s="39" t="s">
        <v>147</v>
      </c>
      <c r="J293" s="39" t="s">
        <v>3</v>
      </c>
      <c r="K293" s="39" t="s">
        <v>4</v>
      </c>
      <c r="L293" s="39" t="s">
        <v>147</v>
      </c>
      <c r="M293" s="39" t="s">
        <v>3</v>
      </c>
      <c r="N293" s="39" t="s">
        <v>4</v>
      </c>
      <c r="O293" s="39" t="s">
        <v>147</v>
      </c>
      <c r="P293" s="39" t="s">
        <v>3</v>
      </c>
      <c r="Q293" s="39" t="s">
        <v>4</v>
      </c>
      <c r="R293" s="39" t="s">
        <v>147</v>
      </c>
    </row>
    <row r="294" spans="1:18" ht="21.75" customHeight="1">
      <c r="A294" s="27"/>
      <c r="B294" s="28"/>
      <c r="C294" s="40" t="s">
        <v>148</v>
      </c>
      <c r="D294" s="32">
        <v>5370.0655199999965</v>
      </c>
      <c r="E294" s="32">
        <v>38358.730060000024</v>
      </c>
      <c r="F294" s="32">
        <v>43728.795580000224</v>
      </c>
      <c r="G294" s="32">
        <v>17664.527220000022</v>
      </c>
      <c r="H294" s="32">
        <v>26064.268359999907</v>
      </c>
      <c r="I294" s="32">
        <v>43728.795580000224</v>
      </c>
      <c r="J294" s="32">
        <v>3444.2951100000005</v>
      </c>
      <c r="K294" s="32">
        <v>40284.50047000005</v>
      </c>
      <c r="L294" s="32">
        <v>43728.795580000224</v>
      </c>
      <c r="M294" s="32">
        <v>6969.4438599999885</v>
      </c>
      <c r="N294" s="32">
        <v>36759.351719999919</v>
      </c>
      <c r="O294" s="32">
        <v>43728.795580000224</v>
      </c>
      <c r="P294" s="32">
        <v>10249.579210000014</v>
      </c>
      <c r="Q294" s="32">
        <v>33479.216369999849</v>
      </c>
      <c r="R294" s="32">
        <v>43728.795580000224</v>
      </c>
    </row>
    <row r="295" spans="1:18" ht="21.75" customHeight="1">
      <c r="A295" s="27"/>
      <c r="B295" s="28"/>
      <c r="C295" s="40" t="s">
        <v>149</v>
      </c>
      <c r="D295" s="33">
        <f>D294/F294</f>
        <v>0.12280387439840777</v>
      </c>
      <c r="E295" s="33">
        <f>E294/F294</f>
        <v>0.87719612560158755</v>
      </c>
      <c r="F295" s="34">
        <f>+D295+E295</f>
        <v>0.99999999999999534</v>
      </c>
      <c r="G295" s="33">
        <f>G294/I294</f>
        <v>0.40395640871661831</v>
      </c>
      <c r="H295" s="33">
        <f>H294/I294</f>
        <v>0.59604359128337492</v>
      </c>
      <c r="I295" s="34">
        <f>+G295+H295</f>
        <v>0.99999999999999323</v>
      </c>
      <c r="J295" s="33">
        <f>J294/L294</f>
        <v>7.8764920559012172E-2</v>
      </c>
      <c r="K295" s="33">
        <f>K294/L294</f>
        <v>0.92123507944098382</v>
      </c>
      <c r="L295" s="34">
        <f>+J295+K295</f>
        <v>0.999999999999996</v>
      </c>
      <c r="M295" s="33">
        <f>M294/O294</f>
        <v>0.15937882046738852</v>
      </c>
      <c r="N295" s="33">
        <f>N294/O294</f>
        <v>0.84062117953260429</v>
      </c>
      <c r="O295" s="34">
        <f>+M295+N295</f>
        <v>0.99999999999999278</v>
      </c>
      <c r="P295" s="33">
        <f>P294/R294</f>
        <v>0.23438969845965196</v>
      </c>
      <c r="Q295" s="33">
        <f>Q294/R294</f>
        <v>0.76561030154033982</v>
      </c>
      <c r="R295" s="34">
        <f>+P295+Q295</f>
        <v>0.99999999999999178</v>
      </c>
    </row>
    <row r="296" spans="1:18" ht="21.75" customHeight="1">
      <c r="A296" s="27"/>
      <c r="B296" s="35"/>
      <c r="C296" s="36" t="s">
        <v>338</v>
      </c>
      <c r="G296" s="37"/>
    </row>
    <row r="298" spans="1:18" s="25" customFormat="1" ht="21.75" customHeight="1">
      <c r="A298" s="58" t="s">
        <v>229</v>
      </c>
      <c r="B298" s="24" t="s">
        <v>243</v>
      </c>
    </row>
    <row r="299" spans="1:18" s="25" customFormat="1" ht="21.75" customHeight="1">
      <c r="A299" s="58"/>
      <c r="B299" s="24"/>
    </row>
    <row r="300" spans="1:18" s="25" customFormat="1" ht="21.75" customHeight="1">
      <c r="A300" s="58" t="s">
        <v>244</v>
      </c>
      <c r="B300" s="24" t="s">
        <v>245</v>
      </c>
    </row>
    <row r="301" spans="1:18" ht="21.75" customHeight="1">
      <c r="B301" s="26"/>
    </row>
    <row r="302" spans="1:18" ht="39" customHeight="1">
      <c r="A302" s="27"/>
      <c r="B302" s="28"/>
      <c r="C302" s="106" t="s">
        <v>146</v>
      </c>
      <c r="D302" s="108" t="s">
        <v>246</v>
      </c>
      <c r="E302" s="109"/>
      <c r="F302" s="110"/>
      <c r="G302" s="108" t="s">
        <v>247</v>
      </c>
      <c r="H302" s="109"/>
      <c r="I302" s="110"/>
      <c r="J302" s="108" t="s">
        <v>248</v>
      </c>
      <c r="K302" s="109"/>
      <c r="L302" s="110"/>
      <c r="M302" s="25"/>
      <c r="N302" s="25"/>
      <c r="O302" s="25"/>
      <c r="P302" s="25"/>
      <c r="Q302" s="25"/>
      <c r="R302" s="25"/>
    </row>
    <row r="303" spans="1:18" ht="21.75" customHeight="1">
      <c r="A303" s="27"/>
      <c r="B303" s="28"/>
      <c r="C303" s="107"/>
      <c r="D303" s="39" t="s">
        <v>3</v>
      </c>
      <c r="E303" s="39" t="s">
        <v>4</v>
      </c>
      <c r="F303" s="39" t="s">
        <v>147</v>
      </c>
      <c r="G303" s="39" t="s">
        <v>3</v>
      </c>
      <c r="H303" s="39" t="s">
        <v>4</v>
      </c>
      <c r="I303" s="39" t="s">
        <v>147</v>
      </c>
      <c r="J303" s="39" t="s">
        <v>3</v>
      </c>
      <c r="K303" s="39" t="s">
        <v>4</v>
      </c>
      <c r="L303" s="39" t="s">
        <v>147</v>
      </c>
      <c r="M303" s="25"/>
      <c r="N303" s="25"/>
      <c r="O303" s="25"/>
      <c r="P303" s="25"/>
      <c r="Q303" s="25"/>
      <c r="R303" s="25"/>
    </row>
    <row r="304" spans="1:18" ht="21.75" customHeight="1">
      <c r="A304" s="27"/>
      <c r="B304" s="28"/>
      <c r="C304" s="40" t="s">
        <v>148</v>
      </c>
      <c r="D304" s="32">
        <v>27443.107309999887</v>
      </c>
      <c r="E304" s="32">
        <v>16285.688270000022</v>
      </c>
      <c r="F304" s="32">
        <v>43728.795580000224</v>
      </c>
      <c r="G304" s="32">
        <v>7388.2393699999966</v>
      </c>
      <c r="H304" s="32">
        <v>36340.556209999937</v>
      </c>
      <c r="I304" s="32">
        <v>43728.795580000224</v>
      </c>
      <c r="J304" s="32">
        <v>12231.19798000001</v>
      </c>
      <c r="K304" s="32">
        <v>31497.597599999819</v>
      </c>
      <c r="L304" s="32">
        <v>43728.795580000224</v>
      </c>
      <c r="M304" s="25"/>
      <c r="N304" s="25"/>
      <c r="O304" s="25"/>
      <c r="P304" s="25"/>
      <c r="Q304" s="25"/>
      <c r="R304" s="25"/>
    </row>
    <row r="305" spans="1:18" ht="21.75" customHeight="1">
      <c r="A305" s="27"/>
      <c r="B305" s="28"/>
      <c r="C305" s="40" t="s">
        <v>149</v>
      </c>
      <c r="D305" s="33">
        <f>D304/F304</f>
        <v>0.62757519263922401</v>
      </c>
      <c r="E305" s="33">
        <f>E304/F304</f>
        <v>0.37242480736076883</v>
      </c>
      <c r="F305" s="34">
        <f>+D305+E305</f>
        <v>0.99999999999999289</v>
      </c>
      <c r="G305" s="33">
        <f>G304/I304</f>
        <v>0.16895593102909692</v>
      </c>
      <c r="H305" s="33">
        <f>H304/I304</f>
        <v>0.83104406897089644</v>
      </c>
      <c r="I305" s="34">
        <f>+G305+H305</f>
        <v>0.99999999999999334</v>
      </c>
      <c r="J305" s="33">
        <f>J304/L304</f>
        <v>0.27970580524276006</v>
      </c>
      <c r="K305" s="33">
        <f>K304/L304</f>
        <v>0.72029419475723089</v>
      </c>
      <c r="L305" s="34">
        <f>+J305+K305</f>
        <v>0.9999999999999909</v>
      </c>
      <c r="M305" s="25"/>
      <c r="N305" s="25"/>
      <c r="O305" s="25"/>
      <c r="P305" s="25"/>
      <c r="Q305" s="25"/>
      <c r="R305" s="25"/>
    </row>
    <row r="306" spans="1:18" ht="21.75" customHeight="1">
      <c r="A306" s="27"/>
      <c r="B306" s="35"/>
      <c r="C306" s="36" t="s">
        <v>338</v>
      </c>
      <c r="G306" s="37"/>
    </row>
    <row r="307" spans="1:18" ht="21.75" customHeight="1">
      <c r="A307" s="27"/>
      <c r="B307" s="35"/>
      <c r="C307" s="36"/>
      <c r="G307" s="37"/>
    </row>
    <row r="308" spans="1:18" s="25" customFormat="1" ht="21.75" customHeight="1">
      <c r="A308" s="58" t="s">
        <v>131</v>
      </c>
      <c r="B308" s="24" t="s">
        <v>155</v>
      </c>
    </row>
    <row r="309" spans="1:18" ht="21.75" customHeight="1">
      <c r="B309" s="26"/>
    </row>
    <row r="310" spans="1:18" ht="39" customHeight="1">
      <c r="A310" s="27"/>
      <c r="B310" s="28"/>
      <c r="C310" s="106" t="s">
        <v>146</v>
      </c>
      <c r="D310" s="108" t="s">
        <v>24</v>
      </c>
      <c r="E310" s="109"/>
      <c r="F310" s="110"/>
      <c r="G310" s="108" t="s">
        <v>25</v>
      </c>
      <c r="H310" s="109"/>
      <c r="I310" s="110"/>
      <c r="J310" s="108" t="s">
        <v>26</v>
      </c>
      <c r="K310" s="109"/>
      <c r="L310" s="110"/>
      <c r="M310" s="108" t="s">
        <v>27</v>
      </c>
      <c r="N310" s="109"/>
      <c r="O310" s="110"/>
    </row>
    <row r="311" spans="1:18" ht="21.75" customHeight="1">
      <c r="A311" s="27"/>
      <c r="B311" s="28"/>
      <c r="C311" s="107"/>
      <c r="D311" s="39" t="s">
        <v>3</v>
      </c>
      <c r="E311" s="39" t="s">
        <v>4</v>
      </c>
      <c r="F311" s="39" t="s">
        <v>147</v>
      </c>
      <c r="G311" s="39" t="s">
        <v>3</v>
      </c>
      <c r="H311" s="39" t="s">
        <v>4</v>
      </c>
      <c r="I311" s="39" t="s">
        <v>147</v>
      </c>
      <c r="J311" s="39" t="s">
        <v>3</v>
      </c>
      <c r="K311" s="39" t="s">
        <v>4</v>
      </c>
      <c r="L311" s="39" t="s">
        <v>147</v>
      </c>
      <c r="M311" s="39" t="s">
        <v>3</v>
      </c>
      <c r="N311" s="39" t="s">
        <v>4</v>
      </c>
      <c r="O311" s="39" t="s">
        <v>147</v>
      </c>
    </row>
    <row r="312" spans="1:18" ht="21.75" customHeight="1">
      <c r="A312" s="27"/>
      <c r="B312" s="28"/>
      <c r="C312" s="40" t="s">
        <v>148</v>
      </c>
      <c r="D312" s="32">
        <v>20166.235250000005</v>
      </c>
      <c r="E312" s="32">
        <v>23562.560329999968</v>
      </c>
      <c r="F312" s="32">
        <v>43728.795580000224</v>
      </c>
      <c r="G312" s="32">
        <v>20376.335990000007</v>
      </c>
      <c r="H312" s="32">
        <v>23352.459589999988</v>
      </c>
      <c r="I312" s="32">
        <v>43728.795580000224</v>
      </c>
      <c r="J312" s="32">
        <v>12710.686239999995</v>
      </c>
      <c r="K312" s="32">
        <v>31018.109339999806</v>
      </c>
      <c r="L312" s="32">
        <v>43728.795580000224</v>
      </c>
      <c r="M312" s="32">
        <v>27988.334519999888</v>
      </c>
      <c r="N312" s="32">
        <v>15740.461060000016</v>
      </c>
      <c r="O312" s="32">
        <v>43728.795580000224</v>
      </c>
    </row>
    <row r="313" spans="1:18" ht="21.75" customHeight="1">
      <c r="A313" s="27"/>
      <c r="B313" s="28"/>
      <c r="C313" s="40" t="s">
        <v>149</v>
      </c>
      <c r="D313" s="33">
        <f>D312/F312</f>
        <v>0.46116603447507765</v>
      </c>
      <c r="E313" s="33">
        <f>E312/F312</f>
        <v>0.53883396552491658</v>
      </c>
      <c r="F313" s="34">
        <f>+D313+E313</f>
        <v>0.99999999999999423</v>
      </c>
      <c r="G313" s="33">
        <f>G312/I312</f>
        <v>0.46597066577610741</v>
      </c>
      <c r="H313" s="33">
        <f>H312/I312</f>
        <v>0.53402933422388732</v>
      </c>
      <c r="I313" s="34">
        <f>+G313+H313</f>
        <v>0.99999999999999467</v>
      </c>
      <c r="J313" s="33">
        <f>J312/L312</f>
        <v>0.29067085135574483</v>
      </c>
      <c r="K313" s="33">
        <f>K312/L312</f>
        <v>0.70932914864424557</v>
      </c>
      <c r="L313" s="34">
        <f>+J313+K313</f>
        <v>0.99999999999999045</v>
      </c>
      <c r="M313" s="33">
        <f>M312/O312</f>
        <v>0.64004357194783146</v>
      </c>
      <c r="N313" s="33">
        <f>N312/O312</f>
        <v>0.35995642805216121</v>
      </c>
      <c r="O313" s="34">
        <f>+M313+N313</f>
        <v>0.99999999999999267</v>
      </c>
    </row>
    <row r="314" spans="1:18" ht="21.75" customHeight="1">
      <c r="A314" s="27"/>
      <c r="B314" s="35"/>
      <c r="C314" s="36" t="s">
        <v>338</v>
      </c>
      <c r="G314" s="37"/>
    </row>
    <row r="316" spans="1:18" s="25" customFormat="1" ht="21.75" customHeight="1">
      <c r="A316" s="58" t="s">
        <v>249</v>
      </c>
      <c r="B316" s="24" t="s">
        <v>250</v>
      </c>
    </row>
    <row r="317" spans="1:18" ht="21.75" customHeight="1">
      <c r="B317" s="26"/>
    </row>
    <row r="318" spans="1:18" ht="39" customHeight="1">
      <c r="A318" s="27"/>
      <c r="B318" s="28"/>
      <c r="C318" s="106" t="s">
        <v>146</v>
      </c>
      <c r="D318" s="108" t="s">
        <v>251</v>
      </c>
      <c r="E318" s="109"/>
      <c r="F318" s="110"/>
      <c r="G318" s="108" t="s">
        <v>252</v>
      </c>
      <c r="H318" s="109"/>
      <c r="I318" s="110"/>
      <c r="J318" s="108" t="s">
        <v>248</v>
      </c>
      <c r="K318" s="109"/>
      <c r="L318" s="110"/>
      <c r="M318" s="25"/>
      <c r="N318" s="25"/>
      <c r="O318" s="25"/>
      <c r="P318" s="25"/>
      <c r="Q318" s="25"/>
      <c r="R318" s="25"/>
    </row>
    <row r="319" spans="1:18" ht="21.75" customHeight="1">
      <c r="A319" s="27"/>
      <c r="B319" s="28"/>
      <c r="C319" s="107"/>
      <c r="D319" s="39" t="s">
        <v>3</v>
      </c>
      <c r="E319" s="39" t="s">
        <v>4</v>
      </c>
      <c r="F319" s="39" t="s">
        <v>147</v>
      </c>
      <c r="G319" s="39" t="s">
        <v>3</v>
      </c>
      <c r="H319" s="39" t="s">
        <v>4</v>
      </c>
      <c r="I319" s="39" t="s">
        <v>147</v>
      </c>
      <c r="J319" s="39" t="s">
        <v>3</v>
      </c>
      <c r="K319" s="39" t="s">
        <v>4</v>
      </c>
      <c r="L319" s="39" t="s">
        <v>147</v>
      </c>
      <c r="M319" s="25"/>
      <c r="N319" s="25"/>
      <c r="O319" s="25"/>
      <c r="P319" s="25"/>
      <c r="Q319" s="25"/>
      <c r="R319" s="25"/>
    </row>
    <row r="320" spans="1:18" ht="21.75" customHeight="1">
      <c r="A320" s="27"/>
      <c r="B320" s="28"/>
      <c r="C320" s="40" t="s">
        <v>148</v>
      </c>
      <c r="D320" s="32">
        <v>26151.926749999926</v>
      </c>
      <c r="E320" s="32">
        <v>17576.868830000039</v>
      </c>
      <c r="F320" s="32">
        <v>43728.795580000224</v>
      </c>
      <c r="G320" s="32">
        <v>9189.4791500000028</v>
      </c>
      <c r="H320" s="32">
        <v>34539.316429999897</v>
      </c>
      <c r="I320" s="32">
        <v>43728.795580000224</v>
      </c>
      <c r="J320" s="32">
        <v>13364.39560000002</v>
      </c>
      <c r="K320" s="32">
        <v>30364.399979999835</v>
      </c>
      <c r="L320" s="32">
        <v>43728.795580000224</v>
      </c>
      <c r="M320" s="25"/>
      <c r="N320" s="25"/>
      <c r="O320" s="25"/>
      <c r="P320" s="25"/>
      <c r="Q320" s="25"/>
      <c r="R320" s="25"/>
    </row>
    <row r="321" spans="1:21" ht="21.75" customHeight="1">
      <c r="A321" s="27"/>
      <c r="B321" s="28"/>
      <c r="C321" s="40" t="s">
        <v>149</v>
      </c>
      <c r="D321" s="33">
        <f>D320/F320</f>
        <v>0.59804818319672071</v>
      </c>
      <c r="E321" s="33">
        <f>E320/F320</f>
        <v>0.40195181680327335</v>
      </c>
      <c r="F321" s="34">
        <f>+D321+E321</f>
        <v>0.999999999999994</v>
      </c>
      <c r="G321" s="33">
        <f>G320/I320</f>
        <v>0.21014709022086348</v>
      </c>
      <c r="H321" s="33">
        <f>H320/I320</f>
        <v>0.78985290977912914</v>
      </c>
      <c r="I321" s="34">
        <f>+G321+H321</f>
        <v>0.99999999999999267</v>
      </c>
      <c r="J321" s="33">
        <f>J320/L320</f>
        <v>0.3056200250370571</v>
      </c>
      <c r="K321" s="33">
        <f>K320/L320</f>
        <v>0.69437997496293447</v>
      </c>
      <c r="L321" s="34">
        <f>+J321+K321</f>
        <v>0.99999999999999156</v>
      </c>
      <c r="M321" s="25"/>
      <c r="N321" s="25"/>
      <c r="O321" s="25"/>
      <c r="P321" s="25"/>
      <c r="Q321" s="25"/>
      <c r="R321" s="25"/>
    </row>
    <row r="322" spans="1:21" ht="21.75" customHeight="1">
      <c r="A322" s="27"/>
      <c r="B322" s="35"/>
      <c r="C322" s="36" t="s">
        <v>338</v>
      </c>
      <c r="G322" s="37"/>
    </row>
    <row r="323" spans="1:21" ht="21.75" customHeight="1">
      <c r="A323" s="27"/>
      <c r="B323" s="35"/>
      <c r="C323" s="36"/>
      <c r="G323" s="37"/>
    </row>
    <row r="324" spans="1:21" s="25" customFormat="1" ht="21.75" customHeight="1">
      <c r="A324" s="58" t="s">
        <v>132</v>
      </c>
      <c r="B324" s="24" t="s">
        <v>156</v>
      </c>
    </row>
    <row r="325" spans="1:21" ht="21.75" customHeight="1">
      <c r="B325" s="26"/>
    </row>
    <row r="326" spans="1:21" ht="39" customHeight="1">
      <c r="A326" s="27"/>
      <c r="B326" s="28"/>
      <c r="C326" s="106" t="s">
        <v>146</v>
      </c>
      <c r="D326" s="108" t="s">
        <v>28</v>
      </c>
      <c r="E326" s="109"/>
      <c r="F326" s="110"/>
      <c r="G326" s="108" t="s">
        <v>29</v>
      </c>
      <c r="H326" s="109"/>
      <c r="I326" s="110"/>
      <c r="J326" s="108" t="s">
        <v>30</v>
      </c>
      <c r="K326" s="109"/>
      <c r="L326" s="110"/>
      <c r="M326" s="108" t="s">
        <v>31</v>
      </c>
      <c r="N326" s="109"/>
      <c r="O326" s="110"/>
      <c r="P326" s="108" t="s">
        <v>32</v>
      </c>
      <c r="Q326" s="109"/>
      <c r="R326" s="110"/>
      <c r="S326" s="108" t="s">
        <v>33</v>
      </c>
      <c r="T326" s="109"/>
      <c r="U326" s="110"/>
    </row>
    <row r="327" spans="1:21" ht="21.75" customHeight="1">
      <c r="A327" s="27"/>
      <c r="B327" s="28"/>
      <c r="C327" s="107"/>
      <c r="D327" s="39" t="s">
        <v>3</v>
      </c>
      <c r="E327" s="39" t="s">
        <v>4</v>
      </c>
      <c r="F327" s="39" t="s">
        <v>147</v>
      </c>
      <c r="G327" s="39" t="s">
        <v>3</v>
      </c>
      <c r="H327" s="39" t="s">
        <v>4</v>
      </c>
      <c r="I327" s="39" t="s">
        <v>147</v>
      </c>
      <c r="J327" s="39" t="s">
        <v>3</v>
      </c>
      <c r="K327" s="39" t="s">
        <v>4</v>
      </c>
      <c r="L327" s="39" t="s">
        <v>147</v>
      </c>
      <c r="M327" s="39" t="s">
        <v>3</v>
      </c>
      <c r="N327" s="39" t="s">
        <v>4</v>
      </c>
      <c r="O327" s="39" t="s">
        <v>147</v>
      </c>
      <c r="P327" s="39" t="s">
        <v>3</v>
      </c>
      <c r="Q327" s="39" t="s">
        <v>4</v>
      </c>
      <c r="R327" s="39" t="s">
        <v>147</v>
      </c>
      <c r="S327" s="39" t="s">
        <v>3</v>
      </c>
      <c r="T327" s="39" t="s">
        <v>4</v>
      </c>
      <c r="U327" s="39" t="s">
        <v>147</v>
      </c>
    </row>
    <row r="328" spans="1:21" ht="21.75" customHeight="1">
      <c r="A328" s="27"/>
      <c r="B328" s="28"/>
      <c r="C328" s="40" t="s">
        <v>148</v>
      </c>
      <c r="D328" s="32">
        <v>43180.984110000194</v>
      </c>
      <c r="E328" s="32">
        <v>547.8114700000001</v>
      </c>
      <c r="F328" s="32">
        <v>43728.795580000224</v>
      </c>
      <c r="G328" s="32">
        <v>15949.230210000011</v>
      </c>
      <c r="H328" s="32">
        <v>27779.565369999869</v>
      </c>
      <c r="I328" s="32">
        <v>43728.795580000224</v>
      </c>
      <c r="J328" s="32">
        <v>8847.6153300000005</v>
      </c>
      <c r="K328" s="32">
        <v>34881.180249999903</v>
      </c>
      <c r="L328" s="32">
        <v>43728.795580000224</v>
      </c>
      <c r="M328" s="32">
        <v>9409.3972400000002</v>
      </c>
      <c r="N328" s="32">
        <v>34319.398339999861</v>
      </c>
      <c r="O328" s="32">
        <v>43728.795580000224</v>
      </c>
      <c r="P328" s="32">
        <v>18878.670340000004</v>
      </c>
      <c r="Q328" s="32">
        <v>24850.125239999928</v>
      </c>
      <c r="R328" s="32">
        <v>43728.795580000224</v>
      </c>
      <c r="S328" s="32">
        <v>20052.046150000002</v>
      </c>
      <c r="T328" s="32">
        <v>23676.74942999996</v>
      </c>
      <c r="U328" s="32">
        <v>43728.795580000224</v>
      </c>
    </row>
    <row r="329" spans="1:21" ht="21.75" customHeight="1">
      <c r="A329" s="27"/>
      <c r="B329" s="28"/>
      <c r="C329" s="40" t="s">
        <v>149</v>
      </c>
      <c r="D329" s="33">
        <f>D328/F328</f>
        <v>0.987472523248489</v>
      </c>
      <c r="E329" s="33">
        <f>E328/F328</f>
        <v>1.2527476751510322E-2</v>
      </c>
      <c r="F329" s="34">
        <f>+D329+E329</f>
        <v>0.99999999999999933</v>
      </c>
      <c r="G329" s="33">
        <f>G328/I328</f>
        <v>0.36473060825152342</v>
      </c>
      <c r="H329" s="33">
        <f>H328/I328</f>
        <v>0.63526939174846875</v>
      </c>
      <c r="I329" s="34">
        <f>+G329+H329</f>
        <v>0.99999999999999223</v>
      </c>
      <c r="J329" s="33">
        <f>J328/L328</f>
        <v>0.20232927096776798</v>
      </c>
      <c r="K329" s="33">
        <f>K328/L328</f>
        <v>0.79767072903222469</v>
      </c>
      <c r="L329" s="34">
        <f>+J329+K329</f>
        <v>0.99999999999999267</v>
      </c>
      <c r="M329" s="33">
        <f>M328/O328</f>
        <v>0.21517622690489735</v>
      </c>
      <c r="N329" s="33">
        <f>N328/O328</f>
        <v>0.78482377309509432</v>
      </c>
      <c r="O329" s="34">
        <f>+M329+N329</f>
        <v>0.99999999999999167</v>
      </c>
      <c r="P329" s="33">
        <f>P328/R328</f>
        <v>0.43172170853556147</v>
      </c>
      <c r="Q329" s="33">
        <f>Q328/R328</f>
        <v>0.56827829146443187</v>
      </c>
      <c r="R329" s="34">
        <f>+P329+Q329</f>
        <v>0.99999999999999334</v>
      </c>
      <c r="S329" s="33">
        <f>S328/U328</f>
        <v>0.45855473227739652</v>
      </c>
      <c r="T329" s="33">
        <f>T328/U328</f>
        <v>0.54144526772259749</v>
      </c>
      <c r="U329" s="34">
        <f>+S329+T329</f>
        <v>0.999999999999994</v>
      </c>
    </row>
    <row r="330" spans="1:21" ht="21.75" customHeight="1">
      <c r="A330" s="27"/>
      <c r="B330" s="35"/>
      <c r="C330" s="36" t="s">
        <v>338</v>
      </c>
      <c r="G330" s="37"/>
    </row>
    <row r="331" spans="1:21" ht="21.75" customHeight="1">
      <c r="A331" s="27"/>
      <c r="B331" s="35"/>
      <c r="C331" s="36"/>
      <c r="G331" s="37"/>
    </row>
    <row r="332" spans="1:21" s="25" customFormat="1" ht="21.75" customHeight="1">
      <c r="A332" s="58" t="s">
        <v>255</v>
      </c>
      <c r="B332" s="24" t="s">
        <v>254</v>
      </c>
    </row>
    <row r="334" spans="1:21" s="25" customFormat="1" ht="21.75" customHeight="1">
      <c r="A334" s="58" t="s">
        <v>133</v>
      </c>
      <c r="B334" s="24" t="s">
        <v>157</v>
      </c>
    </row>
    <row r="335" spans="1:21" ht="21.75" customHeight="1">
      <c r="B335" s="26"/>
    </row>
    <row r="336" spans="1:21" ht="39" customHeight="1">
      <c r="A336" s="27"/>
      <c r="B336" s="28"/>
      <c r="C336" s="106" t="s">
        <v>146</v>
      </c>
      <c r="D336" s="108" t="s">
        <v>34</v>
      </c>
      <c r="E336" s="109"/>
      <c r="F336" s="110"/>
      <c r="G336" s="108" t="s">
        <v>35</v>
      </c>
      <c r="H336" s="109"/>
      <c r="I336" s="110"/>
      <c r="J336" s="108" t="s">
        <v>36</v>
      </c>
      <c r="K336" s="109"/>
      <c r="L336" s="110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1:21" ht="21.75" customHeight="1">
      <c r="A337" s="27"/>
      <c r="B337" s="28"/>
      <c r="C337" s="107"/>
      <c r="D337" s="39" t="s">
        <v>3</v>
      </c>
      <c r="E337" s="39" t="s">
        <v>4</v>
      </c>
      <c r="F337" s="39" t="s">
        <v>147</v>
      </c>
      <c r="G337" s="39" t="s">
        <v>3</v>
      </c>
      <c r="H337" s="39" t="s">
        <v>4</v>
      </c>
      <c r="I337" s="39" t="s">
        <v>147</v>
      </c>
      <c r="J337" s="39" t="s">
        <v>3</v>
      </c>
      <c r="K337" s="39" t="s">
        <v>4</v>
      </c>
      <c r="L337" s="39" t="s">
        <v>147</v>
      </c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1:21" ht="21.75" customHeight="1">
      <c r="A338" s="27"/>
      <c r="B338" s="28"/>
      <c r="C338" s="40" t="s">
        <v>148</v>
      </c>
      <c r="D338" s="32">
        <v>29615.509329999844</v>
      </c>
      <c r="E338" s="32">
        <v>14113.286250000001</v>
      </c>
      <c r="F338" s="32">
        <v>43728.795580000224</v>
      </c>
      <c r="G338" s="32">
        <v>4799.0876399999952</v>
      </c>
      <c r="H338" s="32">
        <v>38929.70794</v>
      </c>
      <c r="I338" s="32">
        <v>43728.795580000224</v>
      </c>
      <c r="J338" s="32">
        <v>9314.1986100000031</v>
      </c>
      <c r="K338" s="32">
        <v>34414.596969999875</v>
      </c>
      <c r="L338" s="32">
        <v>43728.795580000224</v>
      </c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1:21" ht="21.75" customHeight="1">
      <c r="A339" s="27"/>
      <c r="B339" s="28"/>
      <c r="C339" s="40" t="s">
        <v>149</v>
      </c>
      <c r="D339" s="33">
        <f>D338/F338</f>
        <v>0.6772541739874669</v>
      </c>
      <c r="E339" s="33">
        <f>E338/F338</f>
        <v>0.32274582601252444</v>
      </c>
      <c r="F339" s="34">
        <f>+D339+E339</f>
        <v>0.99999999999999134</v>
      </c>
      <c r="G339" s="33">
        <f>G338/I338</f>
        <v>0.10974662293682982</v>
      </c>
      <c r="H339" s="33">
        <f>H338/I338</f>
        <v>0.89025337706316499</v>
      </c>
      <c r="I339" s="34">
        <f>+G339+H339</f>
        <v>0.99999999999999478</v>
      </c>
      <c r="J339" s="33">
        <f>J338/L338</f>
        <v>0.21299920307569459</v>
      </c>
      <c r="K339" s="33">
        <f>K338/L338</f>
        <v>0.78700079692429747</v>
      </c>
      <c r="L339" s="34">
        <f>+J339+K339</f>
        <v>0.99999999999999201</v>
      </c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1:21" ht="21.75" customHeight="1">
      <c r="A340" s="27"/>
      <c r="B340" s="35"/>
      <c r="C340" s="36" t="s">
        <v>338</v>
      </c>
      <c r="G340" s="37"/>
    </row>
    <row r="342" spans="1:21" s="25" customFormat="1" ht="21.75" customHeight="1">
      <c r="A342" s="58" t="s">
        <v>256</v>
      </c>
      <c r="B342" s="24" t="s">
        <v>257</v>
      </c>
    </row>
    <row r="343" spans="1:21" ht="21.75" customHeight="1">
      <c r="B343" s="26"/>
    </row>
    <row r="344" spans="1:21" ht="59.25" customHeight="1">
      <c r="A344" s="27"/>
      <c r="B344" s="28"/>
      <c r="C344" s="106" t="s">
        <v>146</v>
      </c>
      <c r="D344" s="108" t="s">
        <v>258</v>
      </c>
      <c r="E344" s="109"/>
      <c r="F344" s="110"/>
    </row>
    <row r="345" spans="1:21" ht="21.75" customHeight="1">
      <c r="A345" s="27"/>
      <c r="B345" s="28"/>
      <c r="C345" s="107"/>
      <c r="D345" s="39" t="s">
        <v>3</v>
      </c>
      <c r="E345" s="39" t="s">
        <v>4</v>
      </c>
      <c r="F345" s="39" t="s">
        <v>147</v>
      </c>
    </row>
    <row r="346" spans="1:21" ht="21.75" customHeight="1">
      <c r="A346" s="27"/>
      <c r="B346" s="28"/>
      <c r="C346" s="40" t="s">
        <v>148</v>
      </c>
      <c r="D346" s="32">
        <v>43045.502540000198</v>
      </c>
      <c r="E346" s="32">
        <v>683.29304000000002</v>
      </c>
      <c r="F346" s="32">
        <v>43728.795580000224</v>
      </c>
    </row>
    <row r="347" spans="1:21" ht="21.75" customHeight="1">
      <c r="A347" s="27"/>
      <c r="B347" s="28"/>
      <c r="C347" s="40" t="s">
        <v>149</v>
      </c>
      <c r="D347" s="33">
        <f>D346/F346</f>
        <v>0.98437430002502657</v>
      </c>
      <c r="E347" s="33">
        <f>E346/F346</f>
        <v>1.5625699974972797E-2</v>
      </c>
      <c r="F347" s="34">
        <f>+D347+E347</f>
        <v>0.99999999999999933</v>
      </c>
    </row>
    <row r="348" spans="1:21" ht="21.75" customHeight="1">
      <c r="A348" s="27"/>
      <c r="B348" s="35"/>
      <c r="C348" s="36" t="s">
        <v>338</v>
      </c>
      <c r="G348" s="37"/>
    </row>
    <row r="349" spans="1:21" ht="21.75" customHeight="1">
      <c r="A349" s="27"/>
      <c r="B349" s="35"/>
      <c r="C349" s="36"/>
      <c r="G349" s="37"/>
    </row>
    <row r="350" spans="1:21" s="25" customFormat="1" ht="21.75" customHeight="1">
      <c r="A350" s="58" t="s">
        <v>259</v>
      </c>
      <c r="B350" s="24" t="s">
        <v>333</v>
      </c>
    </row>
    <row r="351" spans="1:21" ht="21.75" customHeight="1">
      <c r="B351" s="26"/>
    </row>
    <row r="352" spans="1:21" ht="42.75" customHeight="1">
      <c r="A352" s="27"/>
      <c r="B352" s="28"/>
      <c r="C352" s="106" t="s">
        <v>146</v>
      </c>
      <c r="D352" s="108" t="s">
        <v>260</v>
      </c>
      <c r="E352" s="109"/>
      <c r="F352" s="109"/>
      <c r="G352" s="109"/>
      <c r="H352" s="110"/>
    </row>
    <row r="353" spans="1:8" ht="46.5" customHeight="1">
      <c r="A353" s="27"/>
      <c r="B353" s="28"/>
      <c r="C353" s="107"/>
      <c r="D353" s="69" t="s">
        <v>261</v>
      </c>
      <c r="E353" s="69" t="s">
        <v>262</v>
      </c>
      <c r="F353" s="69" t="s">
        <v>263</v>
      </c>
      <c r="G353" s="69" t="s">
        <v>264</v>
      </c>
      <c r="H353" s="69" t="s">
        <v>147</v>
      </c>
    </row>
    <row r="354" spans="1:8" ht="21.75" customHeight="1">
      <c r="A354" s="27"/>
      <c r="B354" s="28"/>
      <c r="C354" s="40" t="s">
        <v>148</v>
      </c>
      <c r="D354" s="68">
        <v>1323.9515099999994</v>
      </c>
      <c r="E354" s="68">
        <v>3877.0198200000013</v>
      </c>
      <c r="F354" s="68">
        <v>37496.026349999978</v>
      </c>
      <c r="G354" s="68">
        <v>1031.7979000000003</v>
      </c>
      <c r="H354" s="68">
        <v>43728.795580000224</v>
      </c>
    </row>
    <row r="355" spans="1:8" ht="21.75" customHeight="1">
      <c r="A355" s="27"/>
      <c r="B355" s="28"/>
      <c r="C355" s="40" t="s">
        <v>149</v>
      </c>
      <c r="D355" s="33">
        <f>D354/H354</f>
        <v>3.0276422948303683E-2</v>
      </c>
      <c r="E355" s="33">
        <f>E354/H354</f>
        <v>8.8660567220680386E-2</v>
      </c>
      <c r="F355" s="33">
        <f>F354/H354</f>
        <v>0.85746762179631442</v>
      </c>
      <c r="G355" s="33">
        <f>G354/H354</f>
        <v>2.3595388034695901E-2</v>
      </c>
      <c r="H355" s="34">
        <f>SUM(D355:G355)</f>
        <v>0.99999999999999434</v>
      </c>
    </row>
    <row r="356" spans="1:8" ht="21.75" customHeight="1">
      <c r="A356" s="27"/>
      <c r="B356" s="35"/>
      <c r="C356" s="36" t="s">
        <v>338</v>
      </c>
      <c r="G356" s="37"/>
    </row>
    <row r="357" spans="1:8" ht="21.75" customHeight="1">
      <c r="A357" s="27"/>
      <c r="B357" s="35"/>
      <c r="C357" s="36"/>
      <c r="G357" s="37"/>
    </row>
    <row r="358" spans="1:8" ht="42.75" customHeight="1">
      <c r="A358" s="27"/>
      <c r="B358" s="28"/>
      <c r="C358" s="106" t="s">
        <v>146</v>
      </c>
      <c r="D358" s="108" t="s">
        <v>265</v>
      </c>
      <c r="E358" s="109"/>
      <c r="F358" s="109"/>
      <c r="G358" s="109"/>
      <c r="H358" s="110"/>
    </row>
    <row r="359" spans="1:8" ht="46.5" customHeight="1">
      <c r="A359" s="27"/>
      <c r="B359" s="28"/>
      <c r="C359" s="107"/>
      <c r="D359" s="69" t="s">
        <v>261</v>
      </c>
      <c r="E359" s="69" t="s">
        <v>262</v>
      </c>
      <c r="F359" s="69" t="s">
        <v>263</v>
      </c>
      <c r="G359" s="69" t="s">
        <v>264</v>
      </c>
      <c r="H359" s="69" t="s">
        <v>147</v>
      </c>
    </row>
    <row r="360" spans="1:8" ht="21.75" customHeight="1">
      <c r="A360" s="27"/>
      <c r="B360" s="28"/>
      <c r="C360" s="40" t="s">
        <v>148</v>
      </c>
      <c r="D360" s="68">
        <v>1199.7347100000002</v>
      </c>
      <c r="E360" s="68">
        <v>2843.7590899999987</v>
      </c>
      <c r="F360" s="68">
        <v>38993.671590000034</v>
      </c>
      <c r="G360" s="68">
        <v>691.63019000000008</v>
      </c>
      <c r="H360" s="68">
        <v>43728.795580000224</v>
      </c>
    </row>
    <row r="361" spans="1:8" ht="21.75" customHeight="1">
      <c r="A361" s="27"/>
      <c r="B361" s="28"/>
      <c r="C361" s="40" t="s">
        <v>149</v>
      </c>
      <c r="D361" s="33">
        <f>D360/H360</f>
        <v>2.74358050361833E-2</v>
      </c>
      <c r="E361" s="33">
        <f>E360/H360</f>
        <v>6.503172685827685E-2</v>
      </c>
      <c r="F361" s="33">
        <f>F360/H360</f>
        <v>0.89171611229635961</v>
      </c>
      <c r="G361" s="33">
        <f>G360/H360</f>
        <v>1.5816355809175855E-2</v>
      </c>
      <c r="H361" s="34">
        <f>SUM(D361:G361)</f>
        <v>0.99999999999999556</v>
      </c>
    </row>
    <row r="362" spans="1:8" ht="21.75" customHeight="1">
      <c r="A362" s="27"/>
      <c r="B362" s="35"/>
      <c r="C362" s="36" t="s">
        <v>338</v>
      </c>
      <c r="G362" s="37"/>
    </row>
    <row r="363" spans="1:8" ht="21.75" customHeight="1">
      <c r="A363" s="27"/>
      <c r="B363" s="35"/>
      <c r="C363" s="36"/>
      <c r="G363" s="37"/>
    </row>
    <row r="364" spans="1:8" ht="42.75" customHeight="1">
      <c r="A364" s="27"/>
      <c r="B364" s="28"/>
      <c r="C364" s="106" t="s">
        <v>146</v>
      </c>
      <c r="D364" s="108" t="s">
        <v>266</v>
      </c>
      <c r="E364" s="109"/>
      <c r="F364" s="109"/>
      <c r="G364" s="109"/>
      <c r="H364" s="110"/>
    </row>
    <row r="365" spans="1:8" ht="46.5" customHeight="1">
      <c r="A365" s="27"/>
      <c r="B365" s="28"/>
      <c r="C365" s="107"/>
      <c r="D365" s="69" t="s">
        <v>261</v>
      </c>
      <c r="E365" s="69" t="s">
        <v>262</v>
      </c>
      <c r="F365" s="69" t="s">
        <v>263</v>
      </c>
      <c r="G365" s="69" t="s">
        <v>264</v>
      </c>
      <c r="H365" s="69" t="s">
        <v>147</v>
      </c>
    </row>
    <row r="366" spans="1:8" ht="21.75" customHeight="1">
      <c r="A366" s="27"/>
      <c r="B366" s="28"/>
      <c r="C366" s="40" t="s">
        <v>148</v>
      </c>
      <c r="D366" s="68">
        <v>1071.4440100000004</v>
      </c>
      <c r="E366" s="68">
        <v>3333.402009999998</v>
      </c>
      <c r="F366" s="68">
        <v>38588.152560000017</v>
      </c>
      <c r="G366" s="68">
        <v>735.79700000000014</v>
      </c>
      <c r="H366" s="68">
        <v>43728.795580000224</v>
      </c>
    </row>
    <row r="367" spans="1:8" ht="21.75" customHeight="1">
      <c r="A367" s="27"/>
      <c r="B367" s="28"/>
      <c r="C367" s="40" t="s">
        <v>149</v>
      </c>
      <c r="D367" s="33">
        <f>D366/H366</f>
        <v>2.4502024256301158E-2</v>
      </c>
      <c r="E367" s="33">
        <f>E366/H366</f>
        <v>7.622899203573219E-2</v>
      </c>
      <c r="F367" s="33">
        <f>F366/H366</f>
        <v>0.88244261128583823</v>
      </c>
      <c r="G367" s="33">
        <f>G366/H366</f>
        <v>1.6826372422123693E-2</v>
      </c>
      <c r="H367" s="34">
        <f>SUM(D367:G367)</f>
        <v>0.99999999999999523</v>
      </c>
    </row>
    <row r="368" spans="1:8" ht="21.75" customHeight="1">
      <c r="A368" s="27"/>
      <c r="B368" s="35"/>
      <c r="C368" s="36" t="s">
        <v>338</v>
      </c>
      <c r="G368" s="37"/>
    </row>
    <row r="369" spans="1:8" ht="21.75" customHeight="1">
      <c r="A369" s="27"/>
      <c r="B369" s="35"/>
      <c r="C369" s="36"/>
      <c r="G369" s="37"/>
    </row>
    <row r="370" spans="1:8" ht="42.75" customHeight="1">
      <c r="A370" s="27"/>
      <c r="B370" s="28"/>
      <c r="C370" s="106" t="s">
        <v>146</v>
      </c>
      <c r="D370" s="108" t="s">
        <v>267</v>
      </c>
      <c r="E370" s="109"/>
      <c r="F370" s="109"/>
      <c r="G370" s="109"/>
      <c r="H370" s="110"/>
    </row>
    <row r="371" spans="1:8" ht="46.5" customHeight="1">
      <c r="A371" s="27"/>
      <c r="B371" s="28"/>
      <c r="C371" s="107"/>
      <c r="D371" s="69" t="s">
        <v>261</v>
      </c>
      <c r="E371" s="69" t="s">
        <v>262</v>
      </c>
      <c r="F371" s="69" t="s">
        <v>263</v>
      </c>
      <c r="G371" s="69" t="s">
        <v>264</v>
      </c>
      <c r="H371" s="69" t="s">
        <v>147</v>
      </c>
    </row>
    <row r="372" spans="1:8" ht="21.75" customHeight="1">
      <c r="A372" s="27"/>
      <c r="B372" s="28"/>
      <c r="C372" s="40" t="s">
        <v>148</v>
      </c>
      <c r="D372" s="68">
        <v>1854.626549999999</v>
      </c>
      <c r="E372" s="68">
        <v>6504.3843100000122</v>
      </c>
      <c r="F372" s="68">
        <v>34153.995429999915</v>
      </c>
      <c r="G372" s="68">
        <v>1215.7892900000002</v>
      </c>
      <c r="H372" s="68">
        <v>43728.795580000224</v>
      </c>
    </row>
    <row r="373" spans="1:8" ht="21.75" customHeight="1">
      <c r="A373" s="27"/>
      <c r="B373" s="28"/>
      <c r="C373" s="40" t="s">
        <v>149</v>
      </c>
      <c r="D373" s="33">
        <f>D372/H372</f>
        <v>4.2412019937915463E-2</v>
      </c>
      <c r="E373" s="33">
        <f>E372/H372</f>
        <v>0.14874373336216132</v>
      </c>
      <c r="F373" s="33">
        <f>F372/H372</f>
        <v>0.78104130189262666</v>
      </c>
      <c r="G373" s="33">
        <f>G372/H372</f>
        <v>2.7802944807289703E-2</v>
      </c>
      <c r="H373" s="34">
        <f>SUM(D373:G373)</f>
        <v>0.99999999999999323</v>
      </c>
    </row>
    <row r="374" spans="1:8" ht="21.75" customHeight="1">
      <c r="A374" s="27"/>
      <c r="B374" s="35"/>
      <c r="C374" s="36" t="s">
        <v>338</v>
      </c>
      <c r="G374" s="37"/>
    </row>
    <row r="375" spans="1:8" ht="21.75" customHeight="1">
      <c r="A375" s="27"/>
      <c r="B375" s="35"/>
      <c r="C375" s="36"/>
      <c r="G375" s="37"/>
    </row>
    <row r="376" spans="1:8" ht="42.75" customHeight="1">
      <c r="A376" s="27"/>
      <c r="B376" s="28"/>
      <c r="C376" s="106" t="s">
        <v>146</v>
      </c>
      <c r="D376" s="108" t="s">
        <v>268</v>
      </c>
      <c r="E376" s="109"/>
      <c r="F376" s="109"/>
      <c r="G376" s="109"/>
      <c r="H376" s="110"/>
    </row>
    <row r="377" spans="1:8" ht="46.5" customHeight="1">
      <c r="A377" s="27"/>
      <c r="B377" s="28"/>
      <c r="C377" s="107"/>
      <c r="D377" s="69" t="s">
        <v>261</v>
      </c>
      <c r="E377" s="69" t="s">
        <v>262</v>
      </c>
      <c r="F377" s="69" t="s">
        <v>263</v>
      </c>
      <c r="G377" s="69" t="s">
        <v>264</v>
      </c>
      <c r="H377" s="69" t="s">
        <v>147</v>
      </c>
    </row>
    <row r="378" spans="1:8" ht="21.75" customHeight="1">
      <c r="A378" s="27"/>
      <c r="B378" s="28"/>
      <c r="C378" s="40" t="s">
        <v>148</v>
      </c>
      <c r="D378" s="68">
        <v>1392.2815700000001</v>
      </c>
      <c r="E378" s="68">
        <v>2689.8103199999987</v>
      </c>
      <c r="F378" s="68">
        <v>36646.001840000019</v>
      </c>
      <c r="G378" s="68">
        <v>3000.7018500000004</v>
      </c>
      <c r="H378" s="68">
        <v>43728.795580000224</v>
      </c>
    </row>
    <row r="379" spans="1:8" ht="21.75" customHeight="1">
      <c r="A379" s="27"/>
      <c r="B379" s="28"/>
      <c r="C379" s="40" t="s">
        <v>149</v>
      </c>
      <c r="D379" s="33">
        <f>D378/H378</f>
        <v>3.1839010234180176E-2</v>
      </c>
      <c r="E379" s="33">
        <f>E378/H378</f>
        <v>6.1511191523194127E-2</v>
      </c>
      <c r="F379" s="33">
        <f>F378/H378</f>
        <v>0.83802906880793238</v>
      </c>
      <c r="G379" s="33">
        <f>G378/H378</f>
        <v>6.8620729434688554E-2</v>
      </c>
      <c r="H379" s="34">
        <f>SUM(D379:G379)</f>
        <v>0.99999999999999523</v>
      </c>
    </row>
    <row r="380" spans="1:8" ht="21.75" customHeight="1">
      <c r="A380" s="27"/>
      <c r="B380" s="35"/>
      <c r="C380" s="36" t="s">
        <v>338</v>
      </c>
      <c r="G380" s="37"/>
    </row>
    <row r="381" spans="1:8" ht="21.75" customHeight="1">
      <c r="A381" s="27"/>
      <c r="B381" s="35"/>
      <c r="C381" s="36"/>
      <c r="G381" s="37"/>
    </row>
    <row r="382" spans="1:8" ht="42.75" customHeight="1">
      <c r="A382" s="27"/>
      <c r="B382" s="28"/>
      <c r="C382" s="106" t="s">
        <v>146</v>
      </c>
      <c r="D382" s="108" t="s">
        <v>269</v>
      </c>
      <c r="E382" s="109"/>
      <c r="F382" s="109"/>
      <c r="G382" s="109"/>
      <c r="H382" s="110"/>
    </row>
    <row r="383" spans="1:8" ht="46.5" customHeight="1">
      <c r="A383" s="27"/>
      <c r="B383" s="28"/>
      <c r="C383" s="107"/>
      <c r="D383" s="69" t="s">
        <v>261</v>
      </c>
      <c r="E383" s="69" t="s">
        <v>262</v>
      </c>
      <c r="F383" s="69" t="s">
        <v>263</v>
      </c>
      <c r="G383" s="69" t="s">
        <v>264</v>
      </c>
      <c r="H383" s="69" t="s">
        <v>147</v>
      </c>
    </row>
    <row r="384" spans="1:8" ht="21.75" customHeight="1">
      <c r="A384" s="27"/>
      <c r="B384" s="28"/>
      <c r="C384" s="40" t="s">
        <v>148</v>
      </c>
      <c r="D384" s="68">
        <v>1359.8754400000003</v>
      </c>
      <c r="E384" s="68">
        <v>5007.3392099999965</v>
      </c>
      <c r="F384" s="68">
        <v>36521.13997000004</v>
      </c>
      <c r="G384" s="68">
        <v>840.44096000000013</v>
      </c>
      <c r="H384" s="68">
        <v>43728.795580000224</v>
      </c>
    </row>
    <row r="385" spans="1:8" ht="21.75" customHeight="1">
      <c r="A385" s="27"/>
      <c r="B385" s="28"/>
      <c r="C385" s="40" t="s">
        <v>149</v>
      </c>
      <c r="D385" s="33">
        <f>D384/H384</f>
        <v>3.1097939514756544E-2</v>
      </c>
      <c r="E385" s="33">
        <f>E384/H384</f>
        <v>0.11450896699954274</v>
      </c>
      <c r="F385" s="33">
        <f>F384/H384</f>
        <v>0.83517369928897212</v>
      </c>
      <c r="G385" s="33">
        <f>G384/H384</f>
        <v>1.9219394196724315E-2</v>
      </c>
      <c r="H385" s="34">
        <f>SUM(D385:G385)</f>
        <v>0.99999999999999578</v>
      </c>
    </row>
    <row r="386" spans="1:8" ht="21.75" customHeight="1">
      <c r="A386" s="27"/>
      <c r="B386" s="35"/>
      <c r="C386" s="36" t="s">
        <v>338</v>
      </c>
      <c r="G386" s="37"/>
    </row>
    <row r="387" spans="1:8" ht="21.75" customHeight="1">
      <c r="A387" s="27"/>
      <c r="B387" s="35"/>
      <c r="C387" s="36"/>
      <c r="G387" s="37"/>
    </row>
    <row r="388" spans="1:8" ht="42.75" customHeight="1">
      <c r="A388" s="27"/>
      <c r="B388" s="28"/>
      <c r="C388" s="106" t="s">
        <v>146</v>
      </c>
      <c r="D388" s="108" t="s">
        <v>270</v>
      </c>
      <c r="E388" s="109"/>
      <c r="F388" s="109"/>
      <c r="G388" s="109"/>
      <c r="H388" s="110"/>
    </row>
    <row r="389" spans="1:8" ht="46.5" customHeight="1">
      <c r="A389" s="27"/>
      <c r="B389" s="28"/>
      <c r="C389" s="107"/>
      <c r="D389" s="69" t="s">
        <v>261</v>
      </c>
      <c r="E389" s="69" t="s">
        <v>262</v>
      </c>
      <c r="F389" s="69" t="s">
        <v>263</v>
      </c>
      <c r="G389" s="69" t="s">
        <v>264</v>
      </c>
      <c r="H389" s="69" t="s">
        <v>147</v>
      </c>
    </row>
    <row r="390" spans="1:8" ht="21.75" customHeight="1">
      <c r="A390" s="27"/>
      <c r="B390" s="28"/>
      <c r="C390" s="40" t="s">
        <v>148</v>
      </c>
      <c r="D390" s="68">
        <v>1034.7267600000002</v>
      </c>
      <c r="E390" s="68">
        <v>3372.0648799999976</v>
      </c>
      <c r="F390" s="68">
        <v>38349.537779999991</v>
      </c>
      <c r="G390" s="68">
        <v>972.4661600000004</v>
      </c>
      <c r="H390" s="68">
        <v>43728.795580000224</v>
      </c>
    </row>
    <row r="391" spans="1:8" ht="21.75" customHeight="1">
      <c r="A391" s="27"/>
      <c r="B391" s="28"/>
      <c r="C391" s="40" t="s">
        <v>149</v>
      </c>
      <c r="D391" s="33">
        <f>D390/H390</f>
        <v>2.3662365868435724E-2</v>
      </c>
      <c r="E391" s="33">
        <f>E390/H390</f>
        <v>7.7113143302356205E-2</v>
      </c>
      <c r="F391" s="33">
        <f>F390/H390</f>
        <v>0.87698591446089391</v>
      </c>
      <c r="G391" s="33">
        <f>G390/H390</f>
        <v>2.2238576368308824E-2</v>
      </c>
      <c r="H391" s="34">
        <f>SUM(D391:G391)</f>
        <v>0.99999999999999467</v>
      </c>
    </row>
    <row r="392" spans="1:8" ht="21.75" customHeight="1">
      <c r="A392" s="27"/>
      <c r="B392" s="35"/>
      <c r="C392" s="36" t="s">
        <v>338</v>
      </c>
      <c r="G392" s="37"/>
    </row>
    <row r="393" spans="1:8" ht="21.75" customHeight="1">
      <c r="A393" s="27"/>
      <c r="B393" s="35"/>
      <c r="C393" s="36"/>
      <c r="G393" s="37"/>
    </row>
    <row r="394" spans="1:8" ht="42.75" customHeight="1">
      <c r="A394" s="27"/>
      <c r="B394" s="28"/>
      <c r="C394" s="106" t="s">
        <v>146</v>
      </c>
      <c r="D394" s="108" t="s">
        <v>271</v>
      </c>
      <c r="E394" s="109"/>
      <c r="F394" s="109"/>
      <c r="G394" s="109"/>
      <c r="H394" s="110"/>
    </row>
    <row r="395" spans="1:8" ht="46.5" customHeight="1">
      <c r="A395" s="27"/>
      <c r="B395" s="28"/>
      <c r="C395" s="107"/>
      <c r="D395" s="69" t="s">
        <v>261</v>
      </c>
      <c r="E395" s="69" t="s">
        <v>262</v>
      </c>
      <c r="F395" s="69" t="s">
        <v>263</v>
      </c>
      <c r="G395" s="69" t="s">
        <v>264</v>
      </c>
      <c r="H395" s="69" t="s">
        <v>147</v>
      </c>
    </row>
    <row r="396" spans="1:8" ht="21.75" customHeight="1">
      <c r="A396" s="27"/>
      <c r="B396" s="28"/>
      <c r="C396" s="40" t="s">
        <v>148</v>
      </c>
      <c r="D396" s="68">
        <v>1289.3150900000001</v>
      </c>
      <c r="E396" s="68">
        <v>3088.0454599999975</v>
      </c>
      <c r="F396" s="68">
        <v>38282.681619999988</v>
      </c>
      <c r="G396" s="68">
        <v>1068.7534100000003</v>
      </c>
      <c r="H396" s="68">
        <v>43728.795580000224</v>
      </c>
    </row>
    <row r="397" spans="1:8" ht="21.75" customHeight="1">
      <c r="A397" s="27"/>
      <c r="B397" s="28"/>
      <c r="C397" s="40" t="s">
        <v>149</v>
      </c>
      <c r="D397" s="33">
        <f>D396/H396</f>
        <v>2.9484349452096055E-2</v>
      </c>
      <c r="E397" s="33">
        <f>E396/H396</f>
        <v>7.0618122887709814E-2</v>
      </c>
      <c r="F397" s="33">
        <f>F396/H396</f>
        <v>0.87545703265399177</v>
      </c>
      <c r="G397" s="33">
        <f>G396/H396</f>
        <v>2.4440495006196893E-2</v>
      </c>
      <c r="H397" s="34">
        <f>SUM(D397:G397)</f>
        <v>0.99999999999999456</v>
      </c>
    </row>
    <row r="398" spans="1:8" ht="21.75" customHeight="1">
      <c r="A398" s="27"/>
      <c r="B398" s="35"/>
      <c r="C398" s="36" t="s">
        <v>338</v>
      </c>
      <c r="G398" s="37"/>
    </row>
    <row r="399" spans="1:8" ht="21.75" customHeight="1">
      <c r="A399" s="27"/>
      <c r="B399" s="35"/>
      <c r="C399" s="36"/>
      <c r="G399" s="37"/>
    </row>
    <row r="400" spans="1:8" ht="42.75" customHeight="1">
      <c r="A400" s="27"/>
      <c r="B400" s="28"/>
      <c r="C400" s="106" t="s">
        <v>146</v>
      </c>
      <c r="D400" s="108" t="s">
        <v>272</v>
      </c>
      <c r="E400" s="109"/>
      <c r="F400" s="109"/>
      <c r="G400" s="109"/>
      <c r="H400" s="110"/>
    </row>
    <row r="401" spans="1:8" ht="46.5" customHeight="1">
      <c r="A401" s="27"/>
      <c r="B401" s="28"/>
      <c r="C401" s="107"/>
      <c r="D401" s="69" t="s">
        <v>261</v>
      </c>
      <c r="E401" s="69" t="s">
        <v>262</v>
      </c>
      <c r="F401" s="69" t="s">
        <v>263</v>
      </c>
      <c r="G401" s="69" t="s">
        <v>264</v>
      </c>
      <c r="H401" s="69" t="s">
        <v>147</v>
      </c>
    </row>
    <row r="402" spans="1:8" ht="21.75" customHeight="1">
      <c r="A402" s="27"/>
      <c r="B402" s="28"/>
      <c r="C402" s="40" t="s">
        <v>148</v>
      </c>
      <c r="D402" s="68">
        <v>1235.7814300000005</v>
      </c>
      <c r="E402" s="68">
        <v>3752.1721199999988</v>
      </c>
      <c r="F402" s="68">
        <v>37814.192940000008</v>
      </c>
      <c r="G402" s="68">
        <v>926.64909000000023</v>
      </c>
      <c r="H402" s="68">
        <v>43728.795580000224</v>
      </c>
    </row>
    <row r="403" spans="1:8" ht="21.75" customHeight="1">
      <c r="A403" s="27"/>
      <c r="B403" s="28"/>
      <c r="C403" s="40" t="s">
        <v>149</v>
      </c>
      <c r="D403" s="33">
        <f>D402/H402</f>
        <v>2.8260129592162762E-2</v>
      </c>
      <c r="E403" s="33">
        <f>E402/H402</f>
        <v>8.5805521744488425E-2</v>
      </c>
      <c r="F403" s="33">
        <f>F402/H402</f>
        <v>0.86474352742737526</v>
      </c>
      <c r="G403" s="33">
        <f>G402/H402</f>
        <v>2.1190821235968639E-2</v>
      </c>
      <c r="H403" s="34">
        <f>SUM(D403:G403)</f>
        <v>0.999999999999995</v>
      </c>
    </row>
    <row r="404" spans="1:8" ht="21.75" customHeight="1">
      <c r="A404" s="27"/>
      <c r="B404" s="35"/>
      <c r="C404" s="36" t="s">
        <v>338</v>
      </c>
      <c r="G404" s="37"/>
    </row>
    <row r="405" spans="1:8" ht="21.75" customHeight="1">
      <c r="A405" s="27"/>
      <c r="B405" s="35"/>
      <c r="C405" s="36"/>
      <c r="G405" s="37"/>
    </row>
    <row r="406" spans="1:8" ht="42.75" customHeight="1">
      <c r="A406" s="27"/>
      <c r="B406" s="28"/>
      <c r="C406" s="106" t="s">
        <v>146</v>
      </c>
      <c r="D406" s="108" t="s">
        <v>273</v>
      </c>
      <c r="E406" s="109"/>
      <c r="F406" s="109"/>
      <c r="G406" s="109"/>
      <c r="H406" s="110"/>
    </row>
    <row r="407" spans="1:8" ht="46.5" customHeight="1">
      <c r="A407" s="27"/>
      <c r="B407" s="28"/>
      <c r="C407" s="107"/>
      <c r="D407" s="69" t="s">
        <v>261</v>
      </c>
      <c r="E407" s="69" t="s">
        <v>262</v>
      </c>
      <c r="F407" s="69" t="s">
        <v>263</v>
      </c>
      <c r="G407" s="69" t="s">
        <v>264</v>
      </c>
      <c r="H407" s="69" t="s">
        <v>147</v>
      </c>
    </row>
    <row r="408" spans="1:8" ht="21.75" customHeight="1">
      <c r="A408" s="27"/>
      <c r="B408" s="28"/>
      <c r="C408" s="40" t="s">
        <v>148</v>
      </c>
      <c r="D408" s="68">
        <v>1191.3458000000005</v>
      </c>
      <c r="E408" s="68">
        <v>3090.4380499999975</v>
      </c>
      <c r="F408" s="68">
        <v>38421.087579999992</v>
      </c>
      <c r="G408" s="68">
        <v>1025.9241500000003</v>
      </c>
      <c r="H408" s="68">
        <v>43728.795580000224</v>
      </c>
    </row>
    <row r="409" spans="1:8" ht="21.75" customHeight="1">
      <c r="A409" s="27"/>
      <c r="B409" s="28"/>
      <c r="C409" s="40" t="s">
        <v>149</v>
      </c>
      <c r="D409" s="33">
        <f>D408/H408</f>
        <v>2.7243965542578852E-2</v>
      </c>
      <c r="E409" s="33">
        <f>E408/H408</f>
        <v>7.0672837177647732E-2</v>
      </c>
      <c r="F409" s="33">
        <f>F408/H408</f>
        <v>0.87862213149022195</v>
      </c>
      <c r="G409" s="33">
        <f>G408/H408</f>
        <v>2.3461065789546154E-2</v>
      </c>
      <c r="H409" s="34">
        <f>SUM(D409:G409)</f>
        <v>0.99999999999999467</v>
      </c>
    </row>
    <row r="410" spans="1:8" ht="21.75" customHeight="1">
      <c r="A410" s="27"/>
      <c r="B410" s="35"/>
      <c r="C410" s="36" t="s">
        <v>338</v>
      </c>
      <c r="G410" s="37"/>
    </row>
    <row r="411" spans="1:8" ht="21.75" customHeight="1">
      <c r="A411" s="27"/>
      <c r="B411" s="35"/>
      <c r="C411" s="36"/>
      <c r="G411" s="37"/>
    </row>
    <row r="412" spans="1:8" ht="42.75" customHeight="1">
      <c r="A412" s="27"/>
      <c r="B412" s="28"/>
      <c r="C412" s="106" t="s">
        <v>146</v>
      </c>
      <c r="D412" s="108" t="s">
        <v>274</v>
      </c>
      <c r="E412" s="109"/>
      <c r="F412" s="109"/>
      <c r="G412" s="109"/>
      <c r="H412" s="110"/>
    </row>
    <row r="413" spans="1:8" ht="46.5" customHeight="1">
      <c r="A413" s="27"/>
      <c r="B413" s="28"/>
      <c r="C413" s="107"/>
      <c r="D413" s="69" t="s">
        <v>261</v>
      </c>
      <c r="E413" s="69" t="s">
        <v>262</v>
      </c>
      <c r="F413" s="69" t="s">
        <v>263</v>
      </c>
      <c r="G413" s="69" t="s">
        <v>264</v>
      </c>
      <c r="H413" s="69" t="s">
        <v>147</v>
      </c>
    </row>
    <row r="414" spans="1:8" ht="21.75" customHeight="1">
      <c r="A414" s="27"/>
      <c r="B414" s="28"/>
      <c r="C414" s="40" t="s">
        <v>148</v>
      </c>
      <c r="D414" s="68">
        <v>1185.3864800000001</v>
      </c>
      <c r="E414" s="68">
        <v>3035.595149999996</v>
      </c>
      <c r="F414" s="68">
        <v>37363.358020000007</v>
      </c>
      <c r="G414" s="68">
        <v>2144.4559299999987</v>
      </c>
      <c r="H414" s="68">
        <v>43728.795580000224</v>
      </c>
    </row>
    <row r="415" spans="1:8" ht="21.75" customHeight="1">
      <c r="A415" s="27"/>
      <c r="B415" s="28"/>
      <c r="C415" s="40" t="s">
        <v>149</v>
      </c>
      <c r="D415" s="33">
        <f>D414/H414</f>
        <v>2.7107686463291199E-2</v>
      </c>
      <c r="E415" s="33">
        <f>E414/H414</f>
        <v>6.9418677320908284E-2</v>
      </c>
      <c r="F415" s="33">
        <f>F414/H414</f>
        <v>0.85443373238224951</v>
      </c>
      <c r="G415" s="33">
        <f>G414/H414</f>
        <v>4.9039903833545916E-2</v>
      </c>
      <c r="H415" s="34">
        <f>SUM(D415:G415)</f>
        <v>0.999999999999995</v>
      </c>
    </row>
    <row r="416" spans="1:8" ht="21.75" customHeight="1">
      <c r="A416" s="27"/>
      <c r="B416" s="35"/>
      <c r="C416" s="36" t="s">
        <v>338</v>
      </c>
      <c r="G416" s="37"/>
    </row>
    <row r="417" spans="1:8" ht="21.75" customHeight="1">
      <c r="A417" s="27"/>
      <c r="B417" s="35"/>
      <c r="C417" s="36"/>
      <c r="G417" s="37"/>
    </row>
    <row r="418" spans="1:8" ht="42.75" customHeight="1">
      <c r="A418" s="27"/>
      <c r="B418" s="28"/>
      <c r="C418" s="106" t="s">
        <v>146</v>
      </c>
      <c r="D418" s="108" t="s">
        <v>275</v>
      </c>
      <c r="E418" s="109"/>
      <c r="F418" s="109"/>
      <c r="G418" s="109"/>
      <c r="H418" s="110"/>
    </row>
    <row r="419" spans="1:8" ht="46.5" customHeight="1">
      <c r="A419" s="27"/>
      <c r="B419" s="28"/>
      <c r="C419" s="107"/>
      <c r="D419" s="69" t="s">
        <v>261</v>
      </c>
      <c r="E419" s="69" t="s">
        <v>262</v>
      </c>
      <c r="F419" s="69" t="s">
        <v>263</v>
      </c>
      <c r="G419" s="69" t="s">
        <v>264</v>
      </c>
      <c r="H419" s="69" t="s">
        <v>147</v>
      </c>
    </row>
    <row r="420" spans="1:8" ht="21.75" customHeight="1">
      <c r="A420" s="27"/>
      <c r="B420" s="28"/>
      <c r="C420" s="40" t="s">
        <v>148</v>
      </c>
      <c r="D420" s="68">
        <v>844.97123000000022</v>
      </c>
      <c r="E420" s="68">
        <v>4022.4948999999965</v>
      </c>
      <c r="F420" s="68">
        <v>37833.950710000019</v>
      </c>
      <c r="G420" s="68">
        <v>1027.3787400000001</v>
      </c>
      <c r="H420" s="68">
        <v>43728.795580000224</v>
      </c>
    </row>
    <row r="421" spans="1:8" ht="21.75" customHeight="1">
      <c r="A421" s="27"/>
      <c r="B421" s="28"/>
      <c r="C421" s="40" t="s">
        <v>149</v>
      </c>
      <c r="D421" s="33">
        <f>D420/H420</f>
        <v>1.9322993436994083E-2</v>
      </c>
      <c r="E421" s="33">
        <f>E420/H420</f>
        <v>9.1987324293919551E-2</v>
      </c>
      <c r="F421" s="33">
        <f>F420/H420</f>
        <v>0.86519535258601388</v>
      </c>
      <c r="G421" s="33">
        <f>G420/H420</f>
        <v>2.3494329683067729E-2</v>
      </c>
      <c r="H421" s="34">
        <f>SUM(D421:G421)</f>
        <v>0.99999999999999523</v>
      </c>
    </row>
    <row r="422" spans="1:8" ht="21.75" customHeight="1">
      <c r="A422" s="27"/>
      <c r="B422" s="35"/>
      <c r="C422" s="36" t="s">
        <v>338</v>
      </c>
      <c r="G422" s="37"/>
    </row>
    <row r="423" spans="1:8" ht="21.75" customHeight="1">
      <c r="A423" s="27"/>
      <c r="B423" s="35"/>
      <c r="C423" s="36"/>
      <c r="G423" s="37"/>
    </row>
    <row r="424" spans="1:8" ht="42.75" customHeight="1">
      <c r="A424" s="27"/>
      <c r="B424" s="28"/>
      <c r="C424" s="106" t="s">
        <v>146</v>
      </c>
      <c r="D424" s="108" t="s">
        <v>276</v>
      </c>
      <c r="E424" s="109"/>
      <c r="F424" s="109"/>
      <c r="G424" s="109"/>
      <c r="H424" s="110"/>
    </row>
    <row r="425" spans="1:8" ht="46.5" customHeight="1">
      <c r="A425" s="27"/>
      <c r="B425" s="28"/>
      <c r="C425" s="107"/>
      <c r="D425" s="69" t="s">
        <v>261</v>
      </c>
      <c r="E425" s="69" t="s">
        <v>262</v>
      </c>
      <c r="F425" s="69" t="s">
        <v>263</v>
      </c>
      <c r="G425" s="69" t="s">
        <v>264</v>
      </c>
      <c r="H425" s="69" t="s">
        <v>147</v>
      </c>
    </row>
    <row r="426" spans="1:8" ht="21.75" customHeight="1">
      <c r="A426" s="27"/>
      <c r="B426" s="28"/>
      <c r="C426" s="40" t="s">
        <v>148</v>
      </c>
      <c r="D426" s="68">
        <v>1175.9918100000002</v>
      </c>
      <c r="E426" s="68">
        <v>3879.9139299999983</v>
      </c>
      <c r="F426" s="68">
        <v>37712.835390000007</v>
      </c>
      <c r="G426" s="68">
        <v>960.0544500000002</v>
      </c>
      <c r="H426" s="68">
        <v>43728.795580000224</v>
      </c>
    </row>
    <row r="427" spans="1:8" ht="21.75" customHeight="1">
      <c r="A427" s="27"/>
      <c r="B427" s="28"/>
      <c r="C427" s="40" t="s">
        <v>149</v>
      </c>
      <c r="D427" s="33">
        <f>D426/H426</f>
        <v>2.6892847022245706E-2</v>
      </c>
      <c r="E427" s="33">
        <f>E426/H426</f>
        <v>8.8726750383550781E-2</v>
      </c>
      <c r="F427" s="33">
        <f>F426/H426</f>
        <v>0.86242566002088394</v>
      </c>
      <c r="G427" s="33">
        <f>G426/H426</f>
        <v>2.1954742573314555E-2</v>
      </c>
      <c r="H427" s="34">
        <f>SUM(D427:G427)</f>
        <v>0.999999999999995</v>
      </c>
    </row>
    <row r="428" spans="1:8" ht="21.75" customHeight="1">
      <c r="A428" s="27"/>
      <c r="B428" s="35"/>
      <c r="C428" s="36" t="s">
        <v>338</v>
      </c>
      <c r="G428" s="37"/>
    </row>
    <row r="429" spans="1:8" ht="21.75" customHeight="1">
      <c r="A429" s="27"/>
      <c r="B429" s="35"/>
      <c r="C429" s="36"/>
      <c r="G429" s="37"/>
    </row>
    <row r="430" spans="1:8" ht="42.75" customHeight="1">
      <c r="A430" s="27"/>
      <c r="B430" s="28"/>
      <c r="C430" s="106" t="s">
        <v>146</v>
      </c>
      <c r="D430" s="108" t="s">
        <v>277</v>
      </c>
      <c r="E430" s="109"/>
      <c r="F430" s="109"/>
      <c r="G430" s="109"/>
      <c r="H430" s="110"/>
    </row>
    <row r="431" spans="1:8" ht="46.5" customHeight="1">
      <c r="A431" s="27"/>
      <c r="B431" s="28"/>
      <c r="C431" s="107"/>
      <c r="D431" s="69" t="s">
        <v>261</v>
      </c>
      <c r="E431" s="69" t="s">
        <v>262</v>
      </c>
      <c r="F431" s="69" t="s">
        <v>263</v>
      </c>
      <c r="G431" s="69" t="s">
        <v>264</v>
      </c>
      <c r="H431" s="69" t="s">
        <v>147</v>
      </c>
    </row>
    <row r="432" spans="1:8" ht="21.75" customHeight="1">
      <c r="A432" s="27"/>
      <c r="B432" s="28"/>
      <c r="C432" s="40" t="s">
        <v>148</v>
      </c>
      <c r="D432" s="68">
        <v>1305.1198999999999</v>
      </c>
      <c r="E432" s="68">
        <v>3916.2143899999983</v>
      </c>
      <c r="F432" s="68">
        <v>37409.144409999979</v>
      </c>
      <c r="G432" s="68">
        <v>1098.3168800000003</v>
      </c>
      <c r="H432" s="68">
        <v>43728.795580000224</v>
      </c>
    </row>
    <row r="433" spans="1:21" ht="21.75" customHeight="1">
      <c r="A433" s="27"/>
      <c r="B433" s="28"/>
      <c r="C433" s="40" t="s">
        <v>149</v>
      </c>
      <c r="D433" s="33">
        <f>D432/H432</f>
        <v>2.9845777426280379E-2</v>
      </c>
      <c r="E433" s="33">
        <f>E432/H432</f>
        <v>8.9556877523311346E-2</v>
      </c>
      <c r="F433" s="33">
        <f>F432/H432</f>
        <v>0.8554807859174014</v>
      </c>
      <c r="G433" s="33">
        <f>G432/H432</f>
        <v>2.5116559133001273E-2</v>
      </c>
      <c r="H433" s="34">
        <f>SUM(D433:G433)</f>
        <v>0.99999999999999434</v>
      </c>
    </row>
    <row r="434" spans="1:21" ht="21.75" customHeight="1">
      <c r="A434" s="27"/>
      <c r="B434" s="35"/>
      <c r="C434" s="36" t="s">
        <v>338</v>
      </c>
      <c r="G434" s="37"/>
    </row>
    <row r="435" spans="1:21" ht="21.75" customHeight="1">
      <c r="A435" s="27"/>
      <c r="B435" s="35"/>
      <c r="C435" s="36"/>
      <c r="G435" s="37"/>
    </row>
    <row r="436" spans="1:21" ht="42.75" customHeight="1">
      <c r="A436" s="27"/>
      <c r="B436" s="28"/>
      <c r="C436" s="106" t="s">
        <v>146</v>
      </c>
      <c r="D436" s="108" t="s">
        <v>278</v>
      </c>
      <c r="E436" s="109"/>
      <c r="F436" s="109"/>
      <c r="G436" s="109"/>
      <c r="H436" s="110"/>
    </row>
    <row r="437" spans="1:21" ht="46.5" customHeight="1">
      <c r="A437" s="27"/>
      <c r="B437" s="28"/>
      <c r="C437" s="107"/>
      <c r="D437" s="69" t="s">
        <v>261</v>
      </c>
      <c r="E437" s="69" t="s">
        <v>262</v>
      </c>
      <c r="F437" s="69" t="s">
        <v>263</v>
      </c>
      <c r="G437" s="69" t="s">
        <v>264</v>
      </c>
      <c r="H437" s="69" t="s">
        <v>147</v>
      </c>
    </row>
    <row r="438" spans="1:21" ht="21.75" customHeight="1">
      <c r="A438" s="27"/>
      <c r="B438" s="28"/>
      <c r="C438" s="40" t="s">
        <v>148</v>
      </c>
      <c r="D438" s="68">
        <v>2962.7874299999976</v>
      </c>
      <c r="E438" s="68">
        <v>10334.007369999998</v>
      </c>
      <c r="F438" s="68">
        <v>28095.273549999896</v>
      </c>
      <c r="G438" s="68">
        <v>2336.7272299999995</v>
      </c>
      <c r="H438" s="68">
        <v>43728.795580000224</v>
      </c>
    </row>
    <row r="439" spans="1:21" ht="21.75" customHeight="1">
      <c r="A439" s="27"/>
      <c r="B439" s="28"/>
      <c r="C439" s="40" t="s">
        <v>149</v>
      </c>
      <c r="D439" s="33">
        <f>D438/H438</f>
        <v>6.7753693892155964E-2</v>
      </c>
      <c r="E439" s="33">
        <f>E438/H438</f>
        <v>0.23632042074184986</v>
      </c>
      <c r="F439" s="33">
        <f>F438/H438</f>
        <v>0.6424890779029262</v>
      </c>
      <c r="G439" s="33">
        <f>G438/H438</f>
        <v>5.3436807463060419E-2</v>
      </c>
      <c r="H439" s="34">
        <f>SUM(D439:G439)</f>
        <v>0.99999999999999245</v>
      </c>
    </row>
    <row r="440" spans="1:21" ht="21.75" customHeight="1">
      <c r="A440" s="27"/>
      <c r="B440" s="35"/>
      <c r="C440" s="36" t="s">
        <v>338</v>
      </c>
      <c r="G440" s="37"/>
    </row>
    <row r="441" spans="1:21" ht="21.75" customHeight="1">
      <c r="A441" s="27"/>
      <c r="B441" s="35"/>
      <c r="C441" s="36"/>
      <c r="G441" s="37"/>
    </row>
    <row r="442" spans="1:21" s="25" customFormat="1" ht="21.75" customHeight="1">
      <c r="A442" s="58" t="s">
        <v>279</v>
      </c>
      <c r="B442" s="24" t="s">
        <v>280</v>
      </c>
    </row>
    <row r="443" spans="1:21" s="25" customFormat="1" ht="21.75" customHeight="1">
      <c r="A443" s="58"/>
      <c r="B443" s="24"/>
    </row>
    <row r="444" spans="1:21" s="25" customFormat="1" ht="21.75" customHeight="1">
      <c r="A444" s="58" t="s">
        <v>134</v>
      </c>
      <c r="B444" s="24" t="s">
        <v>159</v>
      </c>
    </row>
    <row r="445" spans="1:21" ht="21.75" customHeight="1">
      <c r="B445" s="26"/>
    </row>
    <row r="446" spans="1:21" ht="39" customHeight="1">
      <c r="A446" s="27"/>
      <c r="B446" s="28"/>
      <c r="C446" s="106" t="s">
        <v>146</v>
      </c>
      <c r="D446" s="108" t="s">
        <v>37</v>
      </c>
      <c r="E446" s="109"/>
      <c r="F446" s="110"/>
      <c r="G446" s="108" t="s">
        <v>38</v>
      </c>
      <c r="H446" s="109"/>
      <c r="I446" s="110"/>
      <c r="J446" s="108" t="s">
        <v>39</v>
      </c>
      <c r="K446" s="109"/>
      <c r="L446" s="110"/>
      <c r="M446" s="108" t="s">
        <v>40</v>
      </c>
      <c r="N446" s="109"/>
      <c r="O446" s="110"/>
      <c r="P446" s="25"/>
      <c r="Q446" s="25"/>
      <c r="R446" s="25"/>
      <c r="S446" s="25"/>
      <c r="T446" s="25"/>
      <c r="U446" s="25"/>
    </row>
    <row r="447" spans="1:21" ht="21.75" customHeight="1">
      <c r="A447" s="27"/>
      <c r="B447" s="28"/>
      <c r="C447" s="107"/>
      <c r="D447" s="39" t="s">
        <v>3</v>
      </c>
      <c r="E447" s="39" t="s">
        <v>4</v>
      </c>
      <c r="F447" s="39" t="s">
        <v>147</v>
      </c>
      <c r="G447" s="39" t="s">
        <v>3</v>
      </c>
      <c r="H447" s="39" t="s">
        <v>4</v>
      </c>
      <c r="I447" s="39" t="s">
        <v>147</v>
      </c>
      <c r="J447" s="39" t="s">
        <v>3</v>
      </c>
      <c r="K447" s="39" t="s">
        <v>4</v>
      </c>
      <c r="L447" s="39" t="s">
        <v>147</v>
      </c>
      <c r="M447" s="39" t="s">
        <v>3</v>
      </c>
      <c r="N447" s="39" t="s">
        <v>4</v>
      </c>
      <c r="O447" s="39" t="s">
        <v>147</v>
      </c>
      <c r="P447" s="25"/>
      <c r="Q447" s="25"/>
      <c r="R447" s="25"/>
      <c r="S447" s="25"/>
      <c r="T447" s="25"/>
      <c r="U447" s="25"/>
    </row>
    <row r="448" spans="1:21" ht="21.75" customHeight="1">
      <c r="A448" s="27"/>
      <c r="B448" s="28"/>
      <c r="C448" s="40" t="s">
        <v>148</v>
      </c>
      <c r="D448" s="32">
        <v>15553.981970000019</v>
      </c>
      <c r="E448" s="32">
        <v>28174.813609999892</v>
      </c>
      <c r="F448" s="32">
        <v>43728.795580000224</v>
      </c>
      <c r="G448" s="32">
        <v>13973.814310000018</v>
      </c>
      <c r="H448" s="32">
        <v>29754.981269999866</v>
      </c>
      <c r="I448" s="32">
        <v>43728.795580000224</v>
      </c>
      <c r="J448" s="32">
        <v>13923.087420000014</v>
      </c>
      <c r="K448" s="32">
        <v>29805.708159999864</v>
      </c>
      <c r="L448" s="32">
        <v>43728.795580000224</v>
      </c>
      <c r="M448" s="32">
        <v>14246.456230000014</v>
      </c>
      <c r="N448" s="32">
        <v>29482.339349999875</v>
      </c>
      <c r="O448" s="32">
        <v>43728.795580000224</v>
      </c>
      <c r="P448" s="25"/>
      <c r="Q448" s="25"/>
      <c r="R448" s="25"/>
      <c r="S448" s="25"/>
      <c r="T448" s="25"/>
      <c r="U448" s="25"/>
    </row>
    <row r="449" spans="1:21" ht="21.75" customHeight="1">
      <c r="A449" s="27"/>
      <c r="B449" s="28"/>
      <c r="C449" s="40" t="s">
        <v>149</v>
      </c>
      <c r="D449" s="33">
        <f>D448/F448</f>
        <v>0.35569198199261126</v>
      </c>
      <c r="E449" s="33">
        <f>E448/F448</f>
        <v>0.64430801800738158</v>
      </c>
      <c r="F449" s="34">
        <f>+D449+E449</f>
        <v>0.99999999999999289</v>
      </c>
      <c r="G449" s="33">
        <f>G448/I448</f>
        <v>0.31955635010425654</v>
      </c>
      <c r="H449" s="33">
        <f>H448/I448</f>
        <v>0.68044364989573569</v>
      </c>
      <c r="I449" s="34">
        <f>+G449+H449</f>
        <v>0.99999999999999223</v>
      </c>
      <c r="J449" s="33">
        <f>J448/L448</f>
        <v>0.31839631609629487</v>
      </c>
      <c r="K449" s="33">
        <f>K448/L448</f>
        <v>0.68160368390369719</v>
      </c>
      <c r="L449" s="34">
        <f>+J449+K449</f>
        <v>0.99999999999999201</v>
      </c>
      <c r="M449" s="33">
        <f>M448/O448</f>
        <v>0.32579118727239231</v>
      </c>
      <c r="N449" s="33">
        <f>N448/O448</f>
        <v>0.67420881272760003</v>
      </c>
      <c r="O449" s="34">
        <f>+M449+N449</f>
        <v>0.99999999999999234</v>
      </c>
      <c r="P449" s="25"/>
      <c r="Q449" s="25"/>
      <c r="R449" s="25"/>
      <c r="S449" s="25"/>
      <c r="T449" s="25"/>
      <c r="U449" s="25"/>
    </row>
    <row r="450" spans="1:21" ht="21.75" customHeight="1">
      <c r="A450" s="27"/>
      <c r="B450" s="35"/>
      <c r="C450" s="36" t="s">
        <v>338</v>
      </c>
      <c r="G450" s="37"/>
    </row>
    <row r="452" spans="1:21" s="25" customFormat="1" ht="21.75" customHeight="1">
      <c r="A452" s="58" t="s">
        <v>135</v>
      </c>
      <c r="B452" s="24" t="s">
        <v>160</v>
      </c>
    </row>
    <row r="453" spans="1:21" ht="21.75" customHeight="1">
      <c r="B453" s="26"/>
    </row>
    <row r="454" spans="1:21" ht="39" customHeight="1">
      <c r="A454" s="27"/>
      <c r="B454" s="28"/>
      <c r="C454" s="106" t="s">
        <v>146</v>
      </c>
      <c r="D454" s="108" t="s">
        <v>41</v>
      </c>
      <c r="E454" s="109"/>
      <c r="F454" s="109"/>
      <c r="G454" s="109"/>
      <c r="H454" s="109"/>
      <c r="I454" s="109"/>
      <c r="J454" s="110"/>
      <c r="P454" s="25"/>
      <c r="Q454" s="25"/>
      <c r="R454" s="25"/>
      <c r="S454" s="25"/>
      <c r="T454" s="25"/>
      <c r="U454" s="25"/>
    </row>
    <row r="455" spans="1:21" ht="46.5" customHeight="1">
      <c r="A455" s="27"/>
      <c r="B455" s="28"/>
      <c r="C455" s="107"/>
      <c r="D455" s="69" t="s">
        <v>45</v>
      </c>
      <c r="E455" s="69" t="s">
        <v>46</v>
      </c>
      <c r="F455" s="69" t="s">
        <v>47</v>
      </c>
      <c r="G455" s="69" t="s">
        <v>48</v>
      </c>
      <c r="H455" s="69" t="s">
        <v>49</v>
      </c>
      <c r="I455" s="69" t="s">
        <v>50</v>
      </c>
      <c r="J455" s="69" t="s">
        <v>147</v>
      </c>
      <c r="P455" s="25"/>
      <c r="Q455" s="25"/>
      <c r="R455" s="25"/>
      <c r="S455" s="25"/>
      <c r="T455" s="25"/>
      <c r="U455" s="25"/>
    </row>
    <row r="456" spans="1:21" ht="21.75" customHeight="1">
      <c r="A456" s="27"/>
      <c r="B456" s="28"/>
      <c r="C456" s="40" t="s">
        <v>148</v>
      </c>
      <c r="D456" s="32">
        <v>6494.7178599999916</v>
      </c>
      <c r="E456" s="32">
        <v>7517.6213900000002</v>
      </c>
      <c r="F456" s="32">
        <v>1293.0716699999996</v>
      </c>
      <c r="G456" s="32">
        <v>909.61287000000004</v>
      </c>
      <c r="H456" s="32">
        <v>1770.6496399999983</v>
      </c>
      <c r="I456" s="32">
        <v>1229.7894799999997</v>
      </c>
      <c r="J456" s="32">
        <v>19215.462910000038</v>
      </c>
      <c r="P456" s="25"/>
      <c r="Q456" s="25"/>
      <c r="R456" s="25"/>
      <c r="S456" s="25"/>
      <c r="T456" s="25"/>
      <c r="U456" s="25"/>
    </row>
    <row r="457" spans="1:21" ht="21.75" customHeight="1">
      <c r="A457" s="27"/>
      <c r="B457" s="28"/>
      <c r="C457" s="40" t="s">
        <v>149</v>
      </c>
      <c r="D457" s="33">
        <f>D456/J456</f>
        <v>0.33799434811534179</v>
      </c>
      <c r="E457" s="33">
        <f>E456/J456</f>
        <v>0.39122770162813553</v>
      </c>
      <c r="F457" s="34">
        <f>F456/J456</f>
        <v>6.7293287497490584E-2</v>
      </c>
      <c r="G457" s="33">
        <f>G456/J456</f>
        <v>4.7337546550940635E-2</v>
      </c>
      <c r="H457" s="33">
        <f>H456/J456</f>
        <v>9.2147123818626483E-2</v>
      </c>
      <c r="I457" s="34">
        <f>I456/J456</f>
        <v>6.3999992389462412E-2</v>
      </c>
      <c r="J457" s="34">
        <f>SUM(D457:I457)</f>
        <v>0.99999999999999745</v>
      </c>
      <c r="P457" s="25"/>
      <c r="Q457" s="25"/>
      <c r="R457" s="25"/>
      <c r="S457" s="25"/>
      <c r="T457" s="25"/>
      <c r="U457" s="25"/>
    </row>
    <row r="458" spans="1:21" ht="21.75" customHeight="1">
      <c r="A458" s="27"/>
      <c r="B458" s="35"/>
      <c r="C458" s="36" t="s">
        <v>338</v>
      </c>
      <c r="G458" s="37"/>
    </row>
    <row r="460" spans="1:21" ht="39" customHeight="1">
      <c r="A460" s="27"/>
      <c r="B460" s="28"/>
      <c r="C460" s="106" t="s">
        <v>146</v>
      </c>
      <c r="D460" s="108" t="s">
        <v>42</v>
      </c>
      <c r="E460" s="109"/>
      <c r="F460" s="109"/>
      <c r="G460" s="109"/>
      <c r="H460" s="109"/>
      <c r="I460" s="109"/>
      <c r="J460" s="110"/>
      <c r="P460" s="25"/>
      <c r="Q460" s="25"/>
      <c r="R460" s="25"/>
      <c r="S460" s="25"/>
      <c r="T460" s="25"/>
      <c r="U460" s="25"/>
    </row>
    <row r="461" spans="1:21" ht="46.5" customHeight="1">
      <c r="A461" s="27"/>
      <c r="B461" s="28"/>
      <c r="C461" s="107"/>
      <c r="D461" s="69" t="s">
        <v>45</v>
      </c>
      <c r="E461" s="69" t="s">
        <v>46</v>
      </c>
      <c r="F461" s="69" t="s">
        <v>47</v>
      </c>
      <c r="G461" s="69" t="s">
        <v>48</v>
      </c>
      <c r="H461" s="69" t="s">
        <v>49</v>
      </c>
      <c r="I461" s="69" t="s">
        <v>50</v>
      </c>
      <c r="J461" s="69" t="s">
        <v>147</v>
      </c>
      <c r="P461" s="25"/>
      <c r="Q461" s="25"/>
      <c r="R461" s="25"/>
      <c r="S461" s="25"/>
      <c r="T461" s="25"/>
      <c r="U461" s="25"/>
    </row>
    <row r="462" spans="1:21" ht="21.75" customHeight="1">
      <c r="A462" s="27"/>
      <c r="B462" s="28"/>
      <c r="C462" s="40" t="s">
        <v>148</v>
      </c>
      <c r="D462" s="32">
        <v>10028.891649999998</v>
      </c>
      <c r="E462" s="32">
        <v>1371.9239999999993</v>
      </c>
      <c r="F462" s="32">
        <v>2089.9976799999981</v>
      </c>
      <c r="G462" s="32">
        <v>2052.8873999999992</v>
      </c>
      <c r="H462" s="32">
        <v>1951.2403899999977</v>
      </c>
      <c r="I462" s="32">
        <v>1720.5217899999991</v>
      </c>
      <c r="J462" s="32">
        <v>19215.462910000038</v>
      </c>
      <c r="P462" s="25"/>
      <c r="Q462" s="25"/>
      <c r="R462" s="25"/>
      <c r="S462" s="25"/>
      <c r="T462" s="25"/>
      <c r="U462" s="25"/>
    </row>
    <row r="463" spans="1:21" ht="21.75" customHeight="1">
      <c r="A463" s="27"/>
      <c r="B463" s="28"/>
      <c r="C463" s="40" t="s">
        <v>149</v>
      </c>
      <c r="D463" s="33">
        <f>D462/J462</f>
        <v>0.52191777512582327</v>
      </c>
      <c r="E463" s="33">
        <f>E462/J462</f>
        <v>7.1396874820331691E-2</v>
      </c>
      <c r="F463" s="34">
        <f>F462/J462</f>
        <v>0.10876644969673509</v>
      </c>
      <c r="G463" s="33">
        <f>G462/J462</f>
        <v>0.10683517798218867</v>
      </c>
      <c r="H463" s="33">
        <f>H462/J462</f>
        <v>0.10154532311498676</v>
      </c>
      <c r="I463" s="34">
        <f>I462/J462</f>
        <v>8.9538399259932039E-2</v>
      </c>
      <c r="J463" s="34">
        <f>SUM(D463:I463)</f>
        <v>0.99999999999999756</v>
      </c>
      <c r="P463" s="25"/>
      <c r="Q463" s="25"/>
      <c r="R463" s="25"/>
      <c r="S463" s="25"/>
      <c r="T463" s="25"/>
      <c r="U463" s="25"/>
    </row>
    <row r="464" spans="1:21" ht="21.75" customHeight="1">
      <c r="A464" s="27"/>
      <c r="B464" s="35"/>
      <c r="C464" s="36" t="s">
        <v>338</v>
      </c>
      <c r="G464" s="37"/>
    </row>
    <row r="466" spans="1:21" ht="39" customHeight="1">
      <c r="A466" s="27"/>
      <c r="B466" s="28"/>
      <c r="C466" s="106" t="s">
        <v>146</v>
      </c>
      <c r="D466" s="108" t="s">
        <v>43</v>
      </c>
      <c r="E466" s="109"/>
      <c r="F466" s="109"/>
      <c r="G466" s="109"/>
      <c r="H466" s="109"/>
      <c r="I466" s="109"/>
      <c r="J466" s="110"/>
      <c r="P466" s="25"/>
      <c r="Q466" s="25"/>
      <c r="R466" s="25"/>
      <c r="S466" s="25"/>
      <c r="T466" s="25"/>
      <c r="U466" s="25"/>
    </row>
    <row r="467" spans="1:21" ht="46.5" customHeight="1">
      <c r="A467" s="27"/>
      <c r="B467" s="28"/>
      <c r="C467" s="107"/>
      <c r="D467" s="69" t="s">
        <v>45</v>
      </c>
      <c r="E467" s="69" t="s">
        <v>46</v>
      </c>
      <c r="F467" s="69" t="s">
        <v>47</v>
      </c>
      <c r="G467" s="69" t="s">
        <v>48</v>
      </c>
      <c r="H467" s="69" t="s">
        <v>49</v>
      </c>
      <c r="I467" s="69" t="s">
        <v>50</v>
      </c>
      <c r="J467" s="69" t="s">
        <v>147</v>
      </c>
      <c r="P467" s="25"/>
      <c r="Q467" s="25"/>
      <c r="R467" s="25"/>
      <c r="S467" s="25"/>
      <c r="T467" s="25"/>
      <c r="U467" s="25"/>
    </row>
    <row r="468" spans="1:21" ht="21.75" customHeight="1">
      <c r="A468" s="27"/>
      <c r="B468" s="28"/>
      <c r="C468" s="40" t="s">
        <v>148</v>
      </c>
      <c r="D468" s="32">
        <v>8800.0555099999965</v>
      </c>
      <c r="E468" s="32">
        <v>3782.9569200000014</v>
      </c>
      <c r="F468" s="32">
        <v>2064.4098499999986</v>
      </c>
      <c r="G468" s="32">
        <v>1342.4818199999991</v>
      </c>
      <c r="H468" s="32">
        <v>1922.0843099999979</v>
      </c>
      <c r="I468" s="32">
        <v>1303.4745</v>
      </c>
      <c r="J468" s="32">
        <v>19215.462910000038</v>
      </c>
      <c r="P468" s="25"/>
      <c r="Q468" s="25"/>
      <c r="R468" s="25"/>
      <c r="S468" s="25"/>
      <c r="T468" s="25"/>
      <c r="U468" s="25"/>
    </row>
    <row r="469" spans="1:21" ht="21.75" customHeight="1">
      <c r="A469" s="27"/>
      <c r="B469" s="28"/>
      <c r="C469" s="40" t="s">
        <v>149</v>
      </c>
      <c r="D469" s="33">
        <f>D468/J468</f>
        <v>0.45796739590490454</v>
      </c>
      <c r="E469" s="33">
        <f>E468/J468</f>
        <v>0.19687045468112502</v>
      </c>
      <c r="F469" s="34">
        <f>F468/J468</f>
        <v>0.1074348226565828</v>
      </c>
      <c r="G469" s="33">
        <f>G468/J468</f>
        <v>6.9864661928146929E-2</v>
      </c>
      <c r="H469" s="33">
        <f>H468/J468</f>
        <v>0.10002799927342443</v>
      </c>
      <c r="I469" s="34">
        <f>I468/J468</f>
        <v>6.7834665555813953E-2</v>
      </c>
      <c r="J469" s="34">
        <f>SUM(D469:I469)</f>
        <v>0.99999999999999756</v>
      </c>
      <c r="P469" s="25"/>
      <c r="Q469" s="25"/>
      <c r="R469" s="25"/>
      <c r="S469" s="25"/>
      <c r="T469" s="25"/>
      <c r="U469" s="25"/>
    </row>
    <row r="470" spans="1:21" ht="21.75" customHeight="1">
      <c r="A470" s="27"/>
      <c r="B470" s="35"/>
      <c r="C470" s="36" t="s">
        <v>338</v>
      </c>
      <c r="G470" s="37"/>
    </row>
    <row r="472" spans="1:21" ht="39" customHeight="1">
      <c r="A472" s="27"/>
      <c r="B472" s="28"/>
      <c r="C472" s="106" t="s">
        <v>146</v>
      </c>
      <c r="D472" s="108" t="s">
        <v>44</v>
      </c>
      <c r="E472" s="109"/>
      <c r="F472" s="109"/>
      <c r="G472" s="109"/>
      <c r="H472" s="109"/>
      <c r="I472" s="109"/>
      <c r="J472" s="110"/>
      <c r="P472" s="25"/>
      <c r="Q472" s="25"/>
      <c r="R472" s="25"/>
      <c r="S472" s="25"/>
      <c r="T472" s="25"/>
      <c r="U472" s="25"/>
    </row>
    <row r="473" spans="1:21" ht="46.5" customHeight="1">
      <c r="A473" s="27"/>
      <c r="B473" s="28"/>
      <c r="C473" s="107"/>
      <c r="D473" s="69" t="s">
        <v>45</v>
      </c>
      <c r="E473" s="69" t="s">
        <v>46</v>
      </c>
      <c r="F473" s="69" t="s">
        <v>47</v>
      </c>
      <c r="G473" s="69" t="s">
        <v>48</v>
      </c>
      <c r="H473" s="69" t="s">
        <v>49</v>
      </c>
      <c r="I473" s="69" t="s">
        <v>50</v>
      </c>
      <c r="J473" s="69" t="s">
        <v>147</v>
      </c>
      <c r="P473" s="25"/>
      <c r="Q473" s="25"/>
      <c r="R473" s="25"/>
      <c r="S473" s="25"/>
      <c r="T473" s="25"/>
      <c r="U473" s="25"/>
    </row>
    <row r="474" spans="1:21" ht="21.75" customHeight="1">
      <c r="A474" s="27"/>
      <c r="B474" s="28"/>
      <c r="C474" s="40" t="s">
        <v>148</v>
      </c>
      <c r="D474" s="32">
        <v>10505.731110000004</v>
      </c>
      <c r="E474" s="32">
        <v>4407.0333999999993</v>
      </c>
      <c r="F474" s="32">
        <v>734.56808000000024</v>
      </c>
      <c r="G474" s="32">
        <v>316.99487999999997</v>
      </c>
      <c r="H474" s="32">
        <v>2371.9204299999974</v>
      </c>
      <c r="I474" s="32">
        <v>879.21501000000012</v>
      </c>
      <c r="J474" s="32">
        <v>19215.462910000038</v>
      </c>
      <c r="P474" s="25"/>
      <c r="Q474" s="25"/>
      <c r="R474" s="25"/>
      <c r="S474" s="25"/>
      <c r="T474" s="25"/>
      <c r="U474" s="25"/>
    </row>
    <row r="475" spans="1:21" ht="21.75" customHeight="1">
      <c r="A475" s="27"/>
      <c r="B475" s="28"/>
      <c r="C475" s="40" t="s">
        <v>149</v>
      </c>
      <c r="D475" s="33">
        <f>D474/J474</f>
        <v>0.54673317833694501</v>
      </c>
      <c r="E475" s="33">
        <f>E474/J474</f>
        <v>0.22934828167509344</v>
      </c>
      <c r="F475" s="34">
        <f>F474/J474</f>
        <v>3.8227966895229941E-2</v>
      </c>
      <c r="G475" s="33">
        <f>G474/J474</f>
        <v>1.6496864087257077E-2</v>
      </c>
      <c r="H475" s="33">
        <f>H474/J474</f>
        <v>0.12343811029218617</v>
      </c>
      <c r="I475" s="34">
        <f>I474/J474</f>
        <v>4.575559871328639E-2</v>
      </c>
      <c r="J475" s="34">
        <f>SUM(D475:I475)</f>
        <v>0.999999999999998</v>
      </c>
      <c r="P475" s="25"/>
      <c r="Q475" s="25"/>
      <c r="R475" s="25"/>
      <c r="S475" s="25"/>
      <c r="T475" s="25"/>
      <c r="U475" s="25"/>
    </row>
    <row r="476" spans="1:21" ht="21.75" customHeight="1">
      <c r="A476" s="27"/>
      <c r="B476" s="35"/>
      <c r="C476" s="36" t="s">
        <v>338</v>
      </c>
      <c r="G476" s="37"/>
    </row>
    <row r="478" spans="1:21" s="25" customFormat="1" ht="21.75" customHeight="1">
      <c r="A478" s="58" t="s">
        <v>281</v>
      </c>
      <c r="B478" s="24" t="s">
        <v>282</v>
      </c>
    </row>
    <row r="479" spans="1:21" s="25" customFormat="1" ht="21.75" customHeight="1">
      <c r="A479" s="58"/>
      <c r="B479" s="24"/>
    </row>
    <row r="480" spans="1:21" s="25" customFormat="1" ht="21.75" customHeight="1">
      <c r="A480" s="58" t="s">
        <v>283</v>
      </c>
      <c r="B480" s="24" t="s">
        <v>284</v>
      </c>
    </row>
    <row r="481" spans="1:21" ht="21.75" customHeight="1">
      <c r="B481" s="26"/>
    </row>
    <row r="482" spans="1:21" ht="39" customHeight="1">
      <c r="A482" s="27"/>
      <c r="B482" s="28"/>
      <c r="C482" s="106" t="s">
        <v>146</v>
      </c>
      <c r="D482" s="108" t="s">
        <v>285</v>
      </c>
      <c r="E482" s="109"/>
      <c r="F482" s="110"/>
      <c r="G482" s="108" t="s">
        <v>286</v>
      </c>
      <c r="H482" s="109"/>
      <c r="I482" s="110"/>
      <c r="J482" s="108" t="s">
        <v>287</v>
      </c>
      <c r="K482" s="109"/>
      <c r="L482" s="110"/>
      <c r="M482" s="108" t="s">
        <v>288</v>
      </c>
      <c r="N482" s="109"/>
      <c r="O482" s="110"/>
      <c r="P482" s="108" t="s">
        <v>289</v>
      </c>
      <c r="Q482" s="109"/>
      <c r="R482" s="110"/>
      <c r="S482" s="108" t="s">
        <v>290</v>
      </c>
      <c r="T482" s="109"/>
      <c r="U482" s="110"/>
    </row>
    <row r="483" spans="1:21" ht="21.75" customHeight="1">
      <c r="A483" s="27"/>
      <c r="B483" s="28"/>
      <c r="C483" s="107"/>
      <c r="D483" s="39" t="s">
        <v>3</v>
      </c>
      <c r="E483" s="39" t="s">
        <v>4</v>
      </c>
      <c r="F483" s="39" t="s">
        <v>147</v>
      </c>
      <c r="G483" s="39" t="s">
        <v>3</v>
      </c>
      <c r="H483" s="39" t="s">
        <v>4</v>
      </c>
      <c r="I483" s="39" t="s">
        <v>147</v>
      </c>
      <c r="J483" s="39" t="s">
        <v>3</v>
      </c>
      <c r="K483" s="39" t="s">
        <v>4</v>
      </c>
      <c r="L483" s="39" t="s">
        <v>147</v>
      </c>
      <c r="M483" s="39" t="s">
        <v>3</v>
      </c>
      <c r="N483" s="39" t="s">
        <v>4</v>
      </c>
      <c r="O483" s="39" t="s">
        <v>147</v>
      </c>
      <c r="P483" s="39" t="s">
        <v>3</v>
      </c>
      <c r="Q483" s="39" t="s">
        <v>4</v>
      </c>
      <c r="R483" s="39" t="s">
        <v>147</v>
      </c>
      <c r="S483" s="39" t="s">
        <v>3</v>
      </c>
      <c r="T483" s="39" t="s">
        <v>4</v>
      </c>
      <c r="U483" s="39" t="s">
        <v>147</v>
      </c>
    </row>
    <row r="484" spans="1:21" ht="21.75" customHeight="1">
      <c r="A484" s="27"/>
      <c r="B484" s="28"/>
      <c r="C484" s="40" t="s">
        <v>148</v>
      </c>
      <c r="D484" s="32">
        <v>39053.435830000024</v>
      </c>
      <c r="E484" s="32">
        <v>4675.3597499999969</v>
      </c>
      <c r="F484" s="32">
        <v>43728.795580000224</v>
      </c>
      <c r="G484" s="32">
        <v>36887.820789999947</v>
      </c>
      <c r="H484" s="32">
        <v>6840.9747899999884</v>
      </c>
      <c r="I484" s="32">
        <v>43728.795580000224</v>
      </c>
      <c r="J484" s="32">
        <v>31149.145789999857</v>
      </c>
      <c r="K484" s="32">
        <v>12579.649790000003</v>
      </c>
      <c r="L484" s="32">
        <v>43728.795580000224</v>
      </c>
      <c r="M484" s="32">
        <v>33685.55800999987</v>
      </c>
      <c r="N484" s="32">
        <v>10043.237569999998</v>
      </c>
      <c r="O484" s="32">
        <v>43728.795580000224</v>
      </c>
      <c r="P484" s="32">
        <v>28257.675819999899</v>
      </c>
      <c r="Q484" s="32">
        <v>15471.119760000003</v>
      </c>
      <c r="R484" s="32">
        <v>43728.795580000224</v>
      </c>
      <c r="S484" s="32">
        <v>35228.347729999965</v>
      </c>
      <c r="T484" s="32">
        <v>8500.4478499999932</v>
      </c>
      <c r="U484" s="32">
        <v>43728.795580000224</v>
      </c>
    </row>
    <row r="485" spans="1:21" ht="21.75" customHeight="1">
      <c r="A485" s="27"/>
      <c r="B485" s="28"/>
      <c r="C485" s="40" t="s">
        <v>149</v>
      </c>
      <c r="D485" s="33">
        <f>D484/F484</f>
        <v>0.89308281447068893</v>
      </c>
      <c r="E485" s="33">
        <f>E484/F484</f>
        <v>0.10691718552930639</v>
      </c>
      <c r="F485" s="34">
        <f>+D485+E485</f>
        <v>0.99999999999999534</v>
      </c>
      <c r="G485" s="33">
        <f>G484/I484</f>
        <v>0.8435590393180401</v>
      </c>
      <c r="H485" s="33">
        <f>H484/I484</f>
        <v>0.15644096068195329</v>
      </c>
      <c r="I485" s="34">
        <f>+G485+H485</f>
        <v>0.99999999999999334</v>
      </c>
      <c r="J485" s="33">
        <f>J484/L484</f>
        <v>0.71232571985692217</v>
      </c>
      <c r="K485" s="33">
        <f>K484/L484</f>
        <v>0.28767428014306951</v>
      </c>
      <c r="L485" s="34">
        <f>+J485+K485</f>
        <v>0.99999999999999167</v>
      </c>
      <c r="M485" s="33">
        <f>M484/O484</f>
        <v>0.77032896889129676</v>
      </c>
      <c r="N485" s="33">
        <f>N484/O484</f>
        <v>0.22967103110869505</v>
      </c>
      <c r="O485" s="34">
        <f>+M485+N485</f>
        <v>0.99999999999999178</v>
      </c>
      <c r="P485" s="33">
        <f>P484/R484</f>
        <v>0.6462029297903602</v>
      </c>
      <c r="Q485" s="33">
        <f>Q484/R484</f>
        <v>0.35379707020963241</v>
      </c>
      <c r="R485" s="34">
        <f>+P485+Q485</f>
        <v>0.99999999999999267</v>
      </c>
      <c r="S485" s="33">
        <f>S484/U484</f>
        <v>0.80560983358325056</v>
      </c>
      <c r="T485" s="33">
        <f>T484/U484</f>
        <v>0.19439016641674331</v>
      </c>
      <c r="U485" s="34">
        <f>+S485+T485</f>
        <v>0.99999999999999389</v>
      </c>
    </row>
    <row r="486" spans="1:21" ht="21.75" customHeight="1">
      <c r="A486" s="27"/>
      <c r="B486" s="35"/>
      <c r="C486" s="36" t="s">
        <v>338</v>
      </c>
      <c r="G486" s="37"/>
    </row>
    <row r="487" spans="1:21" ht="21.75" customHeight="1">
      <c r="A487" s="27"/>
      <c r="B487" s="35"/>
      <c r="C487" s="36"/>
      <c r="G487" s="37"/>
    </row>
    <row r="488" spans="1:21" s="25" customFormat="1" ht="21.75" customHeight="1">
      <c r="A488" s="58" t="s">
        <v>291</v>
      </c>
      <c r="B488" s="24" t="s">
        <v>292</v>
      </c>
    </row>
    <row r="489" spans="1:21" ht="21.75" customHeight="1">
      <c r="B489" s="26"/>
    </row>
    <row r="490" spans="1:21" ht="39" customHeight="1">
      <c r="A490" s="27"/>
      <c r="B490" s="28"/>
      <c r="C490" s="106" t="s">
        <v>146</v>
      </c>
      <c r="D490" s="108" t="s">
        <v>293</v>
      </c>
      <c r="E490" s="109"/>
      <c r="F490" s="110"/>
      <c r="G490" s="108" t="s">
        <v>294</v>
      </c>
      <c r="H490" s="109"/>
      <c r="I490" s="110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1:21" ht="21.75" customHeight="1">
      <c r="A491" s="27"/>
      <c r="B491" s="28"/>
      <c r="C491" s="107"/>
      <c r="D491" s="39" t="s">
        <v>3</v>
      </c>
      <c r="E491" s="39" t="s">
        <v>4</v>
      </c>
      <c r="F491" s="39" t="s">
        <v>147</v>
      </c>
      <c r="G491" s="39" t="s">
        <v>3</v>
      </c>
      <c r="H491" s="39" t="s">
        <v>4</v>
      </c>
      <c r="I491" s="39" t="s">
        <v>147</v>
      </c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1:21" ht="21.75" customHeight="1">
      <c r="A492" s="27"/>
      <c r="B492" s="28"/>
      <c r="C492" s="40" t="s">
        <v>148</v>
      </c>
      <c r="D492" s="32">
        <v>32083.122209999841</v>
      </c>
      <c r="E492" s="32">
        <v>11645.673370000008</v>
      </c>
      <c r="F492" s="32">
        <v>43728.795580000224</v>
      </c>
      <c r="G492" s="32">
        <v>11645.673370000008</v>
      </c>
      <c r="H492" s="32">
        <v>32083.122209999841</v>
      </c>
      <c r="I492" s="32">
        <v>43728.795580000224</v>
      </c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1:21" ht="21.75" customHeight="1">
      <c r="A493" s="27"/>
      <c r="B493" s="28"/>
      <c r="C493" s="40" t="s">
        <v>149</v>
      </c>
      <c r="D493" s="33">
        <f>D492/F492</f>
        <v>0.73368410413465313</v>
      </c>
      <c r="E493" s="33">
        <f>E492/F492</f>
        <v>0.26631589586533838</v>
      </c>
      <c r="F493" s="34">
        <f>+D493+E493</f>
        <v>0.99999999999999156</v>
      </c>
      <c r="G493" s="33">
        <f>G492/I492</f>
        <v>0.26631589586533838</v>
      </c>
      <c r="H493" s="33">
        <f>H492/I492</f>
        <v>0.73368410413465313</v>
      </c>
      <c r="I493" s="34">
        <f>+G493+H493</f>
        <v>0.99999999999999156</v>
      </c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1:21" ht="21.75" customHeight="1">
      <c r="A494" s="27"/>
      <c r="B494" s="35"/>
      <c r="C494" s="36" t="s">
        <v>338</v>
      </c>
      <c r="G494" s="37"/>
    </row>
    <row r="495" spans="1:21" ht="21.75" customHeight="1">
      <c r="A495" s="27"/>
      <c r="B495" s="35"/>
      <c r="C495" s="36"/>
      <c r="G495" s="37"/>
    </row>
    <row r="496" spans="1:21" s="25" customFormat="1" ht="21.75" customHeight="1">
      <c r="A496" s="58" t="s">
        <v>295</v>
      </c>
      <c r="B496" s="24" t="s">
        <v>296</v>
      </c>
    </row>
    <row r="497" spans="1:21" ht="21.75" customHeight="1">
      <c r="B497" s="26"/>
    </row>
    <row r="498" spans="1:21" ht="41.25" customHeight="1">
      <c r="A498" s="27"/>
      <c r="B498" s="28"/>
      <c r="C498" s="106" t="s">
        <v>146</v>
      </c>
      <c r="D498" s="108" t="s">
        <v>297</v>
      </c>
      <c r="E498" s="109"/>
      <c r="F498" s="110"/>
      <c r="G498" s="108" t="s">
        <v>298</v>
      </c>
      <c r="H498" s="109"/>
      <c r="I498" s="110"/>
      <c r="J498" s="108" t="s">
        <v>299</v>
      </c>
      <c r="K498" s="109"/>
      <c r="L498" s="110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1:21" ht="24" customHeight="1">
      <c r="A499" s="27"/>
      <c r="B499" s="28"/>
      <c r="C499" s="107"/>
      <c r="D499" s="39" t="s">
        <v>3</v>
      </c>
      <c r="E499" s="39" t="s">
        <v>4</v>
      </c>
      <c r="F499" s="39" t="s">
        <v>147</v>
      </c>
      <c r="G499" s="39" t="s">
        <v>3</v>
      </c>
      <c r="H499" s="39" t="s">
        <v>4</v>
      </c>
      <c r="I499" s="39" t="s">
        <v>147</v>
      </c>
      <c r="J499" s="39" t="s">
        <v>3</v>
      </c>
      <c r="K499" s="39" t="s">
        <v>4</v>
      </c>
      <c r="L499" s="39" t="s">
        <v>147</v>
      </c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1:21" ht="21.75" customHeight="1">
      <c r="A500" s="27"/>
      <c r="B500" s="28"/>
      <c r="C500" s="40" t="s">
        <v>148</v>
      </c>
      <c r="D500" s="32">
        <v>6835.0277700000015</v>
      </c>
      <c r="E500" s="32">
        <v>36893.767809999976</v>
      </c>
      <c r="F500" s="32">
        <v>43728.795580000224</v>
      </c>
      <c r="G500" s="32">
        <v>25605.688049999899</v>
      </c>
      <c r="H500" s="32">
        <v>18123.107530000019</v>
      </c>
      <c r="I500" s="32">
        <v>43728.795580000224</v>
      </c>
      <c r="J500" s="32">
        <v>11288.079760000008</v>
      </c>
      <c r="K500" s="32">
        <v>32440.71581999979</v>
      </c>
      <c r="L500" s="32">
        <v>43728.795580000224</v>
      </c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1:21" ht="21.75" customHeight="1">
      <c r="A501" s="27"/>
      <c r="B501" s="28"/>
      <c r="C501" s="40" t="s">
        <v>149</v>
      </c>
      <c r="D501" s="33">
        <f>D500/F500</f>
        <v>0.15630496288185139</v>
      </c>
      <c r="E501" s="33">
        <f>E500/F500</f>
        <v>0.84369503711814298</v>
      </c>
      <c r="F501" s="34">
        <f>+D501+E501</f>
        <v>0.99999999999999434</v>
      </c>
      <c r="G501" s="33">
        <f>G500/I500</f>
        <v>0.58555667290573399</v>
      </c>
      <c r="H501" s="33">
        <f>H500/I500</f>
        <v>0.41444332709425896</v>
      </c>
      <c r="I501" s="34">
        <f>+G501+H501</f>
        <v>0.99999999999999289</v>
      </c>
      <c r="J501" s="33">
        <f>J500/L500</f>
        <v>0.25813836421240738</v>
      </c>
      <c r="K501" s="33">
        <f>K500/L500</f>
        <v>0.74186163578758291</v>
      </c>
      <c r="L501" s="34">
        <f>+J501+K501</f>
        <v>0.99999999999999023</v>
      </c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1:21" ht="21.75" customHeight="1">
      <c r="A502" s="27"/>
      <c r="B502" s="35"/>
      <c r="C502" s="36" t="s">
        <v>338</v>
      </c>
      <c r="G502" s="37"/>
    </row>
    <row r="503" spans="1:21" ht="21.75" customHeight="1">
      <c r="A503" s="27"/>
      <c r="B503" s="35"/>
      <c r="C503" s="36"/>
      <c r="G503" s="37"/>
    </row>
    <row r="504" spans="1:21" s="25" customFormat="1" ht="21.75" customHeight="1">
      <c r="A504" s="58" t="s">
        <v>300</v>
      </c>
      <c r="B504" s="24" t="s">
        <v>301</v>
      </c>
    </row>
    <row r="505" spans="1:21" ht="21.75" customHeight="1">
      <c r="B505" s="26"/>
    </row>
    <row r="506" spans="1:21" ht="41.25" customHeight="1">
      <c r="A506" s="27"/>
      <c r="B506" s="28"/>
      <c r="C506" s="106" t="s">
        <v>146</v>
      </c>
      <c r="D506" s="108" t="s">
        <v>302</v>
      </c>
      <c r="E506" s="109"/>
      <c r="F506" s="110"/>
      <c r="G506" s="108" t="s">
        <v>303</v>
      </c>
      <c r="H506" s="109"/>
      <c r="I506" s="110"/>
      <c r="J506" s="108" t="s">
        <v>304</v>
      </c>
      <c r="K506" s="109"/>
      <c r="L506" s="110"/>
      <c r="M506" s="108" t="s">
        <v>306</v>
      </c>
      <c r="N506" s="109"/>
      <c r="O506" s="110"/>
      <c r="P506" s="108" t="s">
        <v>305</v>
      </c>
      <c r="Q506" s="109"/>
      <c r="R506" s="110"/>
      <c r="S506" s="25"/>
      <c r="T506" s="25"/>
      <c r="U506" s="25"/>
    </row>
    <row r="507" spans="1:21" ht="24" customHeight="1">
      <c r="A507" s="27"/>
      <c r="B507" s="28"/>
      <c r="C507" s="107"/>
      <c r="D507" s="39" t="s">
        <v>3</v>
      </c>
      <c r="E507" s="39" t="s">
        <v>4</v>
      </c>
      <c r="F507" s="39" t="s">
        <v>147</v>
      </c>
      <c r="G507" s="39" t="s">
        <v>3</v>
      </c>
      <c r="H507" s="39" t="s">
        <v>4</v>
      </c>
      <c r="I507" s="39" t="s">
        <v>147</v>
      </c>
      <c r="J507" s="39" t="s">
        <v>3</v>
      </c>
      <c r="K507" s="39" t="s">
        <v>4</v>
      </c>
      <c r="L507" s="39" t="s">
        <v>147</v>
      </c>
      <c r="M507" s="39" t="s">
        <v>3</v>
      </c>
      <c r="N507" s="39" t="s">
        <v>4</v>
      </c>
      <c r="O507" s="39" t="s">
        <v>147</v>
      </c>
      <c r="P507" s="39" t="s">
        <v>3</v>
      </c>
      <c r="Q507" s="39" t="s">
        <v>4</v>
      </c>
      <c r="R507" s="39" t="s">
        <v>147</v>
      </c>
      <c r="S507" s="25"/>
      <c r="T507" s="25"/>
      <c r="U507" s="25"/>
    </row>
    <row r="508" spans="1:21" ht="21.75" customHeight="1">
      <c r="A508" s="27"/>
      <c r="B508" s="28"/>
      <c r="C508" s="40" t="s">
        <v>148</v>
      </c>
      <c r="D508" s="32">
        <v>30663.512399999818</v>
      </c>
      <c r="E508" s="32">
        <v>13065.283179999991</v>
      </c>
      <c r="F508" s="32">
        <v>43728.795580000224</v>
      </c>
      <c r="G508" s="32">
        <v>21038.914600000018</v>
      </c>
      <c r="H508" s="32">
        <v>22689.880979999991</v>
      </c>
      <c r="I508" s="32">
        <v>43728.795580000224</v>
      </c>
      <c r="J508" s="32">
        <v>16250.864780000033</v>
      </c>
      <c r="K508" s="32">
        <v>27477.930799999864</v>
      </c>
      <c r="L508" s="32">
        <v>43728.795580000224</v>
      </c>
      <c r="M508" s="32">
        <v>5373.5665699999945</v>
      </c>
      <c r="N508" s="32">
        <v>38355.229010000032</v>
      </c>
      <c r="O508" s="32">
        <v>43728.795580000224</v>
      </c>
      <c r="P508" s="32">
        <v>11288.079760000008</v>
      </c>
      <c r="Q508" s="32">
        <v>32440.71581999979</v>
      </c>
      <c r="R508" s="32">
        <v>43728.795580000224</v>
      </c>
      <c r="S508" s="25"/>
      <c r="T508" s="25"/>
      <c r="U508" s="25"/>
    </row>
    <row r="509" spans="1:21" ht="21.75" customHeight="1">
      <c r="A509" s="27"/>
      <c r="B509" s="28"/>
      <c r="C509" s="40" t="s">
        <v>149</v>
      </c>
      <c r="D509" s="33">
        <f>D508/F508</f>
        <v>0.70122014551949063</v>
      </c>
      <c r="E509" s="33">
        <f>E508/F508</f>
        <v>0.29877985448049982</v>
      </c>
      <c r="F509" s="34">
        <f>+D509+E509</f>
        <v>0.99999999999999045</v>
      </c>
      <c r="G509" s="33">
        <f>G508/I508</f>
        <v>0.48112266347492005</v>
      </c>
      <c r="H509" s="33">
        <f>H508/I508</f>
        <v>0.51887733652507506</v>
      </c>
      <c r="I509" s="34">
        <f>+G509+H509</f>
        <v>0.99999999999999512</v>
      </c>
      <c r="J509" s="33">
        <f>J508/L508</f>
        <v>0.37162845590543819</v>
      </c>
      <c r="K509" s="33">
        <f>K508/L508</f>
        <v>0.62837154409455431</v>
      </c>
      <c r="L509" s="34">
        <f>+J509+K509</f>
        <v>0.99999999999999245</v>
      </c>
      <c r="M509" s="33">
        <f>M508/O508</f>
        <v>0.12288393720264379</v>
      </c>
      <c r="N509" s="33">
        <f>N508/O508</f>
        <v>0.87711606279735166</v>
      </c>
      <c r="O509" s="34">
        <f>+M509+N509</f>
        <v>0.99999999999999545</v>
      </c>
      <c r="P509" s="33">
        <f>P508/R508</f>
        <v>0.25813836421240738</v>
      </c>
      <c r="Q509" s="33">
        <f>Q508/R508</f>
        <v>0.74186163578758291</v>
      </c>
      <c r="R509" s="34">
        <f>+P509+Q509</f>
        <v>0.99999999999999023</v>
      </c>
      <c r="S509" s="25"/>
      <c r="T509" s="25"/>
      <c r="U509" s="25"/>
    </row>
    <row r="510" spans="1:21" ht="21.75" customHeight="1">
      <c r="A510" s="27"/>
      <c r="B510" s="35"/>
      <c r="C510" s="36" t="s">
        <v>338</v>
      </c>
      <c r="G510" s="37"/>
    </row>
    <row r="511" spans="1:21" ht="21.75" customHeight="1">
      <c r="A511" s="27"/>
      <c r="B511" s="35"/>
      <c r="C511" s="36"/>
      <c r="G511" s="37"/>
    </row>
    <row r="512" spans="1:21" ht="15.6">
      <c r="A512" s="58" t="s">
        <v>172</v>
      </c>
      <c r="B512" s="72" t="s">
        <v>173</v>
      </c>
      <c r="C512" s="58"/>
      <c r="D512" s="58"/>
      <c r="E512" s="58"/>
    </row>
    <row r="513" spans="1:15">
      <c r="A513" s="22"/>
    </row>
    <row r="514" spans="1:15">
      <c r="A514" s="22"/>
      <c r="C514" s="106" t="s">
        <v>146</v>
      </c>
      <c r="D514" s="112" t="s">
        <v>51</v>
      </c>
      <c r="E514" s="113"/>
      <c r="F514" s="114"/>
      <c r="G514" s="112" t="s">
        <v>307</v>
      </c>
      <c r="H514" s="113"/>
      <c r="I514" s="114"/>
      <c r="J514" s="112" t="s">
        <v>53</v>
      </c>
      <c r="K514" s="113"/>
      <c r="L514" s="114"/>
    </row>
    <row r="515" spans="1:15">
      <c r="A515" s="22"/>
      <c r="C515" s="107"/>
      <c r="D515" s="39" t="s">
        <v>3</v>
      </c>
      <c r="E515" s="39" t="s">
        <v>4</v>
      </c>
      <c r="F515" s="39" t="s">
        <v>147</v>
      </c>
      <c r="G515" s="39" t="s">
        <v>3</v>
      </c>
      <c r="H515" s="39" t="s">
        <v>4</v>
      </c>
      <c r="I515" s="39" t="s">
        <v>147</v>
      </c>
      <c r="J515" s="39" t="s">
        <v>3</v>
      </c>
      <c r="K515" s="39" t="s">
        <v>4</v>
      </c>
      <c r="L515" s="39" t="s">
        <v>147</v>
      </c>
    </row>
    <row r="516" spans="1:15">
      <c r="A516" s="22"/>
      <c r="C516" s="40" t="s">
        <v>148</v>
      </c>
      <c r="D516" s="32">
        <v>23876.173179999987</v>
      </c>
      <c r="E516" s="32">
        <v>19852.622400000026</v>
      </c>
      <c r="F516" s="32">
        <v>43728.795580000224</v>
      </c>
      <c r="G516" s="32">
        <v>22542.16700999999</v>
      </c>
      <c r="H516" s="32">
        <v>21186.628570000012</v>
      </c>
      <c r="I516" s="32">
        <v>43728.795580000224</v>
      </c>
      <c r="J516" s="32">
        <v>22330.105599999984</v>
      </c>
      <c r="K516" s="32">
        <v>21398.689980000014</v>
      </c>
      <c r="L516" s="32">
        <v>43728.795580000224</v>
      </c>
    </row>
    <row r="517" spans="1:15">
      <c r="A517" s="22"/>
      <c r="C517" s="40" t="s">
        <v>149</v>
      </c>
      <c r="D517" s="33">
        <f>D516/F516</f>
        <v>0.54600573519843254</v>
      </c>
      <c r="E517" s="33">
        <f>E516/F516</f>
        <v>0.45399426480156269</v>
      </c>
      <c r="F517" s="34">
        <f>+D517+E517</f>
        <v>0.99999999999999523</v>
      </c>
      <c r="G517" s="33">
        <f>G516/I516</f>
        <v>0.5154993800083042</v>
      </c>
      <c r="H517" s="33">
        <f>H516/I516</f>
        <v>0.4845006199916907</v>
      </c>
      <c r="I517" s="34">
        <f>+G517+H517</f>
        <v>0.99999999999999489</v>
      </c>
      <c r="J517" s="33">
        <f>J516/L516</f>
        <v>0.51064991166170759</v>
      </c>
      <c r="K517" s="33">
        <f>K516/L516</f>
        <v>0.48935008833828725</v>
      </c>
      <c r="L517" s="34">
        <f>+J517+K517</f>
        <v>0.99999999999999489</v>
      </c>
    </row>
    <row r="518" spans="1:15" ht="21.75" customHeight="1">
      <c r="A518" s="27"/>
      <c r="B518" s="35"/>
      <c r="C518" s="36" t="s">
        <v>338</v>
      </c>
      <c r="G518" s="37"/>
    </row>
    <row r="519" spans="1:15">
      <c r="A519" s="22"/>
    </row>
    <row r="520" spans="1:15" ht="15.6">
      <c r="A520" s="58" t="s">
        <v>137</v>
      </c>
      <c r="B520" s="72" t="s">
        <v>174</v>
      </c>
      <c r="C520" s="58"/>
      <c r="D520" s="58"/>
      <c r="E520" s="58"/>
    </row>
    <row r="522" spans="1:15">
      <c r="C522" s="106" t="s">
        <v>146</v>
      </c>
      <c r="D522" s="112" t="s">
        <v>54</v>
      </c>
      <c r="E522" s="113"/>
      <c r="F522" s="114"/>
      <c r="G522" s="112" t="s">
        <v>55</v>
      </c>
      <c r="H522" s="113"/>
      <c r="I522" s="114"/>
      <c r="J522" s="112" t="s">
        <v>56</v>
      </c>
      <c r="K522" s="113"/>
      <c r="L522" s="114"/>
      <c r="M522" s="112" t="s">
        <v>57</v>
      </c>
      <c r="N522" s="113"/>
      <c r="O522" s="114"/>
    </row>
    <row r="523" spans="1:15">
      <c r="C523" s="107"/>
      <c r="D523" s="39" t="s">
        <v>3</v>
      </c>
      <c r="E523" s="39" t="s">
        <v>4</v>
      </c>
      <c r="F523" s="39" t="s">
        <v>147</v>
      </c>
      <c r="G523" s="39" t="s">
        <v>3</v>
      </c>
      <c r="H523" s="39" t="s">
        <v>4</v>
      </c>
      <c r="I523" s="39" t="s">
        <v>147</v>
      </c>
      <c r="J523" s="39" t="s">
        <v>3</v>
      </c>
      <c r="K523" s="39" t="s">
        <v>4</v>
      </c>
      <c r="L523" s="39" t="s">
        <v>147</v>
      </c>
      <c r="M523" s="39" t="s">
        <v>3</v>
      </c>
      <c r="N523" s="39" t="s">
        <v>4</v>
      </c>
      <c r="O523" s="39" t="s">
        <v>147</v>
      </c>
    </row>
    <row r="524" spans="1:15">
      <c r="C524" s="40" t="s">
        <v>148</v>
      </c>
      <c r="D524" s="32">
        <v>14089.488450000001</v>
      </c>
      <c r="E524" s="32">
        <v>29639.307129999841</v>
      </c>
      <c r="F524" s="32">
        <v>43728.795580000224</v>
      </c>
      <c r="G524" s="32">
        <v>30348.908469999853</v>
      </c>
      <c r="H524" s="32">
        <v>13379.887110000003</v>
      </c>
      <c r="I524" s="32">
        <v>43728.795580000224</v>
      </c>
      <c r="J524" s="32">
        <v>23817.759029999947</v>
      </c>
      <c r="K524" s="32">
        <v>19911.036549999975</v>
      </c>
      <c r="L524" s="32">
        <v>43728.795580000224</v>
      </c>
      <c r="M524" s="32">
        <v>23720.887109999923</v>
      </c>
      <c r="N524" s="32">
        <v>20007.908469999988</v>
      </c>
      <c r="O524" s="32">
        <v>43728.795580000224</v>
      </c>
    </row>
    <row r="525" spans="1:15">
      <c r="C525" s="40" t="s">
        <v>149</v>
      </c>
      <c r="D525" s="33">
        <f>D524/F524</f>
        <v>0.32220161253295437</v>
      </c>
      <c r="E525" s="33">
        <f>E524/F524</f>
        <v>0.67779838746703691</v>
      </c>
      <c r="F525" s="34">
        <f>+D525+E525</f>
        <v>0.99999999999999134</v>
      </c>
      <c r="G525" s="33">
        <f>G524/I524</f>
        <v>0.69402571160409943</v>
      </c>
      <c r="H525" s="33">
        <f>H524/I524</f>
        <v>0.30597428839589219</v>
      </c>
      <c r="I525" s="34">
        <f>+G525+H525</f>
        <v>0.99999999999999156</v>
      </c>
      <c r="J525" s="33">
        <f>J524/L524</f>
        <v>0.54466990718795882</v>
      </c>
      <c r="K525" s="33">
        <f>K524/L524</f>
        <v>0.45533009281203424</v>
      </c>
      <c r="L525" s="34">
        <f>+J525+K525</f>
        <v>0.99999999999999312</v>
      </c>
      <c r="M525" s="33">
        <f>M524/O524</f>
        <v>0.54245461818410778</v>
      </c>
      <c r="N525" s="33">
        <f>N524/O524</f>
        <v>0.457545381815885</v>
      </c>
      <c r="O525" s="34">
        <f>+M525+N525</f>
        <v>0.99999999999999278</v>
      </c>
    </row>
    <row r="526" spans="1:15" ht="21.75" customHeight="1">
      <c r="A526" s="27"/>
      <c r="B526" s="35"/>
      <c r="C526" s="36" t="s">
        <v>338</v>
      </c>
      <c r="G526" s="37"/>
    </row>
    <row r="528" spans="1:15" s="25" customFormat="1" ht="21.75" customHeight="1">
      <c r="A528" s="58" t="s">
        <v>308</v>
      </c>
      <c r="B528" s="24" t="s">
        <v>309</v>
      </c>
    </row>
    <row r="529" spans="1:7" s="25" customFormat="1" ht="21.75" customHeight="1">
      <c r="A529" s="58"/>
      <c r="B529" s="24"/>
    </row>
    <row r="530" spans="1:7" s="25" customFormat="1" ht="21.75" customHeight="1">
      <c r="A530" s="58" t="s">
        <v>310</v>
      </c>
      <c r="B530" s="24" t="s">
        <v>334</v>
      </c>
    </row>
    <row r="531" spans="1:7" ht="21.75" customHeight="1">
      <c r="B531" s="26"/>
    </row>
    <row r="532" spans="1:7" ht="39" customHeight="1">
      <c r="A532" s="27"/>
      <c r="B532" s="28"/>
      <c r="C532" s="106" t="s">
        <v>146</v>
      </c>
      <c r="D532" s="108" t="s">
        <v>311</v>
      </c>
      <c r="E532" s="109"/>
      <c r="F532" s="109"/>
      <c r="G532" s="110"/>
    </row>
    <row r="533" spans="1:7" ht="21.75" customHeight="1">
      <c r="A533" s="27"/>
      <c r="B533" s="28"/>
      <c r="C533" s="107"/>
      <c r="D533" s="39" t="s">
        <v>312</v>
      </c>
      <c r="E533" s="39" t="s">
        <v>200</v>
      </c>
      <c r="F533" s="39" t="s">
        <v>201</v>
      </c>
      <c r="G533" s="39" t="s">
        <v>202</v>
      </c>
    </row>
    <row r="534" spans="1:7" ht="21.75" customHeight="1">
      <c r="A534" s="27"/>
      <c r="B534" s="28"/>
      <c r="C534" s="40" t="s">
        <v>148</v>
      </c>
      <c r="D534" s="32">
        <v>1</v>
      </c>
      <c r="E534" s="32">
        <v>7.5503222986321283</v>
      </c>
      <c r="F534" s="32">
        <v>115</v>
      </c>
      <c r="G534" s="32">
        <v>330166.50036000198</v>
      </c>
    </row>
    <row r="535" spans="1:7" ht="21.75" customHeight="1">
      <c r="A535" s="27"/>
      <c r="B535" s="35"/>
      <c r="C535" s="36" t="s">
        <v>338</v>
      </c>
      <c r="G535" s="37"/>
    </row>
    <row r="536" spans="1:7" ht="21.75" customHeight="1">
      <c r="A536" s="27"/>
      <c r="B536" s="35"/>
      <c r="C536" s="36"/>
      <c r="G536" s="37"/>
    </row>
    <row r="537" spans="1:7" ht="15.6">
      <c r="A537" s="58" t="s">
        <v>313</v>
      </c>
      <c r="B537" s="72" t="s">
        <v>314</v>
      </c>
      <c r="C537" s="58"/>
      <c r="D537" s="58"/>
      <c r="E537" s="58"/>
    </row>
    <row r="538" spans="1:7">
      <c r="A538" s="22"/>
    </row>
    <row r="539" spans="1:7" ht="42.75" customHeight="1">
      <c r="A539" s="22"/>
      <c r="C539" s="106" t="s">
        <v>146</v>
      </c>
      <c r="D539" s="108" t="s">
        <v>315</v>
      </c>
      <c r="E539" s="109"/>
      <c r="F539" s="110"/>
    </row>
    <row r="540" spans="1:7">
      <c r="A540" s="22"/>
      <c r="C540" s="107"/>
      <c r="D540" s="39" t="s">
        <v>3</v>
      </c>
      <c r="E540" s="39" t="s">
        <v>4</v>
      </c>
      <c r="F540" s="39" t="s">
        <v>147</v>
      </c>
    </row>
    <row r="541" spans="1:7" ht="15.75" customHeight="1">
      <c r="A541" s="22"/>
      <c r="C541" s="40" t="s">
        <v>148</v>
      </c>
      <c r="D541" s="32">
        <v>40978.880000000085</v>
      </c>
      <c r="E541" s="32">
        <v>2749.9155799999994</v>
      </c>
      <c r="F541" s="32">
        <v>43728.795580000224</v>
      </c>
    </row>
    <row r="542" spans="1:7" ht="15.75" customHeight="1">
      <c r="A542" s="22"/>
      <c r="C542" s="40" t="s">
        <v>149</v>
      </c>
      <c r="D542" s="33">
        <f>D541/F541</f>
        <v>0.9371143077798868</v>
      </c>
      <c r="E542" s="33">
        <f>E541/F541</f>
        <v>6.2885692220109979E-2</v>
      </c>
      <c r="F542" s="34">
        <f>+D542+E542</f>
        <v>0.99999999999999678</v>
      </c>
    </row>
    <row r="543" spans="1:7" ht="21.75" customHeight="1">
      <c r="A543" s="27"/>
      <c r="B543" s="35"/>
      <c r="C543" s="36" t="s">
        <v>338</v>
      </c>
      <c r="G543" s="37"/>
    </row>
    <row r="544" spans="1:7">
      <c r="A544" s="22"/>
    </row>
    <row r="545" spans="1:54" ht="15.6">
      <c r="A545" s="58" t="s">
        <v>316</v>
      </c>
      <c r="B545" s="72" t="s">
        <v>317</v>
      </c>
      <c r="C545" s="58"/>
      <c r="D545" s="58"/>
      <c r="E545" s="58"/>
    </row>
    <row r="546" spans="1:54">
      <c r="A546" s="22"/>
    </row>
    <row r="547" spans="1:54" ht="42.75" customHeight="1">
      <c r="A547" s="22"/>
      <c r="C547" s="106" t="s">
        <v>146</v>
      </c>
      <c r="D547" s="108" t="s">
        <v>318</v>
      </c>
      <c r="E547" s="109"/>
      <c r="F547" s="110"/>
    </row>
    <row r="548" spans="1:54">
      <c r="A548" s="22"/>
      <c r="C548" s="107"/>
      <c r="D548" s="39" t="s">
        <v>3</v>
      </c>
      <c r="E548" s="39" t="s">
        <v>4</v>
      </c>
      <c r="F548" s="39" t="s">
        <v>147</v>
      </c>
    </row>
    <row r="549" spans="1:54" ht="15.75" customHeight="1">
      <c r="A549" s="22"/>
      <c r="C549" s="40" t="s">
        <v>148</v>
      </c>
      <c r="D549" s="32">
        <v>41217.099320000088</v>
      </c>
      <c r="E549" s="32">
        <v>2511.6962599999993</v>
      </c>
      <c r="F549" s="32">
        <v>43728.795580000224</v>
      </c>
    </row>
    <row r="550" spans="1:54" ht="15.75" customHeight="1">
      <c r="A550" s="22"/>
      <c r="C550" s="40" t="s">
        <v>149</v>
      </c>
      <c r="D550" s="33">
        <f>D549/F549</f>
        <v>0.94256196113599611</v>
      </c>
      <c r="E550" s="33">
        <f>E549/F549</f>
        <v>5.7438038864000798E-2</v>
      </c>
      <c r="F550" s="34">
        <f>+D550+E550</f>
        <v>0.99999999999999689</v>
      </c>
    </row>
    <row r="551" spans="1:54" ht="21.75" customHeight="1">
      <c r="A551" s="27"/>
      <c r="B551" s="35"/>
      <c r="C551" s="36" t="s">
        <v>338</v>
      </c>
      <c r="G551" s="37"/>
    </row>
    <row r="552" spans="1:54">
      <c r="A552" s="22"/>
    </row>
    <row r="553" spans="1:54" ht="15.6">
      <c r="A553" s="58" t="s">
        <v>319</v>
      </c>
      <c r="B553" s="72" t="s">
        <v>335</v>
      </c>
      <c r="C553" s="58"/>
      <c r="D553" s="58"/>
      <c r="E553" s="58"/>
    </row>
    <row r="554" spans="1:54" ht="15.6">
      <c r="A554" s="58"/>
      <c r="B554" s="72"/>
      <c r="C554" s="58"/>
      <c r="D554" s="58"/>
      <c r="E554" s="58"/>
    </row>
    <row r="555" spans="1:54" ht="15.6">
      <c r="A555" s="58" t="s">
        <v>138</v>
      </c>
      <c r="B555" s="72" t="s">
        <v>336</v>
      </c>
      <c r="C555" s="58"/>
      <c r="D555" s="58"/>
      <c r="E555" s="58"/>
    </row>
    <row r="558" spans="1:54" ht="20.25" customHeight="1">
      <c r="C558" s="106" t="s">
        <v>146</v>
      </c>
      <c r="D558" s="108" t="s">
        <v>58</v>
      </c>
      <c r="E558" s="109"/>
      <c r="F558" s="110"/>
      <c r="G558" s="108" t="s">
        <v>59</v>
      </c>
      <c r="H558" s="109"/>
      <c r="I558" s="110"/>
      <c r="J558" s="108" t="s">
        <v>60</v>
      </c>
      <c r="K558" s="109"/>
      <c r="L558" s="110"/>
      <c r="M558" s="108" t="s">
        <v>61</v>
      </c>
      <c r="N558" s="109"/>
      <c r="O558" s="110"/>
      <c r="P558" s="108" t="s">
        <v>320</v>
      </c>
      <c r="Q558" s="109"/>
      <c r="R558" s="110"/>
      <c r="S558" s="108" t="s">
        <v>63</v>
      </c>
      <c r="T558" s="109"/>
      <c r="U558" s="110"/>
      <c r="V558" s="108" t="s">
        <v>321</v>
      </c>
      <c r="W558" s="109"/>
      <c r="X558" s="110"/>
      <c r="Y558" s="108" t="s">
        <v>322</v>
      </c>
      <c r="Z558" s="109"/>
      <c r="AA558" s="110"/>
      <c r="AB558" s="108" t="s">
        <v>66</v>
      </c>
      <c r="AC558" s="109"/>
      <c r="AD558" s="110"/>
      <c r="AE558" s="108" t="s">
        <v>67</v>
      </c>
      <c r="AF558" s="109"/>
      <c r="AG558" s="110"/>
      <c r="AH558" s="108" t="s">
        <v>68</v>
      </c>
      <c r="AI558" s="109"/>
      <c r="AJ558" s="110"/>
      <c r="AK558" s="108" t="s">
        <v>69</v>
      </c>
      <c r="AL558" s="109"/>
      <c r="AM558" s="110"/>
      <c r="AN558" s="108" t="s">
        <v>70</v>
      </c>
      <c r="AO558" s="109"/>
      <c r="AP558" s="110"/>
      <c r="AQ558" s="108" t="s">
        <v>71</v>
      </c>
      <c r="AR558" s="109"/>
      <c r="AS558" s="110"/>
      <c r="AT558" s="108" t="s">
        <v>323</v>
      </c>
      <c r="AU558" s="109"/>
      <c r="AV558" s="110"/>
      <c r="AW558" s="108" t="s">
        <v>73</v>
      </c>
      <c r="AX558" s="109"/>
      <c r="AY558" s="110"/>
      <c r="AZ558" s="108" t="s">
        <v>324</v>
      </c>
      <c r="BA558" s="109"/>
      <c r="BB558" s="110"/>
    </row>
    <row r="559" spans="1:54">
      <c r="C559" s="107"/>
      <c r="D559" s="39" t="s">
        <v>3</v>
      </c>
      <c r="E559" s="39" t="s">
        <v>4</v>
      </c>
      <c r="F559" s="39" t="s">
        <v>147</v>
      </c>
      <c r="G559" s="39" t="s">
        <v>3</v>
      </c>
      <c r="H559" s="39" t="s">
        <v>4</v>
      </c>
      <c r="I559" s="39" t="s">
        <v>147</v>
      </c>
      <c r="J559" s="39" t="s">
        <v>3</v>
      </c>
      <c r="K559" s="39" t="s">
        <v>4</v>
      </c>
      <c r="L559" s="39" t="s">
        <v>147</v>
      </c>
      <c r="M559" s="39" t="s">
        <v>3</v>
      </c>
      <c r="N559" s="39" t="s">
        <v>4</v>
      </c>
      <c r="O559" s="39" t="s">
        <v>147</v>
      </c>
      <c r="P559" s="39" t="s">
        <v>3</v>
      </c>
      <c r="Q559" s="39" t="s">
        <v>4</v>
      </c>
      <c r="R559" s="39" t="s">
        <v>147</v>
      </c>
      <c r="S559" s="39" t="s">
        <v>3</v>
      </c>
      <c r="T559" s="39" t="s">
        <v>4</v>
      </c>
      <c r="U559" s="39" t="s">
        <v>147</v>
      </c>
      <c r="V559" s="39" t="s">
        <v>3</v>
      </c>
      <c r="W559" s="39" t="s">
        <v>4</v>
      </c>
      <c r="X559" s="39" t="s">
        <v>147</v>
      </c>
      <c r="Y559" s="39" t="s">
        <v>3</v>
      </c>
      <c r="Z559" s="39" t="s">
        <v>4</v>
      </c>
      <c r="AA559" s="39" t="s">
        <v>147</v>
      </c>
      <c r="AB559" s="39" t="s">
        <v>3</v>
      </c>
      <c r="AC559" s="39" t="s">
        <v>4</v>
      </c>
      <c r="AD559" s="39" t="s">
        <v>147</v>
      </c>
      <c r="AE559" s="39" t="s">
        <v>3</v>
      </c>
      <c r="AF559" s="39" t="s">
        <v>4</v>
      </c>
      <c r="AG559" s="39" t="s">
        <v>147</v>
      </c>
      <c r="AH559" s="39" t="s">
        <v>3</v>
      </c>
      <c r="AI559" s="39" t="s">
        <v>4</v>
      </c>
      <c r="AJ559" s="39" t="s">
        <v>147</v>
      </c>
      <c r="AK559" s="39" t="s">
        <v>3</v>
      </c>
      <c r="AL559" s="39" t="s">
        <v>4</v>
      </c>
      <c r="AM559" s="39" t="s">
        <v>147</v>
      </c>
      <c r="AN559" s="39" t="s">
        <v>3</v>
      </c>
      <c r="AO559" s="39" t="s">
        <v>4</v>
      </c>
      <c r="AP559" s="39" t="s">
        <v>147</v>
      </c>
      <c r="AQ559" s="39" t="s">
        <v>3</v>
      </c>
      <c r="AR559" s="39" t="s">
        <v>4</v>
      </c>
      <c r="AS559" s="39" t="s">
        <v>147</v>
      </c>
      <c r="AT559" s="39" t="s">
        <v>3</v>
      </c>
      <c r="AU559" s="39" t="s">
        <v>4</v>
      </c>
      <c r="AV559" s="39" t="s">
        <v>147</v>
      </c>
      <c r="AW559" s="39" t="s">
        <v>3</v>
      </c>
      <c r="AX559" s="39" t="s">
        <v>4</v>
      </c>
      <c r="AY559" s="39" t="s">
        <v>147</v>
      </c>
      <c r="AZ559" s="39" t="s">
        <v>3</v>
      </c>
      <c r="BA559" s="39" t="s">
        <v>4</v>
      </c>
      <c r="BB559" s="39" t="s">
        <v>147</v>
      </c>
    </row>
    <row r="560" spans="1:54">
      <c r="C560" s="40" t="s">
        <v>148</v>
      </c>
      <c r="D560" s="32">
        <v>24652.914009999946</v>
      </c>
      <c r="E560" s="32">
        <v>19075.88157000002</v>
      </c>
      <c r="F560" s="32">
        <v>43728.795580000224</v>
      </c>
      <c r="G560" s="32">
        <v>24106.578889999953</v>
      </c>
      <c r="H560" s="32">
        <v>19622.216690000001</v>
      </c>
      <c r="I560" s="32">
        <v>43728.795580000224</v>
      </c>
      <c r="J560" s="32">
        <v>21143.913850000004</v>
      </c>
      <c r="K560" s="32">
        <v>22584.88172999999</v>
      </c>
      <c r="L560" s="32">
        <v>43728.795580000224</v>
      </c>
      <c r="M560" s="32">
        <v>11637.847710000002</v>
      </c>
      <c r="N560" s="32">
        <v>32090.947869999793</v>
      </c>
      <c r="O560" s="32">
        <v>43728.795580000224</v>
      </c>
      <c r="P560" s="32">
        <v>9464.89264</v>
      </c>
      <c r="Q560" s="32">
        <v>34263.902939999884</v>
      </c>
      <c r="R560" s="32">
        <v>43728.795580000224</v>
      </c>
      <c r="S560" s="32">
        <v>12454.208990000001</v>
      </c>
      <c r="T560" s="32">
        <v>31274.586589999803</v>
      </c>
      <c r="U560" s="32">
        <v>43728.795580000224</v>
      </c>
      <c r="V560" s="32">
        <v>8668.3121899999987</v>
      </c>
      <c r="W560" s="32">
        <v>35060.483389999921</v>
      </c>
      <c r="X560" s="32">
        <v>43728.795580000224</v>
      </c>
      <c r="Y560" s="32">
        <v>6536.9860400000034</v>
      </c>
      <c r="Z560" s="32">
        <v>37191.809539999951</v>
      </c>
      <c r="AA560" s="32">
        <v>43728.795580000224</v>
      </c>
      <c r="AB560" s="32">
        <v>8221.4964299999974</v>
      </c>
      <c r="AC560" s="32">
        <v>35507.299149999926</v>
      </c>
      <c r="AD560" s="32">
        <v>43728.795580000224</v>
      </c>
      <c r="AE560" s="32">
        <v>9041.5161699999971</v>
      </c>
      <c r="AF560" s="32">
        <v>34687.279409999879</v>
      </c>
      <c r="AG560" s="32">
        <v>43728.795580000224</v>
      </c>
      <c r="AH560" s="32">
        <v>7761.4312500000005</v>
      </c>
      <c r="AI560" s="32">
        <v>35967.36432999996</v>
      </c>
      <c r="AJ560" s="32">
        <v>43728.795580000224</v>
      </c>
      <c r="AK560" s="32">
        <v>12295.846090000006</v>
      </c>
      <c r="AL560" s="32">
        <v>31432.949489999814</v>
      </c>
      <c r="AM560" s="32">
        <v>43728.795580000224</v>
      </c>
      <c r="AN560" s="32">
        <v>14399.972630000007</v>
      </c>
      <c r="AO560" s="32">
        <v>29328.822949999827</v>
      </c>
      <c r="AP560" s="32">
        <v>43728.795580000224</v>
      </c>
      <c r="AQ560" s="32">
        <v>9541.6022200000025</v>
      </c>
      <c r="AR560" s="32">
        <v>34187.193359999896</v>
      </c>
      <c r="AS560" s="32">
        <v>43728.795580000224</v>
      </c>
      <c r="AT560" s="32">
        <v>11894.670640000009</v>
      </c>
      <c r="AU560" s="32">
        <v>31834.124939999816</v>
      </c>
      <c r="AV560" s="32">
        <v>43728.795580000224</v>
      </c>
      <c r="AW560" s="32">
        <v>5096.375399999999</v>
      </c>
      <c r="AX560" s="32">
        <v>38632.420180000023</v>
      </c>
      <c r="AY560" s="32">
        <v>43728.795580000224</v>
      </c>
      <c r="AZ560" s="32">
        <v>4301.1695900000013</v>
      </c>
      <c r="BA560" s="32">
        <v>39427.62599</v>
      </c>
      <c r="BB560" s="32">
        <v>43728.795580000224</v>
      </c>
    </row>
    <row r="561" spans="1:54">
      <c r="C561" s="40" t="s">
        <v>149</v>
      </c>
      <c r="D561" s="33">
        <f>D560/F560</f>
        <v>0.56376842039699782</v>
      </c>
      <c r="E561" s="33">
        <f>E560/F560</f>
        <v>0.4362315796029963</v>
      </c>
      <c r="F561" s="34">
        <f>+D561+E561</f>
        <v>0.99999999999999412</v>
      </c>
      <c r="G561" s="33">
        <f>G560/I560</f>
        <v>0.55127470515161692</v>
      </c>
      <c r="H561" s="33">
        <f>H560/I560</f>
        <v>0.44872529484837692</v>
      </c>
      <c r="I561" s="34">
        <f>+G561+H561</f>
        <v>0.99999999999999378</v>
      </c>
      <c r="J561" s="33">
        <f>J560/L560</f>
        <v>0.48352381010169815</v>
      </c>
      <c r="K561" s="33">
        <f>K560/L560</f>
        <v>0.51647618989829669</v>
      </c>
      <c r="L561" s="34">
        <f>+J561+K561</f>
        <v>0.99999999999999489</v>
      </c>
      <c r="M561" s="33">
        <f>M560/O560</f>
        <v>0.26613693690028545</v>
      </c>
      <c r="N561" s="33">
        <f>N560/O560</f>
        <v>0.73386306309970473</v>
      </c>
      <c r="O561" s="34">
        <f>+M561+N561</f>
        <v>0.99999999999999023</v>
      </c>
      <c r="P561" s="33">
        <f>P560/R560</f>
        <v>0.2164453082793997</v>
      </c>
      <c r="Q561" s="33">
        <f>Q560/R560</f>
        <v>0.78355469172059256</v>
      </c>
      <c r="R561" s="34">
        <f>+P561+Q561</f>
        <v>0.99999999999999223</v>
      </c>
      <c r="S561" s="33">
        <f>S560/U560</f>
        <v>0.28480567152176611</v>
      </c>
      <c r="T561" s="33">
        <f>T560/U560</f>
        <v>0.71519432847822428</v>
      </c>
      <c r="U561" s="34">
        <f>+S561+T561</f>
        <v>0.99999999999999045</v>
      </c>
      <c r="V561" s="33">
        <f>V560/X560</f>
        <v>0.19822892615785953</v>
      </c>
      <c r="W561" s="33">
        <f>W560/X560</f>
        <v>0.80177107384213353</v>
      </c>
      <c r="X561" s="34">
        <f>+V561+W561</f>
        <v>0.99999999999999312</v>
      </c>
      <c r="Y561" s="33">
        <f>Y560/AA560</f>
        <v>0.1494892771066797</v>
      </c>
      <c r="Z561" s="33">
        <f>Z560/AA560</f>
        <v>0.8505107228933142</v>
      </c>
      <c r="AA561" s="34">
        <f>+Y561+Z561</f>
        <v>0.99999999999999389</v>
      </c>
      <c r="AB561" s="33">
        <f>AB560/AD560</f>
        <v>0.18801104217377934</v>
      </c>
      <c r="AC561" s="33">
        <f>AC560/AD560</f>
        <v>0.81198895782621383</v>
      </c>
      <c r="AD561" s="34">
        <f>+AB561+AC561</f>
        <v>0.99999999999999312</v>
      </c>
      <c r="AE561" s="33">
        <f>AE560/AG560</f>
        <v>0.20676343928702257</v>
      </c>
      <c r="AF561" s="33">
        <f>AF560/AG560</f>
        <v>0.79323656071296944</v>
      </c>
      <c r="AG561" s="34">
        <f>+AE561+AF561</f>
        <v>0.99999999999999201</v>
      </c>
      <c r="AH561" s="33">
        <f>AH560/AJ560</f>
        <v>0.17749016745271998</v>
      </c>
      <c r="AI561" s="33">
        <f>AI560/AJ560</f>
        <v>0.82250983254727406</v>
      </c>
      <c r="AJ561" s="34">
        <f>+AH561+AI561</f>
        <v>0.999999999999994</v>
      </c>
      <c r="AK561" s="33">
        <f>AK560/AM560</f>
        <v>0.28118419286223439</v>
      </c>
      <c r="AL561" s="33">
        <f>AL560/AM560</f>
        <v>0.71881580713775639</v>
      </c>
      <c r="AM561" s="34">
        <f>+AK561+AL561</f>
        <v>0.99999999999999079</v>
      </c>
      <c r="AN561" s="33">
        <f>AN560/AP560</f>
        <v>0.32930183507240185</v>
      </c>
      <c r="AO561" s="33">
        <f>AO560/AP560</f>
        <v>0.67069816492758927</v>
      </c>
      <c r="AP561" s="34">
        <f>+AN561+AO561</f>
        <v>0.99999999999999112</v>
      </c>
      <c r="AQ561" s="33">
        <f>AQ560/AS560</f>
        <v>0.21819952032623427</v>
      </c>
      <c r="AR561" s="33">
        <f>AR560/AS560</f>
        <v>0.78180047967375832</v>
      </c>
      <c r="AS561" s="34">
        <f>+AQ561+AR561</f>
        <v>0.99999999999999256</v>
      </c>
      <c r="AT561" s="33">
        <f>AT560/AV560</f>
        <v>0.272010021822786</v>
      </c>
      <c r="AU561" s="33">
        <f>AU560/AV560</f>
        <v>0.7279899781772049</v>
      </c>
      <c r="AV561" s="34">
        <f>+AT561+AU561</f>
        <v>0.9999999999999909</v>
      </c>
      <c r="AW561" s="33">
        <f>AW560/AY560</f>
        <v>0.11654506675530012</v>
      </c>
      <c r="AX561" s="33">
        <f>AX560/AY560</f>
        <v>0.88345493324469526</v>
      </c>
      <c r="AY561" s="34">
        <f>+AW561+AX561</f>
        <v>0.99999999999999534</v>
      </c>
      <c r="AZ561" s="33">
        <f>AZ560/BB560</f>
        <v>9.8360120212576396E-2</v>
      </c>
      <c r="BA561" s="33">
        <f>BA560/BB560</f>
        <v>0.90163987978741855</v>
      </c>
      <c r="BB561" s="34">
        <f>+AZ561+BA561</f>
        <v>0.99999999999999489</v>
      </c>
    </row>
    <row r="562" spans="1:54" ht="21.75" customHeight="1">
      <c r="A562" s="27"/>
      <c r="B562" s="35"/>
      <c r="C562" s="36" t="s">
        <v>338</v>
      </c>
      <c r="G562" s="37"/>
    </row>
    <row r="564" spans="1:54" ht="15.6">
      <c r="A564" s="58" t="s">
        <v>139</v>
      </c>
      <c r="B564" s="72" t="s">
        <v>167</v>
      </c>
      <c r="C564" s="58"/>
      <c r="D564" s="58"/>
      <c r="E564" s="58"/>
    </row>
    <row r="565" spans="1:54" ht="21.75" customHeight="1">
      <c r="B565" s="26"/>
    </row>
    <row r="566" spans="1:54" ht="39" customHeight="1">
      <c r="A566" s="27"/>
      <c r="B566" s="28"/>
      <c r="C566" s="106" t="s">
        <v>146</v>
      </c>
      <c r="D566" s="108" t="s">
        <v>74</v>
      </c>
      <c r="E566" s="109"/>
      <c r="F566" s="110"/>
      <c r="G566" s="108" t="s">
        <v>75</v>
      </c>
      <c r="H566" s="109"/>
      <c r="I566" s="110"/>
      <c r="J566" s="108" t="s">
        <v>76</v>
      </c>
      <c r="K566" s="109"/>
      <c r="L566" s="110"/>
      <c r="M566" s="108" t="s">
        <v>77</v>
      </c>
      <c r="N566" s="109"/>
      <c r="O566" s="110"/>
      <c r="P566" s="108" t="s">
        <v>78</v>
      </c>
      <c r="Q566" s="109"/>
      <c r="R566" s="110"/>
      <c r="S566" s="108" t="s">
        <v>79</v>
      </c>
      <c r="T566" s="109"/>
      <c r="U566" s="110"/>
      <c r="V566" s="108" t="s">
        <v>80</v>
      </c>
      <c r="W566" s="109"/>
      <c r="X566" s="110"/>
      <c r="Y566" s="108" t="s">
        <v>44</v>
      </c>
      <c r="Z566" s="109"/>
      <c r="AA566" s="110"/>
    </row>
    <row r="567" spans="1:54" ht="21.75" customHeight="1">
      <c r="A567" s="27"/>
      <c r="B567" s="28"/>
      <c r="C567" s="107"/>
      <c r="D567" s="39" t="s">
        <v>3</v>
      </c>
      <c r="E567" s="39" t="s">
        <v>4</v>
      </c>
      <c r="F567" s="39" t="s">
        <v>147</v>
      </c>
      <c r="G567" s="39" t="s">
        <v>3</v>
      </c>
      <c r="H567" s="39" t="s">
        <v>4</v>
      </c>
      <c r="I567" s="39" t="s">
        <v>147</v>
      </c>
      <c r="J567" s="39" t="s">
        <v>3</v>
      </c>
      <c r="K567" s="39" t="s">
        <v>4</v>
      </c>
      <c r="L567" s="39" t="s">
        <v>147</v>
      </c>
      <c r="M567" s="39" t="s">
        <v>3</v>
      </c>
      <c r="N567" s="39" t="s">
        <v>4</v>
      </c>
      <c r="O567" s="39" t="s">
        <v>147</v>
      </c>
      <c r="P567" s="39" t="s">
        <v>3</v>
      </c>
      <c r="Q567" s="39" t="s">
        <v>4</v>
      </c>
      <c r="R567" s="39" t="s">
        <v>147</v>
      </c>
      <c r="S567" s="39" t="s">
        <v>3</v>
      </c>
      <c r="T567" s="39" t="s">
        <v>4</v>
      </c>
      <c r="U567" s="39" t="s">
        <v>147</v>
      </c>
      <c r="V567" s="39" t="s">
        <v>3</v>
      </c>
      <c r="W567" s="39" t="s">
        <v>4</v>
      </c>
      <c r="X567" s="39" t="s">
        <v>147</v>
      </c>
      <c r="Y567" s="39" t="s">
        <v>3</v>
      </c>
      <c r="Z567" s="39" t="s">
        <v>4</v>
      </c>
      <c r="AA567" s="39" t="s">
        <v>147</v>
      </c>
    </row>
    <row r="568" spans="1:54" ht="21.75" customHeight="1">
      <c r="A568" s="27"/>
      <c r="B568" s="28"/>
      <c r="C568" s="40" t="s">
        <v>148</v>
      </c>
      <c r="D568" s="32">
        <v>11827.497970000004</v>
      </c>
      <c r="E568" s="32">
        <v>31901.29760999979</v>
      </c>
      <c r="F568" s="32">
        <v>43728.795580000224</v>
      </c>
      <c r="G568" s="32">
        <v>25076.338779999915</v>
      </c>
      <c r="H568" s="32">
        <v>18652.456799999996</v>
      </c>
      <c r="I568" s="32">
        <v>43728.795580000224</v>
      </c>
      <c r="J568" s="32">
        <v>5483.5794899999946</v>
      </c>
      <c r="K568" s="32">
        <v>38245.216089999987</v>
      </c>
      <c r="L568" s="32">
        <v>43728.795580000224</v>
      </c>
      <c r="M568" s="32">
        <v>11841.923540000005</v>
      </c>
      <c r="N568" s="32">
        <v>31886.872039999795</v>
      </c>
      <c r="O568" s="32">
        <v>43728.795580000224</v>
      </c>
      <c r="P568" s="32">
        <v>16017.169140000022</v>
      </c>
      <c r="Q568" s="32">
        <v>27711.626439999895</v>
      </c>
      <c r="R568" s="32">
        <v>43728.795580000224</v>
      </c>
      <c r="S568" s="32">
        <v>11067.604250000006</v>
      </c>
      <c r="T568" s="32">
        <v>32661.191329999787</v>
      </c>
      <c r="U568" s="32">
        <v>43728.795580000224</v>
      </c>
      <c r="V568" s="32">
        <v>11423.20624000001</v>
      </c>
      <c r="W568" s="32">
        <v>32305.589339999802</v>
      </c>
      <c r="X568" s="32">
        <v>43728.795580000224</v>
      </c>
      <c r="Y568" s="32">
        <v>4637.7223899999981</v>
      </c>
      <c r="Z568" s="32">
        <v>39091.073189999996</v>
      </c>
      <c r="AA568" s="32">
        <v>43728.795580000224</v>
      </c>
    </row>
    <row r="569" spans="1:54" ht="21.75" customHeight="1">
      <c r="A569" s="27"/>
      <c r="B569" s="28"/>
      <c r="C569" s="40" t="s">
        <v>149</v>
      </c>
      <c r="D569" s="33">
        <f>D568/F568</f>
        <v>0.27047390199352805</v>
      </c>
      <c r="E569" s="33">
        <f>E568/F568</f>
        <v>0.72952609800646206</v>
      </c>
      <c r="F569" s="34">
        <f>+D569+E569</f>
        <v>0.99999999999999012</v>
      </c>
      <c r="G569" s="33">
        <f>G568/I568</f>
        <v>0.57345139392471201</v>
      </c>
      <c r="H569" s="33">
        <f>H568/I568</f>
        <v>0.42654860607528083</v>
      </c>
      <c r="I569" s="34">
        <f>+G569+H569</f>
        <v>0.99999999999999289</v>
      </c>
      <c r="J569" s="33">
        <f>J568/L568</f>
        <v>0.1253997375703611</v>
      </c>
      <c r="K569" s="33">
        <f>K568/L568</f>
        <v>0.8746002624296334</v>
      </c>
      <c r="L569" s="34">
        <f>+J569+K569</f>
        <v>0.99999999999999445</v>
      </c>
      <c r="M569" s="33">
        <f>M568/O568</f>
        <v>0.27080378919505438</v>
      </c>
      <c r="N569" s="33">
        <f>N568/O568</f>
        <v>0.72919621080493591</v>
      </c>
      <c r="O569" s="34">
        <f>+M569+N569</f>
        <v>0.99999999999999023</v>
      </c>
      <c r="P569" s="33">
        <f>P568/R568</f>
        <v>0.36628425108798618</v>
      </c>
      <c r="Q569" s="33">
        <f>Q568/R568</f>
        <v>0.63371574891200677</v>
      </c>
      <c r="R569" s="34">
        <f>+P569+Q569</f>
        <v>0.99999999999999289</v>
      </c>
      <c r="S569" s="33">
        <f>S568/U568</f>
        <v>0.25309648032158194</v>
      </c>
      <c r="T569" s="33">
        <f>T568/U568</f>
        <v>0.74690351967840818</v>
      </c>
      <c r="U569" s="34">
        <f>+S569+T569</f>
        <v>0.99999999999999012</v>
      </c>
      <c r="V569" s="33">
        <f>V568/X568</f>
        <v>0.26122846715733744</v>
      </c>
      <c r="W569" s="33">
        <f>W568/X568</f>
        <v>0.73877153284265318</v>
      </c>
      <c r="X569" s="34">
        <f>+V569+W569</f>
        <v>0.99999999999999067</v>
      </c>
      <c r="Y569" s="33">
        <f>Y568/AA568</f>
        <v>0.10605648585759596</v>
      </c>
      <c r="Z569" s="33">
        <f>Z568/AA568</f>
        <v>0.89394351414239881</v>
      </c>
      <c r="AA569" s="34">
        <f>+Y569+Z569</f>
        <v>0.99999999999999478</v>
      </c>
    </row>
    <row r="570" spans="1:54" ht="21.75" customHeight="1">
      <c r="A570" s="27"/>
      <c r="B570" s="35"/>
      <c r="C570" s="36" t="s">
        <v>338</v>
      </c>
      <c r="G570" s="37"/>
    </row>
    <row r="571" spans="1:54" ht="21.75" customHeight="1">
      <c r="A571" s="27"/>
      <c r="B571" s="35"/>
      <c r="C571" s="36"/>
      <c r="G571" s="37"/>
    </row>
    <row r="572" spans="1:54" s="25" customFormat="1" ht="16.5" customHeight="1">
      <c r="A572" s="58">
        <v>6</v>
      </c>
      <c r="B572" s="24" t="s">
        <v>325</v>
      </c>
    </row>
    <row r="573" spans="1:54" s="25" customFormat="1" ht="33" customHeight="1">
      <c r="A573" s="58" t="s">
        <v>140</v>
      </c>
      <c r="B573" s="24" t="s">
        <v>171</v>
      </c>
    </row>
    <row r="574" spans="1:54" ht="21.75" customHeight="1">
      <c r="B574" s="26"/>
    </row>
    <row r="575" spans="1:54" ht="39" customHeight="1">
      <c r="A575" s="27"/>
      <c r="B575" s="28"/>
      <c r="C575" s="106" t="s">
        <v>146</v>
      </c>
      <c r="D575" s="108" t="s">
        <v>326</v>
      </c>
      <c r="E575" s="109"/>
      <c r="F575" s="110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spans="1:54" ht="21.75" customHeight="1">
      <c r="A576" s="27"/>
      <c r="B576" s="28"/>
      <c r="C576" s="107"/>
      <c r="D576" s="39" t="s">
        <v>3</v>
      </c>
      <c r="E576" s="39" t="s">
        <v>4</v>
      </c>
      <c r="F576" s="39" t="s">
        <v>147</v>
      </c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spans="1:27" ht="21.75" customHeight="1">
      <c r="A577" s="27"/>
      <c r="B577" s="28"/>
      <c r="C577" s="40" t="s">
        <v>148</v>
      </c>
      <c r="D577" s="32">
        <v>41260.558930000094</v>
      </c>
      <c r="E577" s="32">
        <v>2468.2366499999998</v>
      </c>
      <c r="F577" s="32">
        <v>43728.795580000224</v>
      </c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spans="1:27" ht="21.75" customHeight="1">
      <c r="A578" s="27"/>
      <c r="B578" s="28"/>
      <c r="C578" s="40" t="s">
        <v>149</v>
      </c>
      <c r="D578" s="33">
        <f>D577/F577</f>
        <v>0.94355580533919392</v>
      </c>
      <c r="E578" s="33">
        <f>E577/F577</f>
        <v>5.6444194660803124E-2</v>
      </c>
      <c r="F578" s="34">
        <f>+D578+E578</f>
        <v>0.999999999999997</v>
      </c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spans="1:27" ht="21.75" customHeight="1">
      <c r="A579" s="27"/>
      <c r="B579" s="35"/>
      <c r="C579" s="36" t="s">
        <v>338</v>
      </c>
      <c r="G579" s="37"/>
    </row>
    <row r="580" spans="1:27" ht="21.75" customHeight="1">
      <c r="A580" s="27"/>
      <c r="B580" s="35"/>
      <c r="C580" s="36"/>
      <c r="G580" s="37"/>
    </row>
    <row r="581" spans="1:27" s="25" customFormat="1" ht="21.75" customHeight="1">
      <c r="A581" s="23" t="s">
        <v>141</v>
      </c>
      <c r="B581" s="24" t="s">
        <v>168</v>
      </c>
    </row>
    <row r="582" spans="1:27" ht="21.75" customHeight="1">
      <c r="B582" s="26"/>
    </row>
    <row r="583" spans="1:27" ht="25.5" customHeight="1">
      <c r="A583" s="27"/>
      <c r="B583" s="28"/>
      <c r="C583" s="106" t="s">
        <v>146</v>
      </c>
      <c r="D583" s="108" t="s">
        <v>114</v>
      </c>
      <c r="E583" s="109"/>
      <c r="F583" s="110"/>
      <c r="G583" s="108" t="s">
        <v>115</v>
      </c>
      <c r="H583" s="109"/>
      <c r="I583" s="110"/>
      <c r="J583" s="108" t="s">
        <v>116</v>
      </c>
      <c r="K583" s="109"/>
      <c r="L583" s="110"/>
      <c r="M583" s="108" t="s">
        <v>117</v>
      </c>
      <c r="N583" s="109"/>
      <c r="O583" s="110"/>
    </row>
    <row r="584" spans="1:27" ht="21.75" customHeight="1">
      <c r="A584" s="27"/>
      <c r="B584" s="28"/>
      <c r="C584" s="107"/>
      <c r="D584" s="39" t="s">
        <v>3</v>
      </c>
      <c r="E584" s="39" t="s">
        <v>4</v>
      </c>
      <c r="F584" s="39" t="s">
        <v>147</v>
      </c>
      <c r="G584" s="39" t="s">
        <v>3</v>
      </c>
      <c r="H584" s="39" t="s">
        <v>4</v>
      </c>
      <c r="I584" s="39" t="s">
        <v>147</v>
      </c>
      <c r="J584" s="39" t="s">
        <v>3</v>
      </c>
      <c r="K584" s="39" t="s">
        <v>4</v>
      </c>
      <c r="L584" s="39" t="s">
        <v>147</v>
      </c>
      <c r="M584" s="39" t="s">
        <v>3</v>
      </c>
      <c r="N584" s="39" t="s">
        <v>4</v>
      </c>
      <c r="O584" s="39" t="s">
        <v>147</v>
      </c>
    </row>
    <row r="585" spans="1:27" ht="21.75" customHeight="1">
      <c r="A585" s="27"/>
      <c r="B585" s="28"/>
      <c r="C585" s="59" t="s">
        <v>148</v>
      </c>
      <c r="D585" s="32">
        <v>19195.424740000039</v>
      </c>
      <c r="E585" s="32">
        <v>22065.134190000015</v>
      </c>
      <c r="F585" s="32">
        <v>41260.558930000094</v>
      </c>
      <c r="G585" s="32">
        <v>7809.2484899999972</v>
      </c>
      <c r="H585" s="32">
        <v>33451.310439999834</v>
      </c>
      <c r="I585" s="32">
        <v>41260.558930000094</v>
      </c>
      <c r="J585" s="32">
        <v>14452.576290000015</v>
      </c>
      <c r="K585" s="32">
        <v>26807.982639999849</v>
      </c>
      <c r="L585" s="32">
        <v>41260.558930000094</v>
      </c>
      <c r="M585" s="32">
        <v>14247.566470000014</v>
      </c>
      <c r="N585" s="32">
        <v>27012.992459999885</v>
      </c>
      <c r="O585" s="32">
        <v>41260.558930000094</v>
      </c>
    </row>
    <row r="586" spans="1:27" ht="21.75" customHeight="1">
      <c r="A586" s="27"/>
      <c r="B586" s="28"/>
      <c r="C586" s="40" t="s">
        <v>149</v>
      </c>
      <c r="D586" s="60">
        <f>D585/F585</f>
        <v>0.4652245446448196</v>
      </c>
      <c r="E586" s="60">
        <f>E585/F585</f>
        <v>0.53477545535517945</v>
      </c>
      <c r="F586" s="34">
        <f>+D586+E586</f>
        <v>0.99999999999999911</v>
      </c>
      <c r="G586" s="33">
        <f>G585/I585</f>
        <v>0.18926666755165983</v>
      </c>
      <c r="H586" s="33">
        <f>H585/I585</f>
        <v>0.81073333244833379</v>
      </c>
      <c r="I586" s="34">
        <f>+G586+H586</f>
        <v>0.99999999999999356</v>
      </c>
      <c r="J586" s="33">
        <f>J585/L585</f>
        <v>0.35027582429310494</v>
      </c>
      <c r="K586" s="33">
        <f>K585/L585</f>
        <v>0.64972417570688945</v>
      </c>
      <c r="L586" s="34">
        <f>+J586+K586</f>
        <v>0.99999999999999445</v>
      </c>
      <c r="M586" s="33">
        <f>M585/O585</f>
        <v>0.34530716111169224</v>
      </c>
      <c r="N586" s="33">
        <f>N585/O585</f>
        <v>0.6546928388883031</v>
      </c>
      <c r="O586" s="34">
        <f>+M586+N586</f>
        <v>0.99999999999999534</v>
      </c>
    </row>
    <row r="587" spans="1:27" ht="21.75" customHeight="1">
      <c r="A587" s="27"/>
      <c r="B587" s="35"/>
      <c r="C587" s="36" t="s">
        <v>338</v>
      </c>
      <c r="G587" s="37"/>
    </row>
    <row r="589" spans="1:27" s="62" customFormat="1" ht="15" customHeight="1">
      <c r="A589" s="58" t="s">
        <v>142</v>
      </c>
      <c r="B589" s="24" t="s">
        <v>169</v>
      </c>
      <c r="C589" s="25"/>
      <c r="D589" s="25"/>
      <c r="E589" s="25"/>
      <c r="F589" s="25"/>
      <c r="G589" s="25"/>
      <c r="H589" s="44"/>
      <c r="I589" s="44"/>
      <c r="J589" s="44"/>
      <c r="K589" s="44"/>
      <c r="L589" s="44"/>
      <c r="M589" s="44"/>
      <c r="N589" s="45"/>
      <c r="O589" s="61"/>
    </row>
    <row r="590" spans="1:27" ht="21.75" customHeight="1">
      <c r="B590" s="26"/>
    </row>
    <row r="591" spans="1:27" ht="21.75" customHeight="1">
      <c r="A591" s="27"/>
      <c r="B591" s="28"/>
      <c r="C591" s="106" t="s">
        <v>146</v>
      </c>
      <c r="D591" s="108" t="s">
        <v>327</v>
      </c>
      <c r="E591" s="109"/>
      <c r="F591" s="110"/>
      <c r="G591" s="108" t="s">
        <v>119</v>
      </c>
      <c r="H591" s="109"/>
      <c r="I591" s="110"/>
      <c r="J591" s="108" t="s">
        <v>328</v>
      </c>
      <c r="K591" s="109"/>
      <c r="L591" s="110"/>
    </row>
    <row r="592" spans="1:27" ht="21.75" customHeight="1">
      <c r="A592" s="27"/>
      <c r="B592" s="28"/>
      <c r="C592" s="107"/>
      <c r="D592" s="39" t="s">
        <v>3</v>
      </c>
      <c r="E592" s="39" t="s">
        <v>4</v>
      </c>
      <c r="F592" s="39" t="s">
        <v>147</v>
      </c>
      <c r="G592" s="39" t="s">
        <v>3</v>
      </c>
      <c r="H592" s="39" t="s">
        <v>4</v>
      </c>
      <c r="I592" s="39" t="s">
        <v>147</v>
      </c>
      <c r="J592" s="39" t="s">
        <v>3</v>
      </c>
      <c r="K592" s="39" t="s">
        <v>4</v>
      </c>
      <c r="L592" s="39" t="s">
        <v>147</v>
      </c>
    </row>
    <row r="593" spans="1:21" ht="21.75" customHeight="1">
      <c r="A593" s="27"/>
      <c r="B593" s="28"/>
      <c r="C593" s="40" t="s">
        <v>148</v>
      </c>
      <c r="D593" s="32">
        <v>733.96166000000017</v>
      </c>
      <c r="E593" s="32">
        <v>18461.463080000038</v>
      </c>
      <c r="F593" s="32">
        <v>19195.424740000039</v>
      </c>
      <c r="G593" s="32">
        <v>3206.2568199999982</v>
      </c>
      <c r="H593" s="32">
        <v>15989.167920000011</v>
      </c>
      <c r="I593" s="32">
        <v>19195.424740000039</v>
      </c>
      <c r="J593" s="32">
        <v>15221.513950000008</v>
      </c>
      <c r="K593" s="32">
        <v>3973.9107899999985</v>
      </c>
      <c r="L593" s="32">
        <v>19195.424740000039</v>
      </c>
    </row>
    <row r="594" spans="1:21" ht="21.75" customHeight="1">
      <c r="A594" s="27"/>
      <c r="B594" s="28"/>
      <c r="C594" s="40" t="s">
        <v>149</v>
      </c>
      <c r="D594" s="33">
        <f>D593/F593</f>
        <v>3.8236281298352701E-2</v>
      </c>
      <c r="E594" s="33">
        <f>E593/F593</f>
        <v>0.96176371870164723</v>
      </c>
      <c r="F594" s="34">
        <f>+D594+E594</f>
        <v>0.99999999999999989</v>
      </c>
      <c r="G594" s="33">
        <f>G593/I593</f>
        <v>0.16703234564634029</v>
      </c>
      <c r="H594" s="33">
        <f>H593/I593</f>
        <v>0.83296765435365816</v>
      </c>
      <c r="I594" s="34">
        <f>+G594+H594</f>
        <v>0.99999999999999845</v>
      </c>
      <c r="J594" s="33">
        <f>J593/L593</f>
        <v>0.7929761469815737</v>
      </c>
      <c r="K594" s="33">
        <f>K593/L593</f>
        <v>0.20702385301842458</v>
      </c>
      <c r="L594" s="34">
        <f>+J594+K594</f>
        <v>0.99999999999999822</v>
      </c>
    </row>
    <row r="595" spans="1:21" ht="21.75" customHeight="1">
      <c r="A595" s="27"/>
      <c r="B595" s="35"/>
      <c r="C595" s="36" t="s">
        <v>338</v>
      </c>
      <c r="G595" s="37"/>
    </row>
    <row r="598" spans="1:21" s="62" customFormat="1" ht="15" customHeight="1">
      <c r="A598" s="58" t="s">
        <v>143</v>
      </c>
      <c r="B598" s="24" t="s">
        <v>170</v>
      </c>
      <c r="C598" s="25"/>
      <c r="D598" s="25"/>
      <c r="E598" s="25"/>
      <c r="F598" s="25"/>
      <c r="G598" s="25"/>
      <c r="H598" s="44"/>
      <c r="I598" s="44"/>
      <c r="J598" s="44"/>
      <c r="K598" s="44"/>
      <c r="L598" s="44"/>
      <c r="M598" s="44"/>
      <c r="N598" s="45"/>
      <c r="O598" s="61"/>
    </row>
    <row r="599" spans="1:21" ht="21.75" customHeight="1">
      <c r="B599" s="26"/>
    </row>
    <row r="600" spans="1:21" ht="39" customHeight="1">
      <c r="A600" s="27"/>
      <c r="B600" s="28"/>
      <c r="C600" s="106" t="s">
        <v>146</v>
      </c>
      <c r="D600" s="108" t="s">
        <v>121</v>
      </c>
      <c r="E600" s="109"/>
      <c r="F600" s="110"/>
      <c r="G600" s="108" t="s">
        <v>122</v>
      </c>
      <c r="H600" s="109"/>
      <c r="I600" s="110"/>
      <c r="J600" s="108" t="s">
        <v>123</v>
      </c>
      <c r="K600" s="109"/>
      <c r="L600" s="110"/>
    </row>
    <row r="601" spans="1:21" ht="21.75" customHeight="1">
      <c r="A601" s="27"/>
      <c r="B601" s="28"/>
      <c r="C601" s="107"/>
      <c r="D601" s="39" t="s">
        <v>3</v>
      </c>
      <c r="E601" s="39" t="s">
        <v>4</v>
      </c>
      <c r="F601" s="39" t="s">
        <v>147</v>
      </c>
      <c r="G601" s="39" t="s">
        <v>3</v>
      </c>
      <c r="H601" s="39" t="s">
        <v>4</v>
      </c>
      <c r="I601" s="39" t="s">
        <v>147</v>
      </c>
      <c r="J601" s="39" t="s">
        <v>3</v>
      </c>
      <c r="K601" s="39" t="s">
        <v>4</v>
      </c>
      <c r="L601" s="39" t="s">
        <v>147</v>
      </c>
    </row>
    <row r="602" spans="1:21" ht="21.75" customHeight="1">
      <c r="A602" s="27"/>
      <c r="B602" s="28"/>
      <c r="C602" s="40" t="s">
        <v>148</v>
      </c>
      <c r="D602" s="32">
        <v>1710.1313599999992</v>
      </c>
      <c r="E602" s="32">
        <v>6099.1171299999914</v>
      </c>
      <c r="F602" s="32">
        <v>7809.2484899999972</v>
      </c>
      <c r="G602" s="32">
        <v>2561.4211499999992</v>
      </c>
      <c r="H602" s="32">
        <v>5247.8273399999935</v>
      </c>
      <c r="I602" s="32">
        <v>7809.2484899999972</v>
      </c>
      <c r="J602" s="32">
        <v>3537.69598</v>
      </c>
      <c r="K602" s="32">
        <v>4271.5525100000004</v>
      </c>
      <c r="L602" s="32">
        <v>7809.2484899999999</v>
      </c>
    </row>
    <row r="603" spans="1:21" ht="21.75" customHeight="1">
      <c r="A603" s="27"/>
      <c r="B603" s="28"/>
      <c r="C603" s="40" t="s">
        <v>149</v>
      </c>
      <c r="D603" s="33">
        <f>D602/F602</f>
        <v>0.2189879553954365</v>
      </c>
      <c r="E603" s="33">
        <f>E602/F602</f>
        <v>0.78101204460456264</v>
      </c>
      <c r="F603" s="34">
        <f>+D603+E603</f>
        <v>0.99999999999999911</v>
      </c>
      <c r="G603" s="33">
        <f>G602/I602</f>
        <v>0.3279984179373962</v>
      </c>
      <c r="H603" s="33">
        <f>H602/I602</f>
        <v>0.67200158206260319</v>
      </c>
      <c r="I603" s="34">
        <f>+G603+H603</f>
        <v>0.99999999999999933</v>
      </c>
      <c r="J603" s="33">
        <f>J602/L602</f>
        <v>0.45301362666716732</v>
      </c>
      <c r="K603" s="33">
        <f>K602/L602</f>
        <v>0.54698637333283273</v>
      </c>
      <c r="L603" s="34">
        <f>+J603+K603</f>
        <v>1</v>
      </c>
    </row>
    <row r="604" spans="1:21" ht="21.75" customHeight="1">
      <c r="A604" s="27"/>
      <c r="B604" s="35"/>
      <c r="C604" s="36" t="s">
        <v>338</v>
      </c>
      <c r="G604" s="37"/>
    </row>
    <row r="605" spans="1:21" ht="21.75" customHeight="1">
      <c r="A605" s="27"/>
      <c r="B605" s="35"/>
      <c r="C605" s="36"/>
      <c r="G605" s="37"/>
    </row>
    <row r="606" spans="1:21" s="25" customFormat="1" ht="21.75" customHeight="1">
      <c r="A606" s="58" t="s">
        <v>144</v>
      </c>
      <c r="B606" s="24" t="s">
        <v>166</v>
      </c>
    </row>
    <row r="607" spans="1:21" ht="21.75" customHeight="1">
      <c r="B607" s="26"/>
    </row>
    <row r="608" spans="1:21" ht="39" customHeight="1">
      <c r="A608" s="27"/>
      <c r="B608" s="28"/>
      <c r="C608" s="106" t="s">
        <v>146</v>
      </c>
      <c r="D608" s="108" t="s">
        <v>124</v>
      </c>
      <c r="E608" s="109"/>
      <c r="F608" s="110"/>
      <c r="G608" s="108" t="s">
        <v>125</v>
      </c>
      <c r="H608" s="109"/>
      <c r="I608" s="110"/>
      <c r="P608" s="25"/>
      <c r="Q608" s="25"/>
      <c r="R608" s="25"/>
      <c r="S608" s="25"/>
      <c r="T608" s="25"/>
      <c r="U608" s="25"/>
    </row>
    <row r="609" spans="1:21" ht="21.75" customHeight="1">
      <c r="A609" s="27"/>
      <c r="B609" s="28"/>
      <c r="C609" s="107"/>
      <c r="D609" s="39" t="s">
        <v>3</v>
      </c>
      <c r="E609" s="39" t="s">
        <v>4</v>
      </c>
      <c r="F609" s="39" t="s">
        <v>147</v>
      </c>
      <c r="G609" s="39" t="s">
        <v>3</v>
      </c>
      <c r="H609" s="39" t="s">
        <v>4</v>
      </c>
      <c r="I609" s="39" t="s">
        <v>147</v>
      </c>
      <c r="P609" s="25"/>
      <c r="Q609" s="25"/>
      <c r="R609" s="25"/>
      <c r="S609" s="25"/>
      <c r="T609" s="25"/>
      <c r="U609" s="25"/>
    </row>
    <row r="610" spans="1:21" ht="21.75" customHeight="1">
      <c r="A610" s="27"/>
      <c r="B610" s="28"/>
      <c r="C610" s="40" t="s">
        <v>148</v>
      </c>
      <c r="D610" s="32">
        <v>13803.486250000013</v>
      </c>
      <c r="E610" s="32">
        <v>649.09004000000004</v>
      </c>
      <c r="F610" s="32">
        <v>14452.576290000015</v>
      </c>
      <c r="G610" s="32">
        <v>649.09004000000004</v>
      </c>
      <c r="H610" s="32">
        <v>13803.486250000013</v>
      </c>
      <c r="I610" s="32">
        <v>14452.576290000015</v>
      </c>
      <c r="P610" s="25"/>
      <c r="Q610" s="25"/>
      <c r="R610" s="25"/>
      <c r="S610" s="25"/>
      <c r="T610" s="25"/>
      <c r="U610" s="25"/>
    </row>
    <row r="611" spans="1:21" ht="21.75" customHeight="1">
      <c r="A611" s="27"/>
      <c r="B611" s="28"/>
      <c r="C611" s="40" t="s">
        <v>149</v>
      </c>
      <c r="D611" s="33">
        <f>D610/F610</f>
        <v>0.95508828135720558</v>
      </c>
      <c r="E611" s="33">
        <f>E610/F610</f>
        <v>4.4911718642794266E-2</v>
      </c>
      <c r="F611" s="34">
        <f>+D611+E611</f>
        <v>0.99999999999999989</v>
      </c>
      <c r="G611" s="33">
        <f>G610/I610</f>
        <v>4.4911718642794266E-2</v>
      </c>
      <c r="H611" s="33">
        <f>H610/I610</f>
        <v>0.95508828135720558</v>
      </c>
      <c r="I611" s="34">
        <f>+G611+H611</f>
        <v>0.99999999999999989</v>
      </c>
      <c r="P611" s="25"/>
      <c r="Q611" s="25"/>
      <c r="R611" s="25"/>
      <c r="S611" s="25"/>
      <c r="T611" s="25"/>
      <c r="U611" s="25"/>
    </row>
    <row r="612" spans="1:21" ht="21.75" customHeight="1">
      <c r="A612" s="27"/>
      <c r="B612" s="35"/>
      <c r="C612" s="36" t="s">
        <v>338</v>
      </c>
      <c r="G612" s="37"/>
    </row>
    <row r="613" spans="1:21" ht="21.75" customHeight="1">
      <c r="A613" s="27"/>
      <c r="B613" s="35"/>
      <c r="C613" s="36"/>
      <c r="G613" s="37"/>
    </row>
    <row r="614" spans="1:21" s="25" customFormat="1" ht="21.75" customHeight="1">
      <c r="A614" s="58" t="s">
        <v>164</v>
      </c>
      <c r="B614" s="24" t="s">
        <v>165</v>
      </c>
    </row>
    <row r="615" spans="1:21" ht="21.75" customHeight="1">
      <c r="B615" s="26"/>
    </row>
    <row r="616" spans="1:21" ht="39" customHeight="1">
      <c r="A616" s="27"/>
      <c r="B616" s="28"/>
      <c r="C616" s="106" t="s">
        <v>146</v>
      </c>
      <c r="D616" s="108" t="s">
        <v>126</v>
      </c>
      <c r="E616" s="109"/>
      <c r="F616" s="110"/>
      <c r="G616" s="108" t="s">
        <v>127</v>
      </c>
      <c r="H616" s="109"/>
      <c r="I616" s="110"/>
      <c r="J616" s="108" t="s">
        <v>128</v>
      </c>
      <c r="K616" s="109"/>
      <c r="L616" s="110"/>
      <c r="P616" s="25"/>
      <c r="Q616" s="25"/>
      <c r="R616" s="25"/>
      <c r="S616" s="25"/>
      <c r="T616" s="25"/>
      <c r="U616" s="25"/>
    </row>
    <row r="617" spans="1:21" ht="21.75" customHeight="1">
      <c r="A617" s="27"/>
      <c r="B617" s="28"/>
      <c r="C617" s="107"/>
      <c r="D617" s="39" t="s">
        <v>3</v>
      </c>
      <c r="E617" s="39" t="s">
        <v>4</v>
      </c>
      <c r="F617" s="39" t="s">
        <v>147</v>
      </c>
      <c r="G617" s="39" t="s">
        <v>3</v>
      </c>
      <c r="H617" s="39" t="s">
        <v>4</v>
      </c>
      <c r="I617" s="39" t="s">
        <v>147</v>
      </c>
      <c r="J617" s="39" t="s">
        <v>3</v>
      </c>
      <c r="K617" s="39" t="s">
        <v>4</v>
      </c>
      <c r="L617" s="39" t="s">
        <v>147</v>
      </c>
      <c r="P617" s="25"/>
      <c r="Q617" s="25"/>
      <c r="R617" s="25"/>
      <c r="S617" s="25"/>
      <c r="T617" s="25"/>
      <c r="U617" s="25"/>
    </row>
    <row r="618" spans="1:21" ht="21.75" customHeight="1">
      <c r="A618" s="27"/>
      <c r="B618" s="28"/>
      <c r="C618" s="40" t="s">
        <v>148</v>
      </c>
      <c r="D618" s="32">
        <v>8084.1634700000086</v>
      </c>
      <c r="E618" s="32">
        <v>6163.4030000000066</v>
      </c>
      <c r="F618" s="32">
        <v>14247.566470000014</v>
      </c>
      <c r="G618" s="32">
        <v>4487.4941599999975</v>
      </c>
      <c r="H618" s="32">
        <v>9760.0723100000141</v>
      </c>
      <c r="I618" s="32">
        <v>14247.566470000014</v>
      </c>
      <c r="J618" s="32">
        <v>1485.3307399999999</v>
      </c>
      <c r="K618" s="32">
        <v>12762.235730000009</v>
      </c>
      <c r="L618" s="32">
        <v>14247.566470000014</v>
      </c>
      <c r="P618" s="25"/>
      <c r="Q618" s="25"/>
      <c r="R618" s="25"/>
      <c r="S618" s="25"/>
      <c r="T618" s="25"/>
      <c r="U618" s="25"/>
    </row>
    <row r="619" spans="1:21" ht="21.75" customHeight="1">
      <c r="A619" s="27"/>
      <c r="B619" s="28"/>
      <c r="C619" s="40" t="s">
        <v>149</v>
      </c>
      <c r="D619" s="33">
        <f>D618/F618</f>
        <v>0.56740661551024862</v>
      </c>
      <c r="E619" s="33">
        <f>E618/F618</f>
        <v>0.43259338448975143</v>
      </c>
      <c r="F619" s="34">
        <f>+D619+E619</f>
        <v>1</v>
      </c>
      <c r="G619" s="33">
        <f>G618/I618</f>
        <v>0.31496565883366556</v>
      </c>
      <c r="H619" s="33">
        <f>H618/I618</f>
        <v>0.68503434116633422</v>
      </c>
      <c r="I619" s="34">
        <f>+G619+H619</f>
        <v>0.99999999999999978</v>
      </c>
      <c r="J619" s="33">
        <f>J618/L618</f>
        <v>0.10425153959643176</v>
      </c>
      <c r="K619" s="33">
        <f>K618/L618</f>
        <v>0.89574846040356793</v>
      </c>
      <c r="L619" s="34">
        <f>+J619+K619</f>
        <v>0.99999999999999967</v>
      </c>
      <c r="P619" s="25"/>
      <c r="Q619" s="25"/>
      <c r="R619" s="25"/>
      <c r="S619" s="25"/>
      <c r="T619" s="25"/>
      <c r="U619" s="25"/>
    </row>
    <row r="620" spans="1:21" ht="21.75" customHeight="1">
      <c r="A620" s="27"/>
      <c r="B620" s="35"/>
      <c r="C620" s="36" t="s">
        <v>338</v>
      </c>
      <c r="G620" s="37"/>
    </row>
  </sheetData>
  <dataConsolidate/>
  <mergeCells count="252">
    <mergeCell ref="C181:C183"/>
    <mergeCell ref="G172:G173"/>
    <mergeCell ref="H172:I172"/>
    <mergeCell ref="K172:K173"/>
    <mergeCell ref="L172:M172"/>
    <mergeCell ref="C174:C176"/>
    <mergeCell ref="K174:K176"/>
    <mergeCell ref="G174:G175"/>
    <mergeCell ref="C179:C180"/>
    <mergeCell ref="D179:E179"/>
    <mergeCell ref="C93:C169"/>
    <mergeCell ref="G93:G126"/>
    <mergeCell ref="K93:K148"/>
    <mergeCell ref="K91:K92"/>
    <mergeCell ref="L91:M91"/>
    <mergeCell ref="C172:C173"/>
    <mergeCell ref="D172:E172"/>
    <mergeCell ref="C78:C79"/>
    <mergeCell ref="C91:C92"/>
    <mergeCell ref="D91:E91"/>
    <mergeCell ref="G91:G92"/>
    <mergeCell ref="H91:I91"/>
    <mergeCell ref="D78:G78"/>
    <mergeCell ref="C84:C85"/>
    <mergeCell ref="D84:J84"/>
    <mergeCell ref="C539:C540"/>
    <mergeCell ref="D539:F539"/>
    <mergeCell ref="C547:C548"/>
    <mergeCell ref="D547:F547"/>
    <mergeCell ref="P506:R506"/>
    <mergeCell ref="C532:C533"/>
    <mergeCell ref="D532:G532"/>
    <mergeCell ref="C498:C499"/>
    <mergeCell ref="D498:F498"/>
    <mergeCell ref="G498:I498"/>
    <mergeCell ref="J498:L498"/>
    <mergeCell ref="C506:C507"/>
    <mergeCell ref="D506:F506"/>
    <mergeCell ref="G506:I506"/>
    <mergeCell ref="J506:L506"/>
    <mergeCell ref="M506:O506"/>
    <mergeCell ref="C482:C483"/>
    <mergeCell ref="D482:F482"/>
    <mergeCell ref="G482:I482"/>
    <mergeCell ref="J482:L482"/>
    <mergeCell ref="M482:O482"/>
    <mergeCell ref="P482:R482"/>
    <mergeCell ref="S482:U482"/>
    <mergeCell ref="C490:C491"/>
    <mergeCell ref="D490:F490"/>
    <mergeCell ref="G490:I490"/>
    <mergeCell ref="C412:C413"/>
    <mergeCell ref="D412:H412"/>
    <mergeCell ref="C418:C419"/>
    <mergeCell ref="D418:H418"/>
    <mergeCell ref="C424:C425"/>
    <mergeCell ref="D424:H424"/>
    <mergeCell ref="C430:C431"/>
    <mergeCell ref="D430:H430"/>
    <mergeCell ref="C436:C437"/>
    <mergeCell ref="D436:H436"/>
    <mergeCell ref="C382:C383"/>
    <mergeCell ref="D382:H382"/>
    <mergeCell ref="C388:C389"/>
    <mergeCell ref="D388:H388"/>
    <mergeCell ref="C394:C395"/>
    <mergeCell ref="D394:H394"/>
    <mergeCell ref="C400:C401"/>
    <mergeCell ref="D400:H400"/>
    <mergeCell ref="C406:C407"/>
    <mergeCell ref="D406:H406"/>
    <mergeCell ref="C376:C377"/>
    <mergeCell ref="D352:H352"/>
    <mergeCell ref="C358:C359"/>
    <mergeCell ref="D358:H358"/>
    <mergeCell ref="C364:C365"/>
    <mergeCell ref="D364:H364"/>
    <mergeCell ref="C370:C371"/>
    <mergeCell ref="D370:H370"/>
    <mergeCell ref="D376:H376"/>
    <mergeCell ref="C344:C345"/>
    <mergeCell ref="D344:F344"/>
    <mergeCell ref="C352:C353"/>
    <mergeCell ref="S188:U188"/>
    <mergeCell ref="C69:C70"/>
    <mergeCell ref="D69:F69"/>
    <mergeCell ref="C188:C189"/>
    <mergeCell ref="D188:F188"/>
    <mergeCell ref="B2:H2"/>
    <mergeCell ref="G188:I188"/>
    <mergeCell ref="J188:L188"/>
    <mergeCell ref="M188:O188"/>
    <mergeCell ref="P188:R188"/>
    <mergeCell ref="C6:C7"/>
    <mergeCell ref="D6:F6"/>
    <mergeCell ref="G6:I6"/>
    <mergeCell ref="J6:L6"/>
    <mergeCell ref="M6:O6"/>
    <mergeCell ref="P6:R6"/>
    <mergeCell ref="S6:U6"/>
    <mergeCell ref="C14:C15"/>
    <mergeCell ref="D14:F14"/>
    <mergeCell ref="P326:R326"/>
    <mergeCell ref="S326:U326"/>
    <mergeCell ref="C336:C337"/>
    <mergeCell ref="D336:F336"/>
    <mergeCell ref="G336:I336"/>
    <mergeCell ref="J336:L336"/>
    <mergeCell ref="C326:C327"/>
    <mergeCell ref="D326:F326"/>
    <mergeCell ref="G326:I326"/>
    <mergeCell ref="J326:L326"/>
    <mergeCell ref="M326:O326"/>
    <mergeCell ref="C616:C617"/>
    <mergeCell ref="D616:F616"/>
    <mergeCell ref="G616:I616"/>
    <mergeCell ref="J616:L616"/>
    <mergeCell ref="C250:C251"/>
    <mergeCell ref="D250:F250"/>
    <mergeCell ref="C196:C197"/>
    <mergeCell ref="D196:F196"/>
    <mergeCell ref="C460:C461"/>
    <mergeCell ref="D460:J460"/>
    <mergeCell ref="C466:C467"/>
    <mergeCell ref="D466:J466"/>
    <mergeCell ref="C472:C473"/>
    <mergeCell ref="D472:J472"/>
    <mergeCell ref="C454:C455"/>
    <mergeCell ref="D454:J454"/>
    <mergeCell ref="C446:C447"/>
    <mergeCell ref="D446:F446"/>
    <mergeCell ref="G446:I446"/>
    <mergeCell ref="J446:L446"/>
    <mergeCell ref="C608:C609"/>
    <mergeCell ref="D608:F608"/>
    <mergeCell ref="G608:I608"/>
    <mergeCell ref="C566:C567"/>
    <mergeCell ref="Y566:AA566"/>
    <mergeCell ref="C583:C584"/>
    <mergeCell ref="D583:F583"/>
    <mergeCell ref="G583:I583"/>
    <mergeCell ref="J583:L583"/>
    <mergeCell ref="M583:O583"/>
    <mergeCell ref="C575:C576"/>
    <mergeCell ref="D575:F575"/>
    <mergeCell ref="J566:L566"/>
    <mergeCell ref="M566:O566"/>
    <mergeCell ref="P566:R566"/>
    <mergeCell ref="S566:U566"/>
    <mergeCell ref="V566:X566"/>
    <mergeCell ref="J591:L591"/>
    <mergeCell ref="C600:C601"/>
    <mergeCell ref="D600:F600"/>
    <mergeCell ref="G600:I600"/>
    <mergeCell ref="J600:L600"/>
    <mergeCell ref="C558:C559"/>
    <mergeCell ref="D558:F558"/>
    <mergeCell ref="G558:I558"/>
    <mergeCell ref="J558:L558"/>
    <mergeCell ref="D566:F566"/>
    <mergeCell ref="G566:I566"/>
    <mergeCell ref="C591:C592"/>
    <mergeCell ref="D591:F591"/>
    <mergeCell ref="G591:I591"/>
    <mergeCell ref="AT558:AV558"/>
    <mergeCell ref="AW558:AY558"/>
    <mergeCell ref="AZ558:BB558"/>
    <mergeCell ref="AE558:AG558"/>
    <mergeCell ref="AH558:AJ558"/>
    <mergeCell ref="AK558:AM558"/>
    <mergeCell ref="AN558:AP558"/>
    <mergeCell ref="AQ558:AS558"/>
    <mergeCell ref="P558:R558"/>
    <mergeCell ref="S558:U558"/>
    <mergeCell ref="V558:X558"/>
    <mergeCell ref="Y558:AA558"/>
    <mergeCell ref="AB558:AD558"/>
    <mergeCell ref="C22:C23"/>
    <mergeCell ref="D22:K22"/>
    <mergeCell ref="C30:C31"/>
    <mergeCell ref="D30:G30"/>
    <mergeCell ref="M558:O558"/>
    <mergeCell ref="C522:C523"/>
    <mergeCell ref="D522:F522"/>
    <mergeCell ref="G522:I522"/>
    <mergeCell ref="J522:L522"/>
    <mergeCell ref="M522:O522"/>
    <mergeCell ref="C514:C515"/>
    <mergeCell ref="D514:F514"/>
    <mergeCell ref="G514:I514"/>
    <mergeCell ref="J514:L514"/>
    <mergeCell ref="M446:O446"/>
    <mergeCell ref="C310:C311"/>
    <mergeCell ref="D310:F310"/>
    <mergeCell ref="G310:I310"/>
    <mergeCell ref="J310:L310"/>
    <mergeCell ref="M310:O310"/>
    <mergeCell ref="C302:C303"/>
    <mergeCell ref="D302:F302"/>
    <mergeCell ref="G302:I302"/>
    <mergeCell ref="J302:L302"/>
    <mergeCell ref="C37:C38"/>
    <mergeCell ref="D37:J37"/>
    <mergeCell ref="C61:C62"/>
    <mergeCell ref="D61:J61"/>
    <mergeCell ref="C55:C56"/>
    <mergeCell ref="D55:J55"/>
    <mergeCell ref="C49:C50"/>
    <mergeCell ref="D49:J49"/>
    <mergeCell ref="C43:C44"/>
    <mergeCell ref="D43:J43"/>
    <mergeCell ref="P292:R292"/>
    <mergeCell ref="C284:C285"/>
    <mergeCell ref="D284:F284"/>
    <mergeCell ref="G284:I284"/>
    <mergeCell ref="J284:L284"/>
    <mergeCell ref="M284:O284"/>
    <mergeCell ref="P260:R260"/>
    <mergeCell ref="C268:C269"/>
    <mergeCell ref="D268:F268"/>
    <mergeCell ref="C276:C277"/>
    <mergeCell ref="D276:F276"/>
    <mergeCell ref="G276:I276"/>
    <mergeCell ref="J276:L276"/>
    <mergeCell ref="C260:C261"/>
    <mergeCell ref="D260:F260"/>
    <mergeCell ref="G260:I260"/>
    <mergeCell ref="J260:L260"/>
    <mergeCell ref="M260:O260"/>
    <mergeCell ref="C236:C237"/>
    <mergeCell ref="D236:J236"/>
    <mergeCell ref="C242:C243"/>
    <mergeCell ref="D242:J242"/>
    <mergeCell ref="C204:C205"/>
    <mergeCell ref="D204:F204"/>
    <mergeCell ref="C212:C213"/>
    <mergeCell ref="D212:J212"/>
    <mergeCell ref="C218:C219"/>
    <mergeCell ref="D218:J218"/>
    <mergeCell ref="C224:C225"/>
    <mergeCell ref="D224:J224"/>
    <mergeCell ref="C230:C231"/>
    <mergeCell ref="D230:J230"/>
    <mergeCell ref="C318:C319"/>
    <mergeCell ref="D318:F318"/>
    <mergeCell ref="G318:I318"/>
    <mergeCell ref="J318:L318"/>
    <mergeCell ref="C292:C293"/>
    <mergeCell ref="D292:F292"/>
    <mergeCell ref="G292:I292"/>
    <mergeCell ref="J292:L292"/>
    <mergeCell ref="M292:O29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B1037"/>
  <sheetViews>
    <sheetView tabSelected="1" topLeftCell="A1037" zoomScale="70" zoomScaleNormal="70" workbookViewId="0">
      <selection activeCell="I176" sqref="I176"/>
    </sheetView>
  </sheetViews>
  <sheetFormatPr baseColWidth="10" defaultRowHeight="15.6"/>
  <cols>
    <col min="1" max="1" width="11.44140625" style="41"/>
    <col min="2" max="3" width="20.6640625" style="43" customWidth="1"/>
    <col min="4" max="24" width="25" style="43" customWidth="1"/>
    <col min="25" max="35" width="20.6640625" style="43" customWidth="1"/>
    <col min="36" max="257" width="11.44140625" style="43"/>
    <col min="258" max="259" width="20.6640625" style="43" customWidth="1"/>
    <col min="260" max="280" width="25" style="43" customWidth="1"/>
    <col min="281" max="291" width="20.6640625" style="43" customWidth="1"/>
    <col min="292" max="513" width="11.44140625" style="43"/>
    <col min="514" max="515" width="20.6640625" style="43" customWidth="1"/>
    <col min="516" max="536" width="25" style="43" customWidth="1"/>
    <col min="537" max="547" width="20.6640625" style="43" customWidth="1"/>
    <col min="548" max="769" width="11.44140625" style="43"/>
    <col min="770" max="771" width="20.6640625" style="43" customWidth="1"/>
    <col min="772" max="792" width="25" style="43" customWidth="1"/>
    <col min="793" max="803" width="20.6640625" style="43" customWidth="1"/>
    <col min="804" max="1025" width="11.44140625" style="43"/>
    <col min="1026" max="1027" width="20.6640625" style="43" customWidth="1"/>
    <col min="1028" max="1048" width="25" style="43" customWidth="1"/>
    <col min="1049" max="1059" width="20.6640625" style="43" customWidth="1"/>
    <col min="1060" max="1281" width="11.44140625" style="43"/>
    <col min="1282" max="1283" width="20.6640625" style="43" customWidth="1"/>
    <col min="1284" max="1304" width="25" style="43" customWidth="1"/>
    <col min="1305" max="1315" width="20.6640625" style="43" customWidth="1"/>
    <col min="1316" max="1537" width="11.44140625" style="43"/>
    <col min="1538" max="1539" width="20.6640625" style="43" customWidth="1"/>
    <col min="1540" max="1560" width="25" style="43" customWidth="1"/>
    <col min="1561" max="1571" width="20.6640625" style="43" customWidth="1"/>
    <col min="1572" max="1793" width="11.44140625" style="43"/>
    <col min="1794" max="1795" width="20.6640625" style="43" customWidth="1"/>
    <col min="1796" max="1816" width="25" style="43" customWidth="1"/>
    <col min="1817" max="1827" width="20.6640625" style="43" customWidth="1"/>
    <col min="1828" max="2049" width="11.44140625" style="43"/>
    <col min="2050" max="2051" width="20.6640625" style="43" customWidth="1"/>
    <col min="2052" max="2072" width="25" style="43" customWidth="1"/>
    <col min="2073" max="2083" width="20.6640625" style="43" customWidth="1"/>
    <col min="2084" max="2305" width="11.44140625" style="43"/>
    <col min="2306" max="2307" width="20.6640625" style="43" customWidth="1"/>
    <col min="2308" max="2328" width="25" style="43" customWidth="1"/>
    <col min="2329" max="2339" width="20.6640625" style="43" customWidth="1"/>
    <col min="2340" max="2561" width="11.44140625" style="43"/>
    <col min="2562" max="2563" width="20.6640625" style="43" customWidth="1"/>
    <col min="2564" max="2584" width="25" style="43" customWidth="1"/>
    <col min="2585" max="2595" width="20.6640625" style="43" customWidth="1"/>
    <col min="2596" max="2817" width="11.44140625" style="43"/>
    <col min="2818" max="2819" width="20.6640625" style="43" customWidth="1"/>
    <col min="2820" max="2840" width="25" style="43" customWidth="1"/>
    <col min="2841" max="2851" width="20.6640625" style="43" customWidth="1"/>
    <col min="2852" max="3073" width="11.44140625" style="43"/>
    <col min="3074" max="3075" width="20.6640625" style="43" customWidth="1"/>
    <col min="3076" max="3096" width="25" style="43" customWidth="1"/>
    <col min="3097" max="3107" width="20.6640625" style="43" customWidth="1"/>
    <col min="3108" max="3329" width="11.44140625" style="43"/>
    <col min="3330" max="3331" width="20.6640625" style="43" customWidth="1"/>
    <col min="3332" max="3352" width="25" style="43" customWidth="1"/>
    <col min="3353" max="3363" width="20.6640625" style="43" customWidth="1"/>
    <col min="3364" max="3585" width="11.44140625" style="43"/>
    <col min="3586" max="3587" width="20.6640625" style="43" customWidth="1"/>
    <col min="3588" max="3608" width="25" style="43" customWidth="1"/>
    <col min="3609" max="3619" width="20.6640625" style="43" customWidth="1"/>
    <col min="3620" max="3841" width="11.44140625" style="43"/>
    <col min="3842" max="3843" width="20.6640625" style="43" customWidth="1"/>
    <col min="3844" max="3864" width="25" style="43" customWidth="1"/>
    <col min="3865" max="3875" width="20.6640625" style="43" customWidth="1"/>
    <col min="3876" max="4097" width="11.44140625" style="43"/>
    <col min="4098" max="4099" width="20.6640625" style="43" customWidth="1"/>
    <col min="4100" max="4120" width="25" style="43" customWidth="1"/>
    <col min="4121" max="4131" width="20.6640625" style="43" customWidth="1"/>
    <col min="4132" max="4353" width="11.44140625" style="43"/>
    <col min="4354" max="4355" width="20.6640625" style="43" customWidth="1"/>
    <col min="4356" max="4376" width="25" style="43" customWidth="1"/>
    <col min="4377" max="4387" width="20.6640625" style="43" customWidth="1"/>
    <col min="4388" max="4609" width="11.44140625" style="43"/>
    <col min="4610" max="4611" width="20.6640625" style="43" customWidth="1"/>
    <col min="4612" max="4632" width="25" style="43" customWidth="1"/>
    <col min="4633" max="4643" width="20.6640625" style="43" customWidth="1"/>
    <col min="4644" max="4865" width="11.44140625" style="43"/>
    <col min="4866" max="4867" width="20.6640625" style="43" customWidth="1"/>
    <col min="4868" max="4888" width="25" style="43" customWidth="1"/>
    <col min="4889" max="4899" width="20.6640625" style="43" customWidth="1"/>
    <col min="4900" max="5121" width="11.44140625" style="43"/>
    <col min="5122" max="5123" width="20.6640625" style="43" customWidth="1"/>
    <col min="5124" max="5144" width="25" style="43" customWidth="1"/>
    <col min="5145" max="5155" width="20.6640625" style="43" customWidth="1"/>
    <col min="5156" max="5377" width="11.44140625" style="43"/>
    <col min="5378" max="5379" width="20.6640625" style="43" customWidth="1"/>
    <col min="5380" max="5400" width="25" style="43" customWidth="1"/>
    <col min="5401" max="5411" width="20.6640625" style="43" customWidth="1"/>
    <col min="5412" max="5633" width="11.44140625" style="43"/>
    <col min="5634" max="5635" width="20.6640625" style="43" customWidth="1"/>
    <col min="5636" max="5656" width="25" style="43" customWidth="1"/>
    <col min="5657" max="5667" width="20.6640625" style="43" customWidth="1"/>
    <col min="5668" max="5889" width="11.44140625" style="43"/>
    <col min="5890" max="5891" width="20.6640625" style="43" customWidth="1"/>
    <col min="5892" max="5912" width="25" style="43" customWidth="1"/>
    <col min="5913" max="5923" width="20.6640625" style="43" customWidth="1"/>
    <col min="5924" max="6145" width="11.44140625" style="43"/>
    <col min="6146" max="6147" width="20.6640625" style="43" customWidth="1"/>
    <col min="6148" max="6168" width="25" style="43" customWidth="1"/>
    <col min="6169" max="6179" width="20.6640625" style="43" customWidth="1"/>
    <col min="6180" max="6401" width="11.44140625" style="43"/>
    <col min="6402" max="6403" width="20.6640625" style="43" customWidth="1"/>
    <col min="6404" max="6424" width="25" style="43" customWidth="1"/>
    <col min="6425" max="6435" width="20.6640625" style="43" customWidth="1"/>
    <col min="6436" max="6657" width="11.44140625" style="43"/>
    <col min="6658" max="6659" width="20.6640625" style="43" customWidth="1"/>
    <col min="6660" max="6680" width="25" style="43" customWidth="1"/>
    <col min="6681" max="6691" width="20.6640625" style="43" customWidth="1"/>
    <col min="6692" max="6913" width="11.44140625" style="43"/>
    <col min="6914" max="6915" width="20.6640625" style="43" customWidth="1"/>
    <col min="6916" max="6936" width="25" style="43" customWidth="1"/>
    <col min="6937" max="6947" width="20.6640625" style="43" customWidth="1"/>
    <col min="6948" max="7169" width="11.44140625" style="43"/>
    <col min="7170" max="7171" width="20.6640625" style="43" customWidth="1"/>
    <col min="7172" max="7192" width="25" style="43" customWidth="1"/>
    <col min="7193" max="7203" width="20.6640625" style="43" customWidth="1"/>
    <col min="7204" max="7425" width="11.44140625" style="43"/>
    <col min="7426" max="7427" width="20.6640625" style="43" customWidth="1"/>
    <col min="7428" max="7448" width="25" style="43" customWidth="1"/>
    <col min="7449" max="7459" width="20.6640625" style="43" customWidth="1"/>
    <col min="7460" max="7681" width="11.44140625" style="43"/>
    <col min="7682" max="7683" width="20.6640625" style="43" customWidth="1"/>
    <col min="7684" max="7704" width="25" style="43" customWidth="1"/>
    <col min="7705" max="7715" width="20.6640625" style="43" customWidth="1"/>
    <col min="7716" max="7937" width="11.44140625" style="43"/>
    <col min="7938" max="7939" width="20.6640625" style="43" customWidth="1"/>
    <col min="7940" max="7960" width="25" style="43" customWidth="1"/>
    <col min="7961" max="7971" width="20.6640625" style="43" customWidth="1"/>
    <col min="7972" max="8193" width="11.44140625" style="43"/>
    <col min="8194" max="8195" width="20.6640625" style="43" customWidth="1"/>
    <col min="8196" max="8216" width="25" style="43" customWidth="1"/>
    <col min="8217" max="8227" width="20.6640625" style="43" customWidth="1"/>
    <col min="8228" max="8449" width="11.44140625" style="43"/>
    <col min="8450" max="8451" width="20.6640625" style="43" customWidth="1"/>
    <col min="8452" max="8472" width="25" style="43" customWidth="1"/>
    <col min="8473" max="8483" width="20.6640625" style="43" customWidth="1"/>
    <col min="8484" max="8705" width="11.44140625" style="43"/>
    <col min="8706" max="8707" width="20.6640625" style="43" customWidth="1"/>
    <col min="8708" max="8728" width="25" style="43" customWidth="1"/>
    <col min="8729" max="8739" width="20.6640625" style="43" customWidth="1"/>
    <col min="8740" max="8961" width="11.44140625" style="43"/>
    <col min="8962" max="8963" width="20.6640625" style="43" customWidth="1"/>
    <col min="8964" max="8984" width="25" style="43" customWidth="1"/>
    <col min="8985" max="8995" width="20.6640625" style="43" customWidth="1"/>
    <col min="8996" max="9217" width="11.44140625" style="43"/>
    <col min="9218" max="9219" width="20.6640625" style="43" customWidth="1"/>
    <col min="9220" max="9240" width="25" style="43" customWidth="1"/>
    <col min="9241" max="9251" width="20.6640625" style="43" customWidth="1"/>
    <col min="9252" max="9473" width="11.44140625" style="43"/>
    <col min="9474" max="9475" width="20.6640625" style="43" customWidth="1"/>
    <col min="9476" max="9496" width="25" style="43" customWidth="1"/>
    <col min="9497" max="9507" width="20.6640625" style="43" customWidth="1"/>
    <col min="9508" max="9729" width="11.44140625" style="43"/>
    <col min="9730" max="9731" width="20.6640625" style="43" customWidth="1"/>
    <col min="9732" max="9752" width="25" style="43" customWidth="1"/>
    <col min="9753" max="9763" width="20.6640625" style="43" customWidth="1"/>
    <col min="9764" max="9985" width="11.44140625" style="43"/>
    <col min="9986" max="9987" width="20.6640625" style="43" customWidth="1"/>
    <col min="9988" max="10008" width="25" style="43" customWidth="1"/>
    <col min="10009" max="10019" width="20.6640625" style="43" customWidth="1"/>
    <col min="10020" max="10241" width="11.44140625" style="43"/>
    <col min="10242" max="10243" width="20.6640625" style="43" customWidth="1"/>
    <col min="10244" max="10264" width="25" style="43" customWidth="1"/>
    <col min="10265" max="10275" width="20.6640625" style="43" customWidth="1"/>
    <col min="10276" max="10497" width="11.44140625" style="43"/>
    <col min="10498" max="10499" width="20.6640625" style="43" customWidth="1"/>
    <col min="10500" max="10520" width="25" style="43" customWidth="1"/>
    <col min="10521" max="10531" width="20.6640625" style="43" customWidth="1"/>
    <col min="10532" max="10753" width="11.44140625" style="43"/>
    <col min="10754" max="10755" width="20.6640625" style="43" customWidth="1"/>
    <col min="10756" max="10776" width="25" style="43" customWidth="1"/>
    <col min="10777" max="10787" width="20.6640625" style="43" customWidth="1"/>
    <col min="10788" max="11009" width="11.44140625" style="43"/>
    <col min="11010" max="11011" width="20.6640625" style="43" customWidth="1"/>
    <col min="11012" max="11032" width="25" style="43" customWidth="1"/>
    <col min="11033" max="11043" width="20.6640625" style="43" customWidth="1"/>
    <col min="11044" max="11265" width="11.44140625" style="43"/>
    <col min="11266" max="11267" width="20.6640625" style="43" customWidth="1"/>
    <col min="11268" max="11288" width="25" style="43" customWidth="1"/>
    <col min="11289" max="11299" width="20.6640625" style="43" customWidth="1"/>
    <col min="11300" max="11521" width="11.44140625" style="43"/>
    <col min="11522" max="11523" width="20.6640625" style="43" customWidth="1"/>
    <col min="11524" max="11544" width="25" style="43" customWidth="1"/>
    <col min="11545" max="11555" width="20.6640625" style="43" customWidth="1"/>
    <col min="11556" max="11777" width="11.44140625" style="43"/>
    <col min="11778" max="11779" width="20.6640625" style="43" customWidth="1"/>
    <col min="11780" max="11800" width="25" style="43" customWidth="1"/>
    <col min="11801" max="11811" width="20.6640625" style="43" customWidth="1"/>
    <col min="11812" max="12033" width="11.44140625" style="43"/>
    <col min="12034" max="12035" width="20.6640625" style="43" customWidth="1"/>
    <col min="12036" max="12056" width="25" style="43" customWidth="1"/>
    <col min="12057" max="12067" width="20.6640625" style="43" customWidth="1"/>
    <col min="12068" max="12289" width="11.44140625" style="43"/>
    <col min="12290" max="12291" width="20.6640625" style="43" customWidth="1"/>
    <col min="12292" max="12312" width="25" style="43" customWidth="1"/>
    <col min="12313" max="12323" width="20.6640625" style="43" customWidth="1"/>
    <col min="12324" max="12545" width="11.44140625" style="43"/>
    <col min="12546" max="12547" width="20.6640625" style="43" customWidth="1"/>
    <col min="12548" max="12568" width="25" style="43" customWidth="1"/>
    <col min="12569" max="12579" width="20.6640625" style="43" customWidth="1"/>
    <col min="12580" max="12801" width="11.44140625" style="43"/>
    <col min="12802" max="12803" width="20.6640625" style="43" customWidth="1"/>
    <col min="12804" max="12824" width="25" style="43" customWidth="1"/>
    <col min="12825" max="12835" width="20.6640625" style="43" customWidth="1"/>
    <col min="12836" max="13057" width="11.44140625" style="43"/>
    <col min="13058" max="13059" width="20.6640625" style="43" customWidth="1"/>
    <col min="13060" max="13080" width="25" style="43" customWidth="1"/>
    <col min="13081" max="13091" width="20.6640625" style="43" customWidth="1"/>
    <col min="13092" max="13313" width="11.44140625" style="43"/>
    <col min="13314" max="13315" width="20.6640625" style="43" customWidth="1"/>
    <col min="13316" max="13336" width="25" style="43" customWidth="1"/>
    <col min="13337" max="13347" width="20.6640625" style="43" customWidth="1"/>
    <col min="13348" max="13569" width="11.44140625" style="43"/>
    <col min="13570" max="13571" width="20.6640625" style="43" customWidth="1"/>
    <col min="13572" max="13592" width="25" style="43" customWidth="1"/>
    <col min="13593" max="13603" width="20.6640625" style="43" customWidth="1"/>
    <col min="13604" max="13825" width="11.44140625" style="43"/>
    <col min="13826" max="13827" width="20.6640625" style="43" customWidth="1"/>
    <col min="13828" max="13848" width="25" style="43" customWidth="1"/>
    <col min="13849" max="13859" width="20.6640625" style="43" customWidth="1"/>
    <col min="13860" max="14081" width="11.44140625" style="43"/>
    <col min="14082" max="14083" width="20.6640625" style="43" customWidth="1"/>
    <col min="14084" max="14104" width="25" style="43" customWidth="1"/>
    <col min="14105" max="14115" width="20.6640625" style="43" customWidth="1"/>
    <col min="14116" max="14337" width="11.44140625" style="43"/>
    <col min="14338" max="14339" width="20.6640625" style="43" customWidth="1"/>
    <col min="14340" max="14360" width="25" style="43" customWidth="1"/>
    <col min="14361" max="14371" width="20.6640625" style="43" customWidth="1"/>
    <col min="14372" max="14593" width="11.44140625" style="43"/>
    <col min="14594" max="14595" width="20.6640625" style="43" customWidth="1"/>
    <col min="14596" max="14616" width="25" style="43" customWidth="1"/>
    <col min="14617" max="14627" width="20.6640625" style="43" customWidth="1"/>
    <col min="14628" max="14849" width="11.44140625" style="43"/>
    <col min="14850" max="14851" width="20.6640625" style="43" customWidth="1"/>
    <col min="14852" max="14872" width="25" style="43" customWidth="1"/>
    <col min="14873" max="14883" width="20.6640625" style="43" customWidth="1"/>
    <col min="14884" max="15105" width="11.44140625" style="43"/>
    <col min="15106" max="15107" width="20.6640625" style="43" customWidth="1"/>
    <col min="15108" max="15128" width="25" style="43" customWidth="1"/>
    <col min="15129" max="15139" width="20.6640625" style="43" customWidth="1"/>
    <col min="15140" max="15361" width="11.44140625" style="43"/>
    <col min="15362" max="15363" width="20.6640625" style="43" customWidth="1"/>
    <col min="15364" max="15384" width="25" style="43" customWidth="1"/>
    <col min="15385" max="15395" width="20.6640625" style="43" customWidth="1"/>
    <col min="15396" max="15617" width="11.44140625" style="43"/>
    <col min="15618" max="15619" width="20.6640625" style="43" customWidth="1"/>
    <col min="15620" max="15640" width="25" style="43" customWidth="1"/>
    <col min="15641" max="15651" width="20.6640625" style="43" customWidth="1"/>
    <col min="15652" max="15873" width="11.44140625" style="43"/>
    <col min="15874" max="15875" width="20.6640625" style="43" customWidth="1"/>
    <col min="15876" max="15896" width="25" style="43" customWidth="1"/>
    <col min="15897" max="15907" width="20.6640625" style="43" customWidth="1"/>
    <col min="15908" max="16129" width="11.44140625" style="43"/>
    <col min="16130" max="16131" width="20.6640625" style="43" customWidth="1"/>
    <col min="16132" max="16152" width="25" style="43" customWidth="1"/>
    <col min="16153" max="16163" width="20.6640625" style="43" customWidth="1"/>
    <col min="16164" max="16384" width="11.44140625" style="43"/>
  </cols>
  <sheetData>
    <row r="2" spans="1:21">
      <c r="B2" s="129" t="s">
        <v>337</v>
      </c>
      <c r="C2" s="129"/>
      <c r="D2" s="129"/>
      <c r="E2" s="129"/>
      <c r="F2" s="129"/>
      <c r="G2" s="129"/>
      <c r="H2" s="129"/>
      <c r="I2" s="42"/>
      <c r="J2" s="42"/>
      <c r="K2" s="42"/>
      <c r="L2" s="42"/>
      <c r="M2" s="42"/>
      <c r="N2" s="42"/>
      <c r="O2" s="42"/>
    </row>
    <row r="3" spans="1:21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1" ht="15" customHeight="1">
      <c r="A4" s="58" t="s">
        <v>176</v>
      </c>
      <c r="B4" s="24" t="s">
        <v>175</v>
      </c>
      <c r="C4" s="25"/>
      <c r="D4" s="25"/>
      <c r="E4" s="42"/>
      <c r="F4" s="42"/>
      <c r="G4" s="44"/>
      <c r="H4" s="44"/>
      <c r="I4" s="44"/>
      <c r="J4" s="44"/>
      <c r="K4" s="44"/>
      <c r="L4" s="44"/>
      <c r="M4" s="44"/>
      <c r="N4" s="45"/>
      <c r="O4" s="42"/>
    </row>
    <row r="5" spans="1:21">
      <c r="A5" s="46"/>
      <c r="B5" s="47"/>
      <c r="C5" s="48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1:21" s="42" customFormat="1" ht="33" customHeight="1">
      <c r="A6" s="73"/>
      <c r="B6" s="123" t="s">
        <v>331</v>
      </c>
      <c r="C6" s="122"/>
      <c r="D6" s="108" t="s">
        <v>189</v>
      </c>
      <c r="E6" s="109"/>
      <c r="F6" s="110"/>
      <c r="G6" s="108" t="s">
        <v>190</v>
      </c>
      <c r="H6" s="109"/>
      <c r="I6" s="110"/>
      <c r="J6" s="108" t="s">
        <v>191</v>
      </c>
      <c r="K6" s="109"/>
      <c r="L6" s="110"/>
      <c r="M6" s="108" t="s">
        <v>192</v>
      </c>
      <c r="N6" s="109"/>
      <c r="O6" s="110"/>
      <c r="P6" s="108" t="s">
        <v>193</v>
      </c>
      <c r="Q6" s="109"/>
      <c r="R6" s="110"/>
      <c r="S6" s="108" t="s">
        <v>44</v>
      </c>
      <c r="T6" s="109"/>
      <c r="U6" s="110"/>
    </row>
    <row r="7" spans="1:21" s="42" customFormat="1" ht="16.5" customHeight="1">
      <c r="A7" s="73"/>
      <c r="B7" s="124"/>
      <c r="C7" s="125"/>
      <c r="D7" s="29" t="s">
        <v>3</v>
      </c>
      <c r="E7" s="30" t="s">
        <v>4</v>
      </c>
      <c r="F7" s="31" t="s">
        <v>147</v>
      </c>
      <c r="G7" s="29" t="s">
        <v>3</v>
      </c>
      <c r="H7" s="30" t="s">
        <v>4</v>
      </c>
      <c r="I7" s="31" t="s">
        <v>147</v>
      </c>
      <c r="J7" s="29" t="s">
        <v>3</v>
      </c>
      <c r="K7" s="30" t="s">
        <v>4</v>
      </c>
      <c r="L7" s="31" t="s">
        <v>147</v>
      </c>
      <c r="M7" s="29" t="s">
        <v>3</v>
      </c>
      <c r="N7" s="30" t="s">
        <v>4</v>
      </c>
      <c r="O7" s="31" t="s">
        <v>147</v>
      </c>
      <c r="P7" s="29" t="s">
        <v>3</v>
      </c>
      <c r="Q7" s="30" t="s">
        <v>4</v>
      </c>
      <c r="R7" s="31" t="s">
        <v>147</v>
      </c>
      <c r="S7" s="29" t="s">
        <v>3</v>
      </c>
      <c r="T7" s="30" t="s">
        <v>4</v>
      </c>
      <c r="U7" s="31" t="s">
        <v>147</v>
      </c>
    </row>
    <row r="8" spans="1:21">
      <c r="A8" s="46"/>
      <c r="B8" s="121" t="s">
        <v>148</v>
      </c>
      <c r="C8" s="52" t="s">
        <v>8</v>
      </c>
      <c r="D8" s="32">
        <v>539.07194000000004</v>
      </c>
      <c r="E8" s="32">
        <v>8624.712079999983</v>
      </c>
      <c r="F8" s="32">
        <v>9163.7840199999955</v>
      </c>
      <c r="G8" s="32">
        <v>3148.3174099999997</v>
      </c>
      <c r="H8" s="32">
        <v>6015.4666099999949</v>
      </c>
      <c r="I8" s="32">
        <v>9163.7840199999955</v>
      </c>
      <c r="J8" s="32">
        <v>2852.7411900000006</v>
      </c>
      <c r="K8" s="32">
        <v>6311.0428299999903</v>
      </c>
      <c r="L8" s="32">
        <v>9163.7840199999955</v>
      </c>
      <c r="M8" s="32">
        <v>1426.3005300000007</v>
      </c>
      <c r="N8" s="32">
        <v>7737.4834899999914</v>
      </c>
      <c r="O8" s="32">
        <v>9163.7840199999955</v>
      </c>
      <c r="P8" s="32">
        <v>98.504169999999988</v>
      </c>
      <c r="Q8" s="32">
        <v>9065.2798499999935</v>
      </c>
      <c r="R8" s="32">
        <v>9163.7840199999955</v>
      </c>
      <c r="S8" s="32">
        <v>1098.84878</v>
      </c>
      <c r="T8" s="32">
        <v>8064.9352399999871</v>
      </c>
      <c r="U8" s="32">
        <v>9163.7840199999955</v>
      </c>
    </row>
    <row r="9" spans="1:21">
      <c r="A9" s="46"/>
      <c r="B9" s="122"/>
      <c r="C9" s="52" t="s">
        <v>9</v>
      </c>
      <c r="D9" s="32">
        <v>1869.1714199999992</v>
      </c>
      <c r="E9" s="32">
        <v>34665.283569999985</v>
      </c>
      <c r="F9" s="32">
        <v>36534.454990000064</v>
      </c>
      <c r="G9" s="32">
        <v>4016.79088</v>
      </c>
      <c r="H9" s="32">
        <v>32517.664109999918</v>
      </c>
      <c r="I9" s="32">
        <v>36534.454990000064</v>
      </c>
      <c r="J9" s="32">
        <v>6083.1055700000006</v>
      </c>
      <c r="K9" s="32">
        <v>30451.349419999915</v>
      </c>
      <c r="L9" s="32">
        <v>36534.454990000064</v>
      </c>
      <c r="M9" s="32">
        <v>21394.588109999971</v>
      </c>
      <c r="N9" s="32">
        <v>15139.866880000063</v>
      </c>
      <c r="O9" s="32">
        <v>36534.454990000064</v>
      </c>
      <c r="P9" s="32">
        <v>106.41809000000001</v>
      </c>
      <c r="Q9" s="32">
        <v>36428.036900000065</v>
      </c>
      <c r="R9" s="32">
        <v>36534.454990000064</v>
      </c>
      <c r="S9" s="32">
        <v>3064.380920000001</v>
      </c>
      <c r="T9" s="32">
        <v>33470.074069999951</v>
      </c>
      <c r="U9" s="32">
        <v>36534.454990000064</v>
      </c>
    </row>
    <row r="10" spans="1:21">
      <c r="A10" s="46"/>
      <c r="B10" s="122"/>
      <c r="C10" s="52" t="s">
        <v>10</v>
      </c>
      <c r="D10" s="32">
        <v>1392.0533299999995</v>
      </c>
      <c r="E10" s="32">
        <v>13501.214060000048</v>
      </c>
      <c r="F10" s="32">
        <v>14893.267390000059</v>
      </c>
      <c r="G10" s="32">
        <v>6705.0683300000119</v>
      </c>
      <c r="H10" s="32">
        <v>8188.1990600000208</v>
      </c>
      <c r="I10" s="32">
        <v>14893.267390000059</v>
      </c>
      <c r="J10" s="32">
        <v>1455.0135399999992</v>
      </c>
      <c r="K10" s="32">
        <v>13438.253850000057</v>
      </c>
      <c r="L10" s="32">
        <v>14893.267390000059</v>
      </c>
      <c r="M10" s="32">
        <v>2605.8169599999997</v>
      </c>
      <c r="N10" s="32">
        <v>12287.450430000052</v>
      </c>
      <c r="O10" s="32">
        <v>14893.267390000059</v>
      </c>
      <c r="P10" s="32">
        <v>819.33164000000022</v>
      </c>
      <c r="Q10" s="32">
        <v>14073.935750000055</v>
      </c>
      <c r="R10" s="32">
        <v>14893.267390000059</v>
      </c>
      <c r="S10" s="32">
        <v>1915.9835899999989</v>
      </c>
      <c r="T10" s="32">
        <v>12977.283800000048</v>
      </c>
      <c r="U10" s="32">
        <v>14893.267390000059</v>
      </c>
    </row>
    <row r="11" spans="1:21">
      <c r="A11" s="46"/>
      <c r="B11" s="122"/>
      <c r="C11" s="52" t="s">
        <v>11</v>
      </c>
      <c r="D11" s="32">
        <v>252.04879</v>
      </c>
      <c r="E11" s="32">
        <v>22596.097389999974</v>
      </c>
      <c r="F11" s="32">
        <v>22848.146179999967</v>
      </c>
      <c r="G11" s="32">
        <v>2055.6890500000004</v>
      </c>
      <c r="H11" s="32">
        <v>20792.457129999966</v>
      </c>
      <c r="I11" s="32">
        <v>22848.146179999967</v>
      </c>
      <c r="J11" s="32">
        <v>2603.5893900000015</v>
      </c>
      <c r="K11" s="32">
        <v>20244.55678999997</v>
      </c>
      <c r="L11" s="32">
        <v>22848.146179999967</v>
      </c>
      <c r="M11" s="32">
        <v>15379.26034999996</v>
      </c>
      <c r="N11" s="32">
        <v>7468.8858299999974</v>
      </c>
      <c r="O11" s="32">
        <v>22848.146179999967</v>
      </c>
      <c r="P11" s="32">
        <v>185.01060000000001</v>
      </c>
      <c r="Q11" s="32">
        <v>22663.135579999966</v>
      </c>
      <c r="R11" s="32">
        <v>22848.146179999967</v>
      </c>
      <c r="S11" s="32">
        <v>2372.5480000000002</v>
      </c>
      <c r="T11" s="32">
        <v>20475.598179999964</v>
      </c>
      <c r="U11" s="32">
        <v>22848.146179999967</v>
      </c>
    </row>
    <row r="12" spans="1:21">
      <c r="A12" s="46"/>
      <c r="B12" s="53"/>
      <c r="C12" s="52" t="s">
        <v>147</v>
      </c>
      <c r="D12" s="38">
        <v>4052.3454799999963</v>
      </c>
      <c r="E12" s="38">
        <v>79387.307099999962</v>
      </c>
      <c r="F12" s="32">
        <v>83439.652579999587</v>
      </c>
      <c r="G12" s="38">
        <v>15925.86567000005</v>
      </c>
      <c r="H12" s="38">
        <v>67513.786910000897</v>
      </c>
      <c r="I12" s="32">
        <v>83439.652579999587</v>
      </c>
      <c r="J12" s="38">
        <v>12994.449689999998</v>
      </c>
      <c r="K12" s="38">
        <v>70445.202890000262</v>
      </c>
      <c r="L12" s="32">
        <v>83439.652579999587</v>
      </c>
      <c r="M12" s="38">
        <v>40805.965950000202</v>
      </c>
      <c r="N12" s="38">
        <v>42633.686629999829</v>
      </c>
      <c r="O12" s="32">
        <v>83439.652579999587</v>
      </c>
      <c r="P12" s="38">
        <v>1209.2645000000005</v>
      </c>
      <c r="Q12" s="38">
        <v>82230.388079999742</v>
      </c>
      <c r="R12" s="32">
        <v>83439.652579999587</v>
      </c>
      <c r="S12" s="38">
        <v>8451.7612900000095</v>
      </c>
      <c r="T12" s="38">
        <v>74987.891290000232</v>
      </c>
      <c r="U12" s="32">
        <v>83439.652579999587</v>
      </c>
    </row>
    <row r="13" spans="1:21">
      <c r="A13" s="46"/>
      <c r="B13" s="106" t="s">
        <v>149</v>
      </c>
      <c r="C13" s="52" t="s">
        <v>8</v>
      </c>
      <c r="D13" s="54">
        <f>D8/F8</f>
        <v>5.8826347153476483E-2</v>
      </c>
      <c r="E13" s="54">
        <f>E8/F8</f>
        <v>0.9411736528465221</v>
      </c>
      <c r="F13" s="55">
        <f t="shared" ref="F13" si="0">D13+E13</f>
        <v>0.99999999999999856</v>
      </c>
      <c r="G13" s="54">
        <f>G8/I8</f>
        <v>0.34356084813094506</v>
      </c>
      <c r="H13" s="54">
        <f>H8/I8</f>
        <v>0.65643915186905488</v>
      </c>
      <c r="I13" s="55">
        <f t="shared" ref="I13:I17" si="1">G13+H13</f>
        <v>1</v>
      </c>
      <c r="J13" s="54">
        <f>J8/L8</f>
        <v>0.31130602639410548</v>
      </c>
      <c r="K13" s="54">
        <f>K8/L8</f>
        <v>0.68869397360589402</v>
      </c>
      <c r="L13" s="55">
        <f t="shared" ref="L13:L17" si="2">J13+K13</f>
        <v>0.99999999999999956</v>
      </c>
      <c r="M13" s="54">
        <f>M8/O8</f>
        <v>0.15564536733810988</v>
      </c>
      <c r="N13" s="54">
        <f>N8/O8</f>
        <v>0.8443546326618897</v>
      </c>
      <c r="O13" s="55">
        <f t="shared" ref="O13:O17" si="3">M13+N13</f>
        <v>0.99999999999999956</v>
      </c>
      <c r="P13" s="54">
        <f>P8/R8</f>
        <v>1.0749289789568833E-2</v>
      </c>
      <c r="Q13" s="54">
        <f>Q8/R8</f>
        <v>0.98925071021043098</v>
      </c>
      <c r="R13" s="55">
        <f t="shared" ref="R13:R17" si="4">P13+Q13</f>
        <v>0.99999999999999978</v>
      </c>
      <c r="S13" s="54">
        <f>S8/U8</f>
        <v>0.11991212119379485</v>
      </c>
      <c r="T13" s="54">
        <f>T8/U8</f>
        <v>0.8800878788062042</v>
      </c>
      <c r="U13" s="55">
        <f t="shared" ref="U13:U17" si="5">S13+T13</f>
        <v>0.99999999999999911</v>
      </c>
    </row>
    <row r="14" spans="1:21">
      <c r="A14" s="46"/>
      <c r="B14" s="120"/>
      <c r="C14" s="52" t="s">
        <v>9</v>
      </c>
      <c r="D14" s="54">
        <f>D9/F9</f>
        <v>5.1161880490939712E-2</v>
      </c>
      <c r="E14" s="54">
        <f>E9/F9</f>
        <v>0.94883811950905816</v>
      </c>
      <c r="F14" s="55">
        <f>D14+E14</f>
        <v>0.99999999999999789</v>
      </c>
      <c r="G14" s="54">
        <f>G9/I9</f>
        <v>0.10994527990357174</v>
      </c>
      <c r="H14" s="54">
        <f>H9/I9</f>
        <v>0.89005472009642428</v>
      </c>
      <c r="I14" s="55">
        <f t="shared" si="1"/>
        <v>0.999999999999996</v>
      </c>
      <c r="J14" s="54">
        <f>J9/L9</f>
        <v>0.16650325211269806</v>
      </c>
      <c r="K14" s="54">
        <f>K9/L9</f>
        <v>0.83349674788729788</v>
      </c>
      <c r="L14" s="55">
        <f t="shared" si="2"/>
        <v>0.999999999999996</v>
      </c>
      <c r="M14" s="54">
        <f>M9/O9</f>
        <v>0.58560030841724442</v>
      </c>
      <c r="N14" s="54">
        <f>N9/O9</f>
        <v>0.4143996915827548</v>
      </c>
      <c r="O14" s="55">
        <f t="shared" si="3"/>
        <v>0.99999999999999922</v>
      </c>
      <c r="P14" s="54">
        <f>P9/R9</f>
        <v>2.9128144933085213E-3</v>
      </c>
      <c r="Q14" s="54">
        <f>Q9/R9</f>
        <v>0.99708718550669151</v>
      </c>
      <c r="R14" s="55">
        <f t="shared" si="4"/>
        <v>1</v>
      </c>
      <c r="S14" s="54">
        <f>S9/U9</f>
        <v>8.387646458223505E-2</v>
      </c>
      <c r="T14" s="54">
        <f>T9/U9</f>
        <v>0.91612353541776193</v>
      </c>
      <c r="U14" s="55">
        <f t="shared" si="5"/>
        <v>0.999999999999997</v>
      </c>
    </row>
    <row r="15" spans="1:21">
      <c r="A15" s="46"/>
      <c r="B15" s="120"/>
      <c r="C15" s="52" t="s">
        <v>10</v>
      </c>
      <c r="D15" s="54">
        <f>D10/F10</f>
        <v>9.3468632070265539E-2</v>
      </c>
      <c r="E15" s="54">
        <f>E10/F10</f>
        <v>0.90653136792973366</v>
      </c>
      <c r="F15" s="55">
        <f>D15+E15</f>
        <v>0.99999999999999922</v>
      </c>
      <c r="G15" s="54">
        <f>G10/I10</f>
        <v>0.45020801375674391</v>
      </c>
      <c r="H15" s="54">
        <f>H10/I10</f>
        <v>0.54979198624325432</v>
      </c>
      <c r="I15" s="55">
        <f t="shared" si="1"/>
        <v>0.99999999999999822</v>
      </c>
      <c r="J15" s="54">
        <f>J10/L10</f>
        <v>9.7696059695869961E-2</v>
      </c>
      <c r="K15" s="54">
        <f>K10/L10</f>
        <v>0.90230394030412986</v>
      </c>
      <c r="L15" s="55">
        <f t="shared" si="2"/>
        <v>0.99999999999999978</v>
      </c>
      <c r="M15" s="54">
        <f>M10/O10</f>
        <v>0.1749661032574793</v>
      </c>
      <c r="N15" s="54">
        <f>N10/O10</f>
        <v>0.82503389674252015</v>
      </c>
      <c r="O15" s="55">
        <f t="shared" si="3"/>
        <v>0.99999999999999944</v>
      </c>
      <c r="P15" s="54">
        <f>P10/R10</f>
        <v>5.5013558713793896E-2</v>
      </c>
      <c r="Q15" s="54">
        <f>Q10/R10</f>
        <v>0.9449864412862059</v>
      </c>
      <c r="R15" s="55">
        <f t="shared" si="4"/>
        <v>0.99999999999999978</v>
      </c>
      <c r="S15" s="54">
        <f>S10/U10</f>
        <v>0.12864763250584407</v>
      </c>
      <c r="T15" s="54">
        <f>T10/U10</f>
        <v>0.87135236749415512</v>
      </c>
      <c r="U15" s="55">
        <f t="shared" si="5"/>
        <v>0.99999999999999922</v>
      </c>
    </row>
    <row r="16" spans="1:21">
      <c r="A16" s="46"/>
      <c r="B16" s="120"/>
      <c r="C16" s="52" t="s">
        <v>11</v>
      </c>
      <c r="D16" s="54">
        <f>D11/F11</f>
        <v>1.1031476602711423E-2</v>
      </c>
      <c r="E16" s="54">
        <f>E11/F11</f>
        <v>0.98896852339728891</v>
      </c>
      <c r="F16" s="55">
        <f>D16+E16</f>
        <v>1.0000000000000004</v>
      </c>
      <c r="G16" s="54">
        <f>G11/I11</f>
        <v>8.9971809257743618E-2</v>
      </c>
      <c r="H16" s="54">
        <f>H11/I11</f>
        <v>0.91002819074225638</v>
      </c>
      <c r="I16" s="55">
        <f t="shared" si="1"/>
        <v>1</v>
      </c>
      <c r="J16" s="54">
        <f>J11/L11</f>
        <v>0.11395188780256681</v>
      </c>
      <c r="K16" s="54">
        <f>K11/L11</f>
        <v>0.8860481121974334</v>
      </c>
      <c r="L16" s="55">
        <f t="shared" si="2"/>
        <v>1.0000000000000002</v>
      </c>
      <c r="M16" s="54">
        <f>M11/O11</f>
        <v>0.67310757856854642</v>
      </c>
      <c r="N16" s="54">
        <f>N11/O11</f>
        <v>0.32689242143145325</v>
      </c>
      <c r="O16" s="55">
        <f t="shared" si="3"/>
        <v>0.99999999999999967</v>
      </c>
      <c r="P16" s="54">
        <f>P11/R11</f>
        <v>8.0974009244543562E-3</v>
      </c>
      <c r="Q16" s="54">
        <f>Q11/R11</f>
        <v>0.99190259907554557</v>
      </c>
      <c r="R16" s="55">
        <f t="shared" si="4"/>
        <v>0.99999999999999989</v>
      </c>
      <c r="S16" s="54">
        <f>S11/U11</f>
        <v>0.10383984684397723</v>
      </c>
      <c r="T16" s="54">
        <f>T11/U11</f>
        <v>0.89616015315602271</v>
      </c>
      <c r="U16" s="55">
        <f t="shared" si="5"/>
        <v>1</v>
      </c>
    </row>
    <row r="17" spans="1:21">
      <c r="A17" s="46"/>
      <c r="B17" s="107"/>
      <c r="C17" s="52" t="s">
        <v>147</v>
      </c>
      <c r="D17" s="54">
        <f>D12/F12</f>
        <v>4.8566183519457032E-2</v>
      </c>
      <c r="E17" s="54">
        <f>E12/F12</f>
        <v>0.95143381648054737</v>
      </c>
      <c r="F17" s="55">
        <f>D17+E17</f>
        <v>1.0000000000000044</v>
      </c>
      <c r="G17" s="54">
        <f>G12/I12</f>
        <v>0.1908668741726936</v>
      </c>
      <c r="H17" s="54">
        <f>H12/I12</f>
        <v>0.80913312582732266</v>
      </c>
      <c r="I17" s="55">
        <f t="shared" si="1"/>
        <v>1.0000000000000162</v>
      </c>
      <c r="J17" s="54">
        <f>J12/L12</f>
        <v>0.15573470512166007</v>
      </c>
      <c r="K17" s="54">
        <f>K12/L12</f>
        <v>0.844265294878348</v>
      </c>
      <c r="L17" s="55">
        <f t="shared" si="2"/>
        <v>1.000000000000008</v>
      </c>
      <c r="M17" s="54">
        <f>M12/O12</f>
        <v>0.48904764926815331</v>
      </c>
      <c r="N17" s="54">
        <f>N12/O12</f>
        <v>0.51095235073185197</v>
      </c>
      <c r="O17" s="55">
        <f t="shared" si="3"/>
        <v>1.0000000000000053</v>
      </c>
      <c r="P17" s="54">
        <f>P12/R12</f>
        <v>1.4492683785333259E-2</v>
      </c>
      <c r="Q17" s="54">
        <f>Q12/R12</f>
        <v>0.98550731621466858</v>
      </c>
      <c r="R17" s="55">
        <f t="shared" si="4"/>
        <v>1.0000000000000018</v>
      </c>
      <c r="S17" s="54">
        <f>S12/U12</f>
        <v>0.10129190413271075</v>
      </c>
      <c r="T17" s="54">
        <f>T12/U12</f>
        <v>0.89870809586729705</v>
      </c>
      <c r="U17" s="55">
        <f t="shared" si="5"/>
        <v>1.0000000000000078</v>
      </c>
    </row>
    <row r="18" spans="1:21" s="22" customFormat="1" ht="21.75" customHeight="1">
      <c r="A18" s="27"/>
      <c r="B18" s="35"/>
      <c r="C18" s="36" t="s">
        <v>338</v>
      </c>
      <c r="G18" s="37"/>
    </row>
    <row r="19" spans="1:21">
      <c r="A19" s="46"/>
      <c r="B19" s="57"/>
      <c r="C19" s="48"/>
      <c r="D19" s="42"/>
      <c r="E19" s="42"/>
      <c r="F19" s="42"/>
      <c r="G19" s="56"/>
      <c r="H19" s="42"/>
      <c r="I19" s="42"/>
      <c r="J19" s="42"/>
      <c r="K19" s="42"/>
      <c r="L19" s="42"/>
      <c r="M19" s="42"/>
      <c r="N19" s="42"/>
      <c r="O19" s="42"/>
    </row>
    <row r="20" spans="1:21" s="25" customFormat="1" ht="21.75" customHeight="1">
      <c r="A20" s="58" t="s">
        <v>177</v>
      </c>
      <c r="B20" s="24" t="s">
        <v>178</v>
      </c>
    </row>
    <row r="21" spans="1:21">
      <c r="A21" s="46"/>
      <c r="B21" s="47"/>
      <c r="C21" s="48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spans="1:21" ht="24" customHeight="1">
      <c r="A22" s="46"/>
      <c r="B22" s="123" t="s">
        <v>331</v>
      </c>
      <c r="C22" s="122"/>
      <c r="D22" s="108" t="s">
        <v>194</v>
      </c>
      <c r="E22" s="109"/>
      <c r="F22" s="110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>
      <c r="A23" s="46"/>
      <c r="B23" s="124"/>
      <c r="C23" s="125"/>
      <c r="D23" s="29" t="s">
        <v>3</v>
      </c>
      <c r="E23" s="30" t="s">
        <v>4</v>
      </c>
      <c r="F23" s="31" t="s">
        <v>147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>
      <c r="A24" s="46"/>
      <c r="B24" s="121" t="s">
        <v>148</v>
      </c>
      <c r="C24" s="52" t="s">
        <v>8</v>
      </c>
      <c r="D24" s="68">
        <v>6396.5743299999922</v>
      </c>
      <c r="E24" s="68">
        <v>2767.2096899999988</v>
      </c>
      <c r="F24" s="68">
        <v>9163.7840199999955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>
      <c r="A25" s="46"/>
      <c r="B25" s="122"/>
      <c r="C25" s="52" t="s">
        <v>9</v>
      </c>
      <c r="D25" s="68">
        <v>29953.735979999969</v>
      </c>
      <c r="E25" s="68">
        <v>6580.7190100000089</v>
      </c>
      <c r="F25" s="68">
        <v>36534.454990000064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>
      <c r="A26" s="46"/>
      <c r="B26" s="122"/>
      <c r="C26" s="52" t="s">
        <v>10</v>
      </c>
      <c r="D26" s="68">
        <v>11159.436340000042</v>
      </c>
      <c r="E26" s="68">
        <v>3733.831049999997</v>
      </c>
      <c r="F26" s="68">
        <v>14893.267390000059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>
      <c r="A27" s="46"/>
      <c r="B27" s="122"/>
      <c r="C27" s="52" t="s">
        <v>11</v>
      </c>
      <c r="D27" s="68">
        <v>18530.16985999998</v>
      </c>
      <c r="E27" s="68">
        <v>4317.9763199999998</v>
      </c>
      <c r="F27" s="68">
        <v>22848.146179999967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>
      <c r="A28" s="46"/>
      <c r="B28" s="53"/>
      <c r="C28" s="52" t="s">
        <v>147</v>
      </c>
      <c r="D28" s="68">
        <v>66039.91651000049</v>
      </c>
      <c r="E28" s="68">
        <v>17399.736070000017</v>
      </c>
      <c r="F28" s="68">
        <v>83439.652579999587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>
      <c r="A29" s="46"/>
      <c r="B29" s="106" t="s">
        <v>149</v>
      </c>
      <c r="C29" s="52" t="s">
        <v>8</v>
      </c>
      <c r="D29" s="54">
        <f>D24/F24</f>
        <v>0.69802761785300083</v>
      </c>
      <c r="E29" s="54">
        <f>E24/F24</f>
        <v>0.30197238214699873</v>
      </c>
      <c r="F29" s="55">
        <f>D29+E29</f>
        <v>0.99999999999999956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>
      <c r="A30" s="46"/>
      <c r="B30" s="120"/>
      <c r="C30" s="52" t="s">
        <v>9</v>
      </c>
      <c r="D30" s="54">
        <f>D25/F25</f>
        <v>0.819876360224853</v>
      </c>
      <c r="E30" s="54">
        <f>E25/F25</f>
        <v>0.1801236397751447</v>
      </c>
      <c r="F30" s="55">
        <f>D30+E30</f>
        <v>0.99999999999999767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>
      <c r="A31" s="46"/>
      <c r="B31" s="120"/>
      <c r="C31" s="52" t="s">
        <v>10</v>
      </c>
      <c r="D31" s="54">
        <f>D26/F26</f>
        <v>0.74929402983075011</v>
      </c>
      <c r="E31" s="54">
        <f>E26/F26</f>
        <v>0.25070597016924856</v>
      </c>
      <c r="F31" s="55">
        <f>D31+E31</f>
        <v>0.99999999999999867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>
      <c r="A32" s="46"/>
      <c r="B32" s="120"/>
      <c r="C32" s="52" t="s">
        <v>11</v>
      </c>
      <c r="D32" s="54">
        <f>D27/F27</f>
        <v>0.81101415029549706</v>
      </c>
      <c r="E32" s="54">
        <f>E27/F27</f>
        <v>0.18898584970450352</v>
      </c>
      <c r="F32" s="55">
        <f>D32+E32</f>
        <v>1.0000000000000007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>
      <c r="A33" s="46"/>
      <c r="B33" s="107"/>
      <c r="C33" s="52" t="s">
        <v>147</v>
      </c>
      <c r="D33" s="54">
        <f>D28/F28</f>
        <v>0.79146921718883334</v>
      </c>
      <c r="E33" s="54">
        <f>E28/F28</f>
        <v>0.20853078281117771</v>
      </c>
      <c r="F33" s="55">
        <f>D33+E33</f>
        <v>1.0000000000000111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22" customFormat="1" ht="21.75" customHeight="1">
      <c r="A34" s="27"/>
      <c r="B34" s="35"/>
      <c r="C34" s="36" t="s">
        <v>338</v>
      </c>
      <c r="G34" s="37"/>
    </row>
    <row r="35" spans="1:21" s="25" customFormat="1" ht="21.75" customHeight="1">
      <c r="A35" s="58" t="s">
        <v>180</v>
      </c>
      <c r="B35" s="24" t="s">
        <v>181</v>
      </c>
    </row>
    <row r="36" spans="1:21">
      <c r="A36" s="46"/>
      <c r="B36" s="47"/>
      <c r="C36" s="48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21" ht="39.75" customHeight="1">
      <c r="A37" s="46"/>
      <c r="B37" s="123" t="s">
        <v>331</v>
      </c>
      <c r="C37" s="122"/>
      <c r="D37" s="111" t="s">
        <v>195</v>
      </c>
      <c r="E37" s="111"/>
      <c r="F37" s="111"/>
      <c r="G37" s="111"/>
      <c r="H37" s="111"/>
      <c r="I37" s="111"/>
      <c r="J37" s="111"/>
      <c r="K37" s="111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ht="39" customHeight="1">
      <c r="A38" s="46"/>
      <c r="B38" s="124"/>
      <c r="C38" s="125"/>
      <c r="D38" s="69" t="s">
        <v>182</v>
      </c>
      <c r="E38" s="69" t="s">
        <v>183</v>
      </c>
      <c r="F38" s="69" t="s">
        <v>184</v>
      </c>
      <c r="G38" s="69" t="s">
        <v>185</v>
      </c>
      <c r="H38" s="69" t="s">
        <v>186</v>
      </c>
      <c r="I38" s="69" t="s">
        <v>187</v>
      </c>
      <c r="J38" s="69" t="s">
        <v>188</v>
      </c>
      <c r="K38" s="69" t="s">
        <v>147</v>
      </c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>
      <c r="A39" s="46"/>
      <c r="B39" s="121" t="s">
        <v>148</v>
      </c>
      <c r="C39" s="52" t="s">
        <v>8</v>
      </c>
      <c r="D39" s="68">
        <v>2560.35635</v>
      </c>
      <c r="E39" s="68">
        <v>3365.9105200000013</v>
      </c>
      <c r="F39" s="68">
        <v>1377.5071500000004</v>
      </c>
      <c r="G39" s="68">
        <v>815.80563999999993</v>
      </c>
      <c r="H39" s="68">
        <v>395.86742999999996</v>
      </c>
      <c r="I39" s="68">
        <v>132.17500000000001</v>
      </c>
      <c r="J39" s="68">
        <v>516.1619300000001</v>
      </c>
      <c r="K39" s="68">
        <v>9163.7840199999955</v>
      </c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>
      <c r="A40" s="46"/>
      <c r="B40" s="122"/>
      <c r="C40" s="52" t="s">
        <v>9</v>
      </c>
      <c r="D40" s="68">
        <v>3483.3966700000028</v>
      </c>
      <c r="E40" s="68">
        <v>7662.7800599999982</v>
      </c>
      <c r="F40" s="68">
        <v>4036.4888400000018</v>
      </c>
      <c r="G40" s="68">
        <v>2607.4234899999997</v>
      </c>
      <c r="H40" s="68">
        <v>3129.4202000000005</v>
      </c>
      <c r="I40" s="68">
        <v>4577.4481000000023</v>
      </c>
      <c r="J40" s="68">
        <v>11037.497630000009</v>
      </c>
      <c r="K40" s="68">
        <v>36534.454990000064</v>
      </c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>
      <c r="A41" s="46"/>
      <c r="B41" s="122"/>
      <c r="C41" s="52" t="s">
        <v>10</v>
      </c>
      <c r="D41" s="68">
        <v>3058.8607999999958</v>
      </c>
      <c r="E41" s="68">
        <v>2985.1451299999981</v>
      </c>
      <c r="F41" s="68">
        <v>1614.14959</v>
      </c>
      <c r="G41" s="68">
        <v>1301.6486199999997</v>
      </c>
      <c r="H41" s="68">
        <v>808.30453000000023</v>
      </c>
      <c r="I41" s="68">
        <v>1234.3613399999997</v>
      </c>
      <c r="J41" s="68">
        <v>3890.7973799999954</v>
      </c>
      <c r="K41" s="68">
        <v>14893.267390000059</v>
      </c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>
      <c r="A42" s="46"/>
      <c r="B42" s="122"/>
      <c r="C42" s="52" t="s">
        <v>11</v>
      </c>
      <c r="D42" s="68">
        <v>1692.5592000000004</v>
      </c>
      <c r="E42" s="68">
        <v>2349.8268400000006</v>
      </c>
      <c r="F42" s="68">
        <v>1629.0847799999995</v>
      </c>
      <c r="G42" s="68">
        <v>1404.2924799999998</v>
      </c>
      <c r="H42" s="68">
        <v>980.37772000000018</v>
      </c>
      <c r="I42" s="68">
        <v>2582.0528200000003</v>
      </c>
      <c r="J42" s="68">
        <v>12209.952339999969</v>
      </c>
      <c r="K42" s="68">
        <v>22848.146179999967</v>
      </c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>
      <c r="A43" s="46"/>
      <c r="B43" s="53"/>
      <c r="C43" s="52" t="s">
        <v>147</v>
      </c>
      <c r="D43" s="68">
        <v>10795.173020000022</v>
      </c>
      <c r="E43" s="68">
        <v>16363.662550000048</v>
      </c>
      <c r="F43" s="68">
        <v>8657.2303599999996</v>
      </c>
      <c r="G43" s="68">
        <v>6129.170229999997</v>
      </c>
      <c r="H43" s="68">
        <v>5313.969879999996</v>
      </c>
      <c r="I43" s="68">
        <v>8526.037260000001</v>
      </c>
      <c r="J43" s="68">
        <v>27654.409279999974</v>
      </c>
      <c r="K43" s="68">
        <v>83439.652579999587</v>
      </c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>
      <c r="A44" s="46"/>
      <c r="B44" s="106" t="s">
        <v>149</v>
      </c>
      <c r="C44" s="52" t="s">
        <v>8</v>
      </c>
      <c r="D44" s="54">
        <f>D39/K39</f>
        <v>0.27939946472025223</v>
      </c>
      <c r="E44" s="54">
        <f>E39/K39</f>
        <v>0.36730574538355421</v>
      </c>
      <c r="F44" s="54">
        <f>F39/K39</f>
        <v>0.15032077873000776</v>
      </c>
      <c r="G44" s="54">
        <f>G39/K39</f>
        <v>8.9024974641425517E-2</v>
      </c>
      <c r="H44" s="54">
        <f>H39/K39</f>
        <v>4.319912266985098E-2</v>
      </c>
      <c r="I44" s="54">
        <f>I39/K39</f>
        <v>1.4423626714851369E-2</v>
      </c>
      <c r="J44" s="54">
        <f>J39/K39</f>
        <v>5.6326287140058585E-2</v>
      </c>
      <c r="K44" s="55">
        <f>SUM(D44:J44)</f>
        <v>1.0000000000000007</v>
      </c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>
      <c r="A45" s="46"/>
      <c r="B45" s="120"/>
      <c r="C45" s="52" t="s">
        <v>9</v>
      </c>
      <c r="D45" s="54">
        <f t="shared" ref="D45:D48" si="6">D40/K40</f>
        <v>9.5345521671349742E-2</v>
      </c>
      <c r="E45" s="54">
        <f t="shared" ref="E45:E48" si="7">E40/K40</f>
        <v>0.20974118984660908</v>
      </c>
      <c r="F45" s="54">
        <f t="shared" ref="F45:F48" si="8">F40/K40</f>
        <v>0.11048444108731988</v>
      </c>
      <c r="G45" s="54">
        <f t="shared" ref="G45:G48" si="9">G40/K40</f>
        <v>7.1368889742947694E-2</v>
      </c>
      <c r="H45" s="54">
        <f t="shared" ref="H45:H48" si="10">H40/K40</f>
        <v>8.5656682188267538E-2</v>
      </c>
      <c r="I45" s="54">
        <f t="shared" ref="I45:I48" si="11">I40/K40</f>
        <v>0.12529126549863429</v>
      </c>
      <c r="J45" s="54">
        <f t="shared" ref="J45:J48" si="12">J40/K40</f>
        <v>0.30211200996487042</v>
      </c>
      <c r="K45" s="55">
        <f>SUM(D45:J45)</f>
        <v>0.99999999999999867</v>
      </c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>
      <c r="A46" s="46"/>
      <c r="B46" s="120"/>
      <c r="C46" s="52" t="s">
        <v>10</v>
      </c>
      <c r="D46" s="54">
        <f t="shared" si="6"/>
        <v>0.205385475188194</v>
      </c>
      <c r="E46" s="54">
        <f t="shared" si="7"/>
        <v>0.20043587829520507</v>
      </c>
      <c r="F46" s="54">
        <f t="shared" si="8"/>
        <v>0.10838115960261381</v>
      </c>
      <c r="G46" s="54">
        <f t="shared" si="9"/>
        <v>8.7398459042908147E-2</v>
      </c>
      <c r="H46" s="54">
        <f t="shared" si="10"/>
        <v>5.4273149661083001E-2</v>
      </c>
      <c r="I46" s="54">
        <f t="shared" si="11"/>
        <v>8.2880492753980878E-2</v>
      </c>
      <c r="J46" s="54">
        <f t="shared" si="12"/>
        <v>0.26124538545601039</v>
      </c>
      <c r="K46" s="55">
        <f>SUM(D46:J46)</f>
        <v>0.99999999999999534</v>
      </c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>
      <c r="A47" s="46"/>
      <c r="B47" s="120"/>
      <c r="C47" s="52" t="s">
        <v>11</v>
      </c>
      <c r="D47" s="54">
        <f t="shared" si="6"/>
        <v>7.4078622688503945E-2</v>
      </c>
      <c r="E47" s="54">
        <f t="shared" si="7"/>
        <v>0.10284540467694102</v>
      </c>
      <c r="F47" s="54">
        <f t="shared" si="8"/>
        <v>7.1300523340751917E-2</v>
      </c>
      <c r="G47" s="54">
        <f t="shared" si="9"/>
        <v>6.1461987722629403E-2</v>
      </c>
      <c r="H47" s="54">
        <f t="shared" si="10"/>
        <v>4.2908414200280715E-2</v>
      </c>
      <c r="I47" s="54">
        <f t="shared" si="11"/>
        <v>0.11300929185494225</v>
      </c>
      <c r="J47" s="54">
        <f t="shared" si="12"/>
        <v>0.53439575551595087</v>
      </c>
      <c r="K47" s="55">
        <f>SUM(D47:J47)</f>
        <v>1</v>
      </c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>
      <c r="A48" s="46"/>
      <c r="B48" s="107"/>
      <c r="C48" s="52" t="s">
        <v>147</v>
      </c>
      <c r="D48" s="54">
        <f t="shared" si="6"/>
        <v>0.12937701304125054</v>
      </c>
      <c r="E48" s="54">
        <f t="shared" si="7"/>
        <v>0.19611374261549125</v>
      </c>
      <c r="F48" s="54">
        <f t="shared" si="8"/>
        <v>0.10375439125540091</v>
      </c>
      <c r="G48" s="54">
        <f t="shared" si="9"/>
        <v>7.3456324906476828E-2</v>
      </c>
      <c r="H48" s="54">
        <f t="shared" si="10"/>
        <v>6.3686385497651862E-2</v>
      </c>
      <c r="I48" s="54">
        <f t="shared" si="11"/>
        <v>0.10218208005870442</v>
      </c>
      <c r="J48" s="54">
        <f t="shared" si="12"/>
        <v>0.33143006262502961</v>
      </c>
      <c r="K48" s="55">
        <f>SUM(D48:J48)</f>
        <v>1.0000000000000053</v>
      </c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s="22" customFormat="1" ht="21.75" customHeight="1">
      <c r="A49" s="27"/>
      <c r="B49" s="35"/>
      <c r="C49" s="36" t="s">
        <v>338</v>
      </c>
      <c r="G49" s="37"/>
    </row>
    <row r="50" spans="1:21">
      <c r="A50" s="46"/>
      <c r="B50" s="57"/>
      <c r="C50" s="48"/>
      <c r="D50" s="42"/>
      <c r="E50" s="42"/>
      <c r="F50" s="42"/>
      <c r="G50" s="56"/>
      <c r="H50" s="42"/>
      <c r="I50" s="42"/>
      <c r="J50" s="42"/>
      <c r="K50" s="42"/>
      <c r="L50" s="42"/>
      <c r="M50" s="42"/>
      <c r="N50" s="42"/>
      <c r="O50" s="42"/>
    </row>
    <row r="51" spans="1:21" s="25" customFormat="1" ht="21.75" customHeight="1">
      <c r="A51" s="58" t="s">
        <v>196</v>
      </c>
      <c r="B51" s="24" t="s">
        <v>197</v>
      </c>
    </row>
    <row r="52" spans="1:21">
      <c r="A52" s="46"/>
      <c r="B52" s="47"/>
      <c r="C52" s="48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21" ht="30" customHeight="1">
      <c r="A53" s="46"/>
      <c r="B53" s="123" t="s">
        <v>331</v>
      </c>
      <c r="C53" s="122"/>
      <c r="D53" s="111" t="s">
        <v>198</v>
      </c>
      <c r="E53" s="111"/>
      <c r="F53" s="111"/>
      <c r="G53" s="111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ht="15.75" customHeight="1">
      <c r="A54" s="46"/>
      <c r="B54" s="124"/>
      <c r="C54" s="125"/>
      <c r="D54" s="69" t="s">
        <v>199</v>
      </c>
      <c r="E54" s="69" t="s">
        <v>200</v>
      </c>
      <c r="F54" s="69" t="s">
        <v>201</v>
      </c>
      <c r="G54" s="69" t="s">
        <v>202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>
      <c r="A55" s="46"/>
      <c r="B55" s="119" t="s">
        <v>148</v>
      </c>
      <c r="C55" s="52" t="s">
        <v>8</v>
      </c>
      <c r="D55" s="70">
        <v>0.01</v>
      </c>
      <c r="E55" s="70">
        <v>4.6627399833513881</v>
      </c>
      <c r="F55" s="70">
        <v>5000</v>
      </c>
      <c r="G55" s="70">
        <v>42129.19045889999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>
      <c r="A56" s="46"/>
      <c r="B56" s="119"/>
      <c r="C56" s="52" t="s">
        <v>9</v>
      </c>
      <c r="D56" s="70">
        <v>0.03</v>
      </c>
      <c r="E56" s="70">
        <v>32.728866552891169</v>
      </c>
      <c r="F56" s="70">
        <v>6000</v>
      </c>
      <c r="G56" s="70">
        <v>1108923.2380382984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spans="1:21">
      <c r="A57" s="46"/>
      <c r="B57" s="119"/>
      <c r="C57" s="52" t="s">
        <v>10</v>
      </c>
      <c r="D57" s="70">
        <v>0.01</v>
      </c>
      <c r="E57" s="70">
        <v>18.735541570096423</v>
      </c>
      <c r="F57" s="70">
        <v>1110</v>
      </c>
      <c r="G57" s="70">
        <v>250001.26112910127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1">
      <c r="A58" s="46"/>
      <c r="B58" s="119"/>
      <c r="C58" s="52" t="s">
        <v>11</v>
      </c>
      <c r="D58" s="70">
        <v>0.01</v>
      </c>
      <c r="E58" s="70">
        <v>40.267669704379657</v>
      </c>
      <c r="F58" s="70">
        <v>9999.99</v>
      </c>
      <c r="G58" s="70">
        <v>812643.8448152995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spans="1:21">
      <c r="A59" s="46"/>
      <c r="B59" s="119"/>
      <c r="C59" s="52" t="s">
        <v>147</v>
      </c>
      <c r="D59" s="70">
        <v>0.01</v>
      </c>
      <c r="E59" s="70">
        <v>28.959124988639029</v>
      </c>
      <c r="F59" s="70">
        <v>9999.99</v>
      </c>
      <c r="G59" s="70">
        <v>2213697.5344416024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1" s="22" customFormat="1" ht="21.75" customHeight="1">
      <c r="A60" s="27"/>
      <c r="B60" s="35"/>
      <c r="C60" s="36" t="s">
        <v>338</v>
      </c>
      <c r="G60" s="37"/>
    </row>
    <row r="61" spans="1:21">
      <c r="A61" s="46"/>
      <c r="B61" s="57"/>
      <c r="C61" s="48"/>
      <c r="D61" s="42"/>
      <c r="E61" s="42"/>
      <c r="F61" s="42"/>
      <c r="G61" s="56"/>
      <c r="H61" s="42"/>
      <c r="I61" s="42"/>
      <c r="J61" s="42"/>
      <c r="K61" s="42"/>
      <c r="L61" s="42"/>
      <c r="M61" s="42"/>
      <c r="N61" s="42"/>
      <c r="O61" s="42"/>
    </row>
    <row r="62" spans="1:21" s="25" customFormat="1" ht="21.75" customHeight="1">
      <c r="A62" s="58" t="s">
        <v>204</v>
      </c>
      <c r="B62" s="24" t="s">
        <v>203</v>
      </c>
    </row>
    <row r="63" spans="1:21">
      <c r="A63" s="46"/>
      <c r="B63" s="47"/>
      <c r="C63" s="48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</row>
    <row r="64" spans="1:21" ht="39.75" customHeight="1">
      <c r="A64" s="46"/>
      <c r="B64" s="123" t="s">
        <v>331</v>
      </c>
      <c r="C64" s="122"/>
      <c r="D64" s="111" t="s">
        <v>205</v>
      </c>
      <c r="E64" s="111"/>
      <c r="F64" s="111"/>
      <c r="G64" s="111"/>
      <c r="H64" s="111"/>
      <c r="I64" s="111"/>
      <c r="J64" s="111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1:21" ht="38.25" customHeight="1">
      <c r="A65" s="46"/>
      <c r="B65" s="124"/>
      <c r="C65" s="125"/>
      <c r="D65" s="69" t="s">
        <v>45</v>
      </c>
      <c r="E65" s="69" t="s">
        <v>46</v>
      </c>
      <c r="F65" s="69" t="s">
        <v>47</v>
      </c>
      <c r="G65" s="69" t="s">
        <v>48</v>
      </c>
      <c r="H65" s="69" t="s">
        <v>49</v>
      </c>
      <c r="I65" s="69" t="s">
        <v>50</v>
      </c>
      <c r="J65" s="69" t="s">
        <v>147</v>
      </c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1:21">
      <c r="A66" s="46"/>
      <c r="B66" s="121" t="s">
        <v>148</v>
      </c>
      <c r="C66" s="52" t="s">
        <v>8</v>
      </c>
      <c r="D66" s="68">
        <v>715.77574000000004</v>
      </c>
      <c r="E66" s="68">
        <v>4113.336760000001</v>
      </c>
      <c r="F66" s="68">
        <v>1898.6786200000008</v>
      </c>
      <c r="G66" s="68">
        <v>1356.3052100000007</v>
      </c>
      <c r="H66" s="68">
        <v>750.57432999999992</v>
      </c>
      <c r="I66" s="68">
        <v>329.11336</v>
      </c>
      <c r="J66" s="68">
        <v>9163.7840199999955</v>
      </c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>
      <c r="A67" s="46"/>
      <c r="B67" s="122"/>
      <c r="C67" s="52" t="s">
        <v>9</v>
      </c>
      <c r="D67" s="68">
        <v>5269.1711099999966</v>
      </c>
      <c r="E67" s="68">
        <v>16702.591030000054</v>
      </c>
      <c r="F67" s="68">
        <v>6191.047859999996</v>
      </c>
      <c r="G67" s="68">
        <v>2775.3896999999997</v>
      </c>
      <c r="H67" s="68">
        <v>1842.3517899999988</v>
      </c>
      <c r="I67" s="68">
        <v>3753.9034999999999</v>
      </c>
      <c r="J67" s="68">
        <v>36534.454990000064</v>
      </c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>
      <c r="A68" s="46"/>
      <c r="B68" s="122"/>
      <c r="C68" s="52" t="s">
        <v>10</v>
      </c>
      <c r="D68" s="68">
        <v>2510.6107900000002</v>
      </c>
      <c r="E68" s="68">
        <v>6817.7590200000068</v>
      </c>
      <c r="F68" s="68">
        <v>2112.6870999999987</v>
      </c>
      <c r="G68" s="68">
        <v>1034.3804600000001</v>
      </c>
      <c r="H68" s="68">
        <v>1016.5569400000004</v>
      </c>
      <c r="I68" s="68">
        <v>1401.2730799999993</v>
      </c>
      <c r="J68" s="68">
        <v>14893.267390000059</v>
      </c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>
      <c r="A69" s="46"/>
      <c r="B69" s="122"/>
      <c r="C69" s="52" t="s">
        <v>11</v>
      </c>
      <c r="D69" s="68">
        <v>5227.6024400000024</v>
      </c>
      <c r="E69" s="68">
        <v>10689.227399999971</v>
      </c>
      <c r="F69" s="68">
        <v>2101.6585499999997</v>
      </c>
      <c r="G69" s="68">
        <v>1455.9724699999999</v>
      </c>
      <c r="H69" s="68">
        <v>1647.7494199999992</v>
      </c>
      <c r="I69" s="68">
        <v>1725.9358999999999</v>
      </c>
      <c r="J69" s="68">
        <v>22848.146179999967</v>
      </c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>
      <c r="A70" s="46"/>
      <c r="B70" s="53"/>
      <c r="C70" s="52" t="s">
        <v>147</v>
      </c>
      <c r="D70" s="68">
        <v>13723.160080000011</v>
      </c>
      <c r="E70" s="68">
        <v>38322.914209999974</v>
      </c>
      <c r="F70" s="68">
        <v>12304.072129999995</v>
      </c>
      <c r="G70" s="68">
        <v>6622.0478400000029</v>
      </c>
      <c r="H70" s="68">
        <v>5257.2324799999951</v>
      </c>
      <c r="I70" s="68">
        <v>7210.2258400000082</v>
      </c>
      <c r="J70" s="68">
        <v>83439.652579999602</v>
      </c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>
      <c r="A71" s="46"/>
      <c r="B71" s="106" t="s">
        <v>149</v>
      </c>
      <c r="C71" s="52" t="s">
        <v>8</v>
      </c>
      <c r="D71" s="54">
        <f>D66/J66</f>
        <v>7.8109189221157616E-2</v>
      </c>
      <c r="E71" s="54">
        <f>E66/J66</f>
        <v>0.44886880256263428</v>
      </c>
      <c r="F71" s="54">
        <f>F66/J66</f>
        <v>0.20719373305352101</v>
      </c>
      <c r="G71" s="54">
        <f>G66/J66</f>
        <v>0.14800711224095409</v>
      </c>
      <c r="H71" s="54">
        <f>H66/J66</f>
        <v>8.1906593211043432E-2</v>
      </c>
      <c r="I71" s="54">
        <f>I66/J66</f>
        <v>3.591456971069034E-2</v>
      </c>
      <c r="J71" s="55">
        <f>SUM(D71:I71)</f>
        <v>1.0000000000000009</v>
      </c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>
      <c r="A72" s="46"/>
      <c r="B72" s="120"/>
      <c r="C72" s="52" t="s">
        <v>9</v>
      </c>
      <c r="D72" s="54">
        <f t="shared" ref="D72:D75" si="13">D67/J67</f>
        <v>0.14422470819510608</v>
      </c>
      <c r="E72" s="54">
        <f t="shared" ref="E72:E75" si="14">E67/J67</f>
        <v>0.4571736744005559</v>
      </c>
      <c r="F72" s="54">
        <f t="shared" ref="F72:F75" si="15">F67/J67</f>
        <v>0.16945778612804169</v>
      </c>
      <c r="G72" s="54">
        <f t="shared" ref="G72:G75" si="16">G67/J67</f>
        <v>7.5966363827232639E-2</v>
      </c>
      <c r="H72" s="54">
        <f t="shared" ref="H72:H75" si="17">H67/J67</f>
        <v>5.0427789069366805E-2</v>
      </c>
      <c r="I72" s="54">
        <f t="shared" ref="I72:I75" si="18">I67/J67</f>
        <v>0.10274967837969637</v>
      </c>
      <c r="J72" s="55">
        <f>SUM(D72:I72)</f>
        <v>0.99999999999999956</v>
      </c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>
      <c r="A73" s="46"/>
      <c r="B73" s="120"/>
      <c r="C73" s="52" t="s">
        <v>10</v>
      </c>
      <c r="D73" s="54">
        <f t="shared" si="13"/>
        <v>0.16857353891905047</v>
      </c>
      <c r="E73" s="54">
        <f t="shared" si="14"/>
        <v>0.45777456628340168</v>
      </c>
      <c r="F73" s="54">
        <f t="shared" si="15"/>
        <v>0.14185517822761592</v>
      </c>
      <c r="G73" s="54">
        <f t="shared" si="16"/>
        <v>6.9452889880599666E-2</v>
      </c>
      <c r="H73" s="54">
        <f t="shared" si="17"/>
        <v>6.8256139729456392E-2</v>
      </c>
      <c r="I73" s="54">
        <f t="shared" si="18"/>
        <v>9.4087686959872255E-2</v>
      </c>
      <c r="J73" s="55">
        <f>SUM(D73:I73)</f>
        <v>0.99999999999999645</v>
      </c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>
      <c r="A74" s="46"/>
      <c r="B74" s="120"/>
      <c r="C74" s="52" t="s">
        <v>11</v>
      </c>
      <c r="D74" s="54">
        <f t="shared" si="13"/>
        <v>0.22879766256817646</v>
      </c>
      <c r="E74" s="54">
        <f t="shared" si="14"/>
        <v>0.46783784188831667</v>
      </c>
      <c r="F74" s="54">
        <f t="shared" si="15"/>
        <v>9.1983766798536939E-2</v>
      </c>
      <c r="G74" s="54">
        <f t="shared" si="16"/>
        <v>6.372387757543671E-2</v>
      </c>
      <c r="H74" s="54">
        <f t="shared" si="17"/>
        <v>7.211742287618722E-2</v>
      </c>
      <c r="I74" s="54">
        <f t="shared" si="18"/>
        <v>7.5539428293346228E-2</v>
      </c>
      <c r="J74" s="55">
        <f>SUM(D74:I74)</f>
        <v>1.0000000000000002</v>
      </c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>
      <c r="A75" s="46"/>
      <c r="B75" s="107"/>
      <c r="C75" s="52" t="s">
        <v>147</v>
      </c>
      <c r="D75" s="54">
        <f t="shared" si="13"/>
        <v>0.16446808748205932</v>
      </c>
      <c r="E75" s="54">
        <f t="shared" si="14"/>
        <v>0.45928899540008317</v>
      </c>
      <c r="F75" s="54">
        <f t="shared" si="15"/>
        <v>0.14746073059452394</v>
      </c>
      <c r="G75" s="54">
        <f t="shared" si="16"/>
        <v>7.9363319899384402E-2</v>
      </c>
      <c r="H75" s="54">
        <f t="shared" si="17"/>
        <v>6.3006404238794111E-2</v>
      </c>
      <c r="I75" s="54">
        <f t="shared" si="18"/>
        <v>8.6412462385159691E-2</v>
      </c>
      <c r="J75" s="55">
        <f>SUM(D75:I75)</f>
        <v>1.0000000000000047</v>
      </c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 s="22" customFormat="1" ht="21.75" customHeight="1">
      <c r="A76" s="27"/>
      <c r="B76" s="35"/>
      <c r="C76" s="36" t="s">
        <v>338</v>
      </c>
      <c r="G76" s="37"/>
    </row>
    <row r="77" spans="1:21">
      <c r="A77" s="46"/>
      <c r="B77" s="57"/>
      <c r="C77" s="48"/>
      <c r="D77" s="42"/>
      <c r="E77" s="42"/>
      <c r="F77" s="42"/>
      <c r="G77" s="56"/>
      <c r="H77" s="42"/>
      <c r="I77" s="42"/>
      <c r="J77" s="42"/>
      <c r="K77" s="42"/>
      <c r="L77" s="42"/>
      <c r="M77" s="42"/>
      <c r="N77" s="42"/>
      <c r="O77" s="42"/>
    </row>
    <row r="78" spans="1:21" ht="39.75" customHeight="1">
      <c r="A78" s="46"/>
      <c r="B78" s="123" t="s">
        <v>331</v>
      </c>
      <c r="C78" s="122"/>
      <c r="D78" s="111" t="s">
        <v>206</v>
      </c>
      <c r="E78" s="111"/>
      <c r="F78" s="111"/>
      <c r="G78" s="111"/>
      <c r="H78" s="111"/>
      <c r="I78" s="111"/>
      <c r="J78" s="111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 ht="38.25" customHeight="1">
      <c r="A79" s="46"/>
      <c r="B79" s="124"/>
      <c r="C79" s="125"/>
      <c r="D79" s="69" t="s">
        <v>45</v>
      </c>
      <c r="E79" s="69" t="s">
        <v>46</v>
      </c>
      <c r="F79" s="69" t="s">
        <v>47</v>
      </c>
      <c r="G79" s="69" t="s">
        <v>48</v>
      </c>
      <c r="H79" s="69" t="s">
        <v>49</v>
      </c>
      <c r="I79" s="69" t="s">
        <v>50</v>
      </c>
      <c r="J79" s="69" t="s">
        <v>147</v>
      </c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>
      <c r="A80" s="46"/>
      <c r="B80" s="121" t="s">
        <v>148</v>
      </c>
      <c r="C80" s="52" t="s">
        <v>8</v>
      </c>
      <c r="D80" s="68">
        <v>715.77574000000004</v>
      </c>
      <c r="E80" s="68">
        <v>2102.2507400000009</v>
      </c>
      <c r="F80" s="68">
        <v>2802.712410000001</v>
      </c>
      <c r="G80" s="68">
        <v>2207.4115200000015</v>
      </c>
      <c r="H80" s="68">
        <v>919.86203</v>
      </c>
      <c r="I80" s="68">
        <v>415.77157999999997</v>
      </c>
      <c r="J80" s="68">
        <v>9163.7840199999955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>
      <c r="A81" s="46"/>
      <c r="B81" s="122"/>
      <c r="C81" s="52" t="s">
        <v>9</v>
      </c>
      <c r="D81" s="68">
        <v>5401.752389999996</v>
      </c>
      <c r="E81" s="68">
        <v>6100.3150899999991</v>
      </c>
      <c r="F81" s="68">
        <v>11065.058340000011</v>
      </c>
      <c r="G81" s="68">
        <v>6674.5472499999923</v>
      </c>
      <c r="H81" s="68">
        <v>4182.3898400000007</v>
      </c>
      <c r="I81" s="68">
        <v>3110.3920800000014</v>
      </c>
      <c r="J81" s="68">
        <v>36534.454990000064</v>
      </c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>
      <c r="A82" s="46"/>
      <c r="B82" s="122"/>
      <c r="C82" s="52" t="s">
        <v>10</v>
      </c>
      <c r="D82" s="68">
        <v>2793.6756700000001</v>
      </c>
      <c r="E82" s="68">
        <v>1742.5947899999985</v>
      </c>
      <c r="F82" s="68">
        <v>2905.2089899999992</v>
      </c>
      <c r="G82" s="68">
        <v>4343.2823999999964</v>
      </c>
      <c r="H82" s="68">
        <v>1951.6625199999992</v>
      </c>
      <c r="I82" s="68">
        <v>1156.84302</v>
      </c>
      <c r="J82" s="68">
        <v>14893.267390000059</v>
      </c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>
      <c r="A83" s="46"/>
      <c r="B83" s="122"/>
      <c r="C83" s="52" t="s">
        <v>11</v>
      </c>
      <c r="D83" s="68">
        <v>5633.0385400000023</v>
      </c>
      <c r="E83" s="68">
        <v>4126.7603700000018</v>
      </c>
      <c r="F83" s="68">
        <v>5791.5266399999937</v>
      </c>
      <c r="G83" s="68">
        <v>3505.0531000000015</v>
      </c>
      <c r="H83" s="68">
        <v>1653.8383099999996</v>
      </c>
      <c r="I83" s="68">
        <v>2137.92922</v>
      </c>
      <c r="J83" s="68">
        <v>22848.146179999967</v>
      </c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>
      <c r="A84" s="46"/>
      <c r="B84" s="53"/>
      <c r="C84" s="52" t="s">
        <v>147</v>
      </c>
      <c r="D84" s="68">
        <v>14544.242340000015</v>
      </c>
      <c r="E84" s="68">
        <v>14071.920989999982</v>
      </c>
      <c r="F84" s="68">
        <v>22564.506379999999</v>
      </c>
      <c r="G84" s="68">
        <v>16730.294270000017</v>
      </c>
      <c r="H84" s="68">
        <v>8707.7527000000118</v>
      </c>
      <c r="I84" s="68">
        <v>6820.9358999999959</v>
      </c>
      <c r="J84" s="68">
        <v>83439.652579999602</v>
      </c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>
      <c r="A85" s="46"/>
      <c r="B85" s="106" t="s">
        <v>149</v>
      </c>
      <c r="C85" s="52" t="s">
        <v>8</v>
      </c>
      <c r="D85" s="54">
        <f>D80/J80</f>
        <v>7.8109189221157616E-2</v>
      </c>
      <c r="E85" s="54">
        <f>E80/J80</f>
        <v>0.22940858660699884</v>
      </c>
      <c r="F85" s="54">
        <f>F80/J80</f>
        <v>0.30584662448209932</v>
      </c>
      <c r="G85" s="54">
        <f>G80/J80</f>
        <v>0.24088428046561519</v>
      </c>
      <c r="H85" s="54">
        <f>H80/J80</f>
        <v>0.10038015169196453</v>
      </c>
      <c r="I85" s="54">
        <f>I80/J80</f>
        <v>4.5371167532165406E-2</v>
      </c>
      <c r="J85" s="55">
        <f>SUM(D85:I85)</f>
        <v>1.0000000000000009</v>
      </c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>
      <c r="A86" s="46"/>
      <c r="B86" s="120"/>
      <c r="C86" s="52" t="s">
        <v>9</v>
      </c>
      <c r="D86" s="54">
        <f>D81/J81</f>
        <v>0.14785364641346158</v>
      </c>
      <c r="E86" s="54">
        <f>E81/J81</f>
        <v>0.16697430115406761</v>
      </c>
      <c r="F86" s="54">
        <f>F81/J81</f>
        <v>0.30286638580016195</v>
      </c>
      <c r="G86" s="54">
        <f>G81/J81</f>
        <v>0.18269185216604159</v>
      </c>
      <c r="H86" s="54">
        <f>H81/J81</f>
        <v>0.11447795898815989</v>
      </c>
      <c r="I86" s="54">
        <f>I81/J81</f>
        <v>8.5135855478105663E-2</v>
      </c>
      <c r="J86" s="55">
        <f>SUM(D86:I86)</f>
        <v>0.99999999999999833</v>
      </c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>
      <c r="A87" s="46"/>
      <c r="B87" s="120"/>
      <c r="C87" s="52" t="s">
        <v>10</v>
      </c>
      <c r="D87" s="54">
        <f>D82/J82</f>
        <v>0.18757976989493835</v>
      </c>
      <c r="E87" s="54">
        <f>E82/J82</f>
        <v>0.11700553977631846</v>
      </c>
      <c r="F87" s="54">
        <f>F82/J82</f>
        <v>0.19506861146874149</v>
      </c>
      <c r="G87" s="54">
        <f>G82/J82</f>
        <v>0.29162723573446692</v>
      </c>
      <c r="H87" s="54">
        <f>H82/J82</f>
        <v>0.13104327404411098</v>
      </c>
      <c r="I87" s="54">
        <f>I82/J82</f>
        <v>7.7675569081419371E-2</v>
      </c>
      <c r="J87" s="55">
        <f>SUM(D87:I87)</f>
        <v>0.99999999999999556</v>
      </c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>
      <c r="A88" s="46"/>
      <c r="B88" s="120"/>
      <c r="C88" s="52" t="s">
        <v>11</v>
      </c>
      <c r="D88" s="54">
        <f>D83/J83</f>
        <v>0.24654247638396415</v>
      </c>
      <c r="E88" s="54">
        <f>E83/J83</f>
        <v>0.1806168578180905</v>
      </c>
      <c r="F88" s="54">
        <f>F83/J83</f>
        <v>0.25347906103076245</v>
      </c>
      <c r="G88" s="54">
        <f>G83/J83</f>
        <v>0.15340645461504163</v>
      </c>
      <c r="H88" s="54">
        <f>H83/J83</f>
        <v>7.2383916706891538E-2</v>
      </c>
      <c r="I88" s="54">
        <f>I83/J83</f>
        <v>9.3571233445251145E-2</v>
      </c>
      <c r="J88" s="55">
        <f>SUM(D88:I88)</f>
        <v>1.0000000000000016</v>
      </c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>
      <c r="A89" s="46"/>
      <c r="B89" s="107"/>
      <c r="C89" s="52" t="s">
        <v>147</v>
      </c>
      <c r="D89" s="54">
        <f>D84/J84</f>
        <v>0.17430851987375431</v>
      </c>
      <c r="E89" s="54">
        <f>E84/J84</f>
        <v>0.16864788568610373</v>
      </c>
      <c r="F89" s="54">
        <f>F84/J84</f>
        <v>0.27042905479940466</v>
      </c>
      <c r="G89" s="54">
        <f>G84/J84</f>
        <v>0.20050771728656802</v>
      </c>
      <c r="H89" s="54">
        <f>H84/J84</f>
        <v>0.10435988682540669</v>
      </c>
      <c r="I89" s="54">
        <f>I84/J84</f>
        <v>8.174693552876762E-2</v>
      </c>
      <c r="J89" s="55">
        <f>SUM(D89:I89)</f>
        <v>1.0000000000000051</v>
      </c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s="22" customFormat="1" ht="21.75" customHeight="1">
      <c r="A90" s="27"/>
      <c r="B90" s="35"/>
      <c r="C90" s="36" t="s">
        <v>338</v>
      </c>
      <c r="G90" s="37"/>
    </row>
    <row r="91" spans="1:21">
      <c r="A91" s="46"/>
      <c r="B91" s="57"/>
      <c r="C91" s="48"/>
      <c r="D91" s="42"/>
      <c r="E91" s="42"/>
      <c r="F91" s="42"/>
      <c r="G91" s="56"/>
      <c r="H91" s="42"/>
      <c r="I91" s="42"/>
      <c r="J91" s="42"/>
      <c r="K91" s="42"/>
      <c r="L91" s="42"/>
      <c r="M91" s="42"/>
      <c r="N91" s="42"/>
      <c r="O91" s="42"/>
    </row>
    <row r="92" spans="1:21" ht="39.75" customHeight="1">
      <c r="A92" s="46"/>
      <c r="B92" s="123" t="s">
        <v>331</v>
      </c>
      <c r="C92" s="122"/>
      <c r="D92" s="126" t="s">
        <v>207</v>
      </c>
      <c r="E92" s="127"/>
      <c r="F92" s="127"/>
      <c r="G92" s="127"/>
      <c r="H92" s="127"/>
      <c r="I92" s="127"/>
      <c r="J92" s="128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ht="38.25" customHeight="1">
      <c r="A93" s="46"/>
      <c r="B93" s="124"/>
      <c r="C93" s="125"/>
      <c r="D93" s="69" t="s">
        <v>45</v>
      </c>
      <c r="E93" s="69" t="s">
        <v>46</v>
      </c>
      <c r="F93" s="69" t="s">
        <v>47</v>
      </c>
      <c r="G93" s="69" t="s">
        <v>48</v>
      </c>
      <c r="H93" s="69" t="s">
        <v>49</v>
      </c>
      <c r="I93" s="69" t="s">
        <v>50</v>
      </c>
      <c r="J93" s="69" t="s">
        <v>147</v>
      </c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>
      <c r="A94" s="46"/>
      <c r="B94" s="121" t="s">
        <v>148</v>
      </c>
      <c r="C94" s="52" t="s">
        <v>8</v>
      </c>
      <c r="D94" s="68">
        <v>715.77574000000004</v>
      </c>
      <c r="E94" s="68">
        <v>1028.5407299999997</v>
      </c>
      <c r="F94" s="68">
        <v>1733.2428900000007</v>
      </c>
      <c r="G94" s="68">
        <v>2755.5273700000012</v>
      </c>
      <c r="H94" s="68">
        <v>1957.5404700000011</v>
      </c>
      <c r="I94" s="68">
        <v>973.15681999999981</v>
      </c>
      <c r="J94" s="68">
        <v>9163.7840199999955</v>
      </c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>
      <c r="A95" s="46"/>
      <c r="B95" s="122"/>
      <c r="C95" s="52" t="s">
        <v>9</v>
      </c>
      <c r="D95" s="68">
        <v>5526.9422699999959</v>
      </c>
      <c r="E95" s="68">
        <v>1817.9239499999994</v>
      </c>
      <c r="F95" s="68">
        <v>5499.9862699999985</v>
      </c>
      <c r="G95" s="68">
        <v>12392.004620000025</v>
      </c>
      <c r="H95" s="68">
        <v>6416.0704499999947</v>
      </c>
      <c r="I95" s="68">
        <v>4881.5274300000019</v>
      </c>
      <c r="J95" s="68">
        <v>36534.454990000064</v>
      </c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>
      <c r="A96" s="46"/>
      <c r="B96" s="122"/>
      <c r="C96" s="52" t="s">
        <v>10</v>
      </c>
      <c r="D96" s="68">
        <v>2861.0602899999994</v>
      </c>
      <c r="E96" s="68">
        <v>553.96425000000011</v>
      </c>
      <c r="F96" s="68">
        <v>2618.5609799999961</v>
      </c>
      <c r="G96" s="68">
        <v>3407.4263299999971</v>
      </c>
      <c r="H96" s="68">
        <v>4307.1936600000008</v>
      </c>
      <c r="I96" s="68">
        <v>1145.06188</v>
      </c>
      <c r="J96" s="68">
        <v>14893.267390000059</v>
      </c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>
      <c r="A97" s="46"/>
      <c r="B97" s="122"/>
      <c r="C97" s="52" t="s">
        <v>11</v>
      </c>
      <c r="D97" s="68">
        <v>5459.2026000000023</v>
      </c>
      <c r="E97" s="68">
        <v>1514.0251600000001</v>
      </c>
      <c r="F97" s="68">
        <v>4185.1413800000018</v>
      </c>
      <c r="G97" s="68">
        <v>5621.8822199999959</v>
      </c>
      <c r="H97" s="68">
        <v>2900.5665700000009</v>
      </c>
      <c r="I97" s="68">
        <v>3167.3282500000018</v>
      </c>
      <c r="J97" s="68">
        <v>22848.146179999967</v>
      </c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>
      <c r="A98" s="46"/>
      <c r="B98" s="53"/>
      <c r="C98" s="52" t="s">
        <v>147</v>
      </c>
      <c r="D98" s="68">
        <v>14562.980900000015</v>
      </c>
      <c r="E98" s="68">
        <v>4914.4540899999974</v>
      </c>
      <c r="F98" s="68">
        <v>14036.931520000006</v>
      </c>
      <c r="G98" s="68">
        <v>24176.840539999946</v>
      </c>
      <c r="H98" s="68">
        <v>15581.371150000006</v>
      </c>
      <c r="I98" s="68">
        <v>10167.07438</v>
      </c>
      <c r="J98" s="68">
        <v>83439.652579999602</v>
      </c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>
      <c r="A99" s="46"/>
      <c r="B99" s="106" t="s">
        <v>149</v>
      </c>
      <c r="C99" s="52" t="s">
        <v>8</v>
      </c>
      <c r="D99" s="54">
        <f>D94/J94</f>
        <v>7.8109189221157616E-2</v>
      </c>
      <c r="E99" s="54">
        <f>E94/J94</f>
        <v>0.11223973936478701</v>
      </c>
      <c r="F99" s="54">
        <f>F94/J94</f>
        <v>0.18914052166847134</v>
      </c>
      <c r="G99" s="54">
        <f>G94/J94</f>
        <v>0.30069754633959633</v>
      </c>
      <c r="H99" s="54">
        <f>H94/J94</f>
        <v>0.21361704572343271</v>
      </c>
      <c r="I99" s="54">
        <f>I94/J94</f>
        <v>0.10619595768255571</v>
      </c>
      <c r="J99" s="55">
        <f>SUM(D99:I99)</f>
        <v>1.0000000000000007</v>
      </c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>
      <c r="A100" s="46"/>
      <c r="B100" s="120"/>
      <c r="C100" s="52" t="s">
        <v>9</v>
      </c>
      <c r="D100" s="54">
        <f>D95/J95</f>
        <v>0.15128027150022599</v>
      </c>
      <c r="E100" s="54">
        <f>E95/J95</f>
        <v>4.9759164342196641E-2</v>
      </c>
      <c r="F100" s="54">
        <f>F95/J95</f>
        <v>0.15054244743777931</v>
      </c>
      <c r="G100" s="54">
        <f>G95/J95</f>
        <v>0.33918679294358905</v>
      </c>
      <c r="H100" s="54">
        <f>H95/J95</f>
        <v>0.17561697449041333</v>
      </c>
      <c r="I100" s="54">
        <f>I95/J95</f>
        <v>0.13361434928579438</v>
      </c>
      <c r="J100" s="55">
        <f>SUM(D100:I100)</f>
        <v>0.99999999999999878</v>
      </c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>
      <c r="A101" s="46"/>
      <c r="B101" s="120"/>
      <c r="C101" s="52" t="s">
        <v>10</v>
      </c>
      <c r="D101" s="54">
        <f>D96/J96</f>
        <v>0.19210427202301025</v>
      </c>
      <c r="E101" s="54">
        <f>E96/J96</f>
        <v>3.7195615676111078E-2</v>
      </c>
      <c r="F101" s="54">
        <f>F96/J96</f>
        <v>0.17582179325929539</v>
      </c>
      <c r="G101" s="54">
        <f>G96/J96</f>
        <v>0.22878971019400893</v>
      </c>
      <c r="H101" s="54">
        <f>H96/J96</f>
        <v>0.28920407773595902</v>
      </c>
      <c r="I101" s="54">
        <f>I96/J96</f>
        <v>7.6884531111610921E-2</v>
      </c>
      <c r="J101" s="55">
        <f>SUM(D101:I101)</f>
        <v>0.99999999999999556</v>
      </c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>
      <c r="A102" s="46"/>
      <c r="B102" s="120"/>
      <c r="C102" s="52" t="s">
        <v>11</v>
      </c>
      <c r="D102" s="54">
        <f>D97/J97</f>
        <v>0.23893415934018722</v>
      </c>
      <c r="E102" s="54">
        <f>E97/J97</f>
        <v>6.6264682835638369E-2</v>
      </c>
      <c r="F102" s="54">
        <f>F97/J97</f>
        <v>0.1831720327342552</v>
      </c>
      <c r="G102" s="54">
        <f>G97/J97</f>
        <v>0.24605419519422927</v>
      </c>
      <c r="H102" s="54">
        <f>H97/J97</f>
        <v>0.12694975544838732</v>
      </c>
      <c r="I102" s="54">
        <f>I97/J97</f>
        <v>0.13862517444730418</v>
      </c>
      <c r="J102" s="55">
        <f>SUM(D102:I102)</f>
        <v>1.0000000000000016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>
      <c r="A103" s="46"/>
      <c r="B103" s="107"/>
      <c r="C103" s="52" t="s">
        <v>147</v>
      </c>
      <c r="D103" s="54">
        <f>D98/J98</f>
        <v>0.17453309607248707</v>
      </c>
      <c r="E103" s="54">
        <f>E98/J98</f>
        <v>5.8898304799245856E-2</v>
      </c>
      <c r="F103" s="54">
        <f>F98/J98</f>
        <v>0.16822854705131698</v>
      </c>
      <c r="G103" s="54">
        <f>G98/J98</f>
        <v>0.28975241138282387</v>
      </c>
      <c r="H103" s="54">
        <f>H98/J98</f>
        <v>0.18673820741356784</v>
      </c>
      <c r="I103" s="54">
        <f>I98/J98</f>
        <v>0.12184943328056279</v>
      </c>
      <c r="J103" s="55">
        <f>SUM(D103:I103)</f>
        <v>1.0000000000000044</v>
      </c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s="22" customFormat="1" ht="21.75" customHeight="1">
      <c r="A104" s="27"/>
      <c r="B104" s="35"/>
      <c r="C104" s="36" t="s">
        <v>338</v>
      </c>
      <c r="G104" s="37"/>
    </row>
    <row r="105" spans="1:21">
      <c r="A105" s="46"/>
      <c r="B105" s="57"/>
      <c r="C105" s="48"/>
      <c r="D105" s="42"/>
      <c r="E105" s="42"/>
      <c r="F105" s="42"/>
      <c r="G105" s="56"/>
      <c r="H105" s="42"/>
      <c r="I105" s="42"/>
      <c r="J105" s="42"/>
      <c r="K105" s="42"/>
      <c r="L105" s="42"/>
      <c r="M105" s="42"/>
      <c r="N105" s="42"/>
      <c r="O105" s="42"/>
    </row>
    <row r="106" spans="1:21" ht="39.75" customHeight="1">
      <c r="A106" s="46"/>
      <c r="B106" s="123" t="s">
        <v>331</v>
      </c>
      <c r="C106" s="122"/>
      <c r="D106" s="126" t="s">
        <v>208</v>
      </c>
      <c r="E106" s="127"/>
      <c r="F106" s="127"/>
      <c r="G106" s="127"/>
      <c r="H106" s="127"/>
      <c r="I106" s="127"/>
      <c r="J106" s="128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ht="38.25" customHeight="1">
      <c r="A107" s="46"/>
      <c r="B107" s="124"/>
      <c r="C107" s="125"/>
      <c r="D107" s="69" t="s">
        <v>45</v>
      </c>
      <c r="E107" s="69" t="s">
        <v>46</v>
      </c>
      <c r="F107" s="69" t="s">
        <v>47</v>
      </c>
      <c r="G107" s="69" t="s">
        <v>48</v>
      </c>
      <c r="H107" s="69" t="s">
        <v>49</v>
      </c>
      <c r="I107" s="69" t="s">
        <v>50</v>
      </c>
      <c r="J107" s="69" t="s">
        <v>147</v>
      </c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>
      <c r="A108" s="46"/>
      <c r="B108" s="121" t="s">
        <v>148</v>
      </c>
      <c r="C108" s="52" t="s">
        <v>8</v>
      </c>
      <c r="D108" s="68">
        <v>715.77574000000004</v>
      </c>
      <c r="E108" s="68">
        <v>1162.9910199999997</v>
      </c>
      <c r="F108" s="68">
        <v>1572.5917500000007</v>
      </c>
      <c r="G108" s="68">
        <v>1332.4274600000001</v>
      </c>
      <c r="H108" s="68">
        <v>2618.7301100000004</v>
      </c>
      <c r="I108" s="68">
        <v>1761.2679400000009</v>
      </c>
      <c r="J108" s="68">
        <v>9163.7840199999991</v>
      </c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>
      <c r="A109" s="46"/>
      <c r="B109" s="122"/>
      <c r="C109" s="52" t="s">
        <v>9</v>
      </c>
      <c r="D109" s="68">
        <v>5587.5372099999959</v>
      </c>
      <c r="E109" s="68">
        <v>5098.628040000006</v>
      </c>
      <c r="F109" s="68">
        <v>4417.8616800000009</v>
      </c>
      <c r="G109" s="68">
        <v>4006.5758100000012</v>
      </c>
      <c r="H109" s="68">
        <v>10339.685210000001</v>
      </c>
      <c r="I109" s="68">
        <v>7084.1670399999985</v>
      </c>
      <c r="J109" s="68">
        <v>36534.4549900001</v>
      </c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>
      <c r="A110" s="46"/>
      <c r="B110" s="122"/>
      <c r="C110" s="52" t="s">
        <v>10</v>
      </c>
      <c r="D110" s="68">
        <v>2827.36798</v>
      </c>
      <c r="E110" s="68">
        <v>3170.8575599999963</v>
      </c>
      <c r="F110" s="68">
        <v>3243.6679499999973</v>
      </c>
      <c r="G110" s="68">
        <v>1650.7410099999991</v>
      </c>
      <c r="H110" s="68">
        <v>2425.7752399999972</v>
      </c>
      <c r="I110" s="68">
        <v>1574.8576499999992</v>
      </c>
      <c r="J110" s="68">
        <v>14893.267390000099</v>
      </c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>
      <c r="A111" s="46"/>
      <c r="B111" s="122"/>
      <c r="C111" s="52" t="s">
        <v>11</v>
      </c>
      <c r="D111" s="68">
        <v>5674.4694300000019</v>
      </c>
      <c r="E111" s="68">
        <v>1214.1904500000001</v>
      </c>
      <c r="F111" s="68">
        <v>1751.4973299999997</v>
      </c>
      <c r="G111" s="68">
        <v>1522.9111699999999</v>
      </c>
      <c r="H111" s="68">
        <v>3408.9528499999992</v>
      </c>
      <c r="I111" s="68">
        <v>9276.1249499999758</v>
      </c>
      <c r="J111" s="68">
        <v>22848.14618</v>
      </c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>
      <c r="A112" s="46"/>
      <c r="B112" s="53"/>
      <c r="C112" s="52" t="s">
        <v>147</v>
      </c>
      <c r="D112" s="68">
        <v>14805.150360000014</v>
      </c>
      <c r="E112" s="68">
        <v>10646.667070000018</v>
      </c>
      <c r="F112" s="68">
        <v>10985.618710000021</v>
      </c>
      <c r="G112" s="68">
        <v>8512.6554500000038</v>
      </c>
      <c r="H112" s="68">
        <v>18793.143410000037</v>
      </c>
      <c r="I112" s="68">
        <v>19696.417579999961</v>
      </c>
      <c r="J112" s="68">
        <v>83439.652579999602</v>
      </c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>
      <c r="A113" s="46"/>
      <c r="B113" s="106" t="s">
        <v>149</v>
      </c>
      <c r="C113" s="52" t="s">
        <v>8</v>
      </c>
      <c r="D113" s="54">
        <f>D108/J108</f>
        <v>7.8109189221157588E-2</v>
      </c>
      <c r="E113" s="54">
        <f>E108/J108</f>
        <v>0.12691165761455819</v>
      </c>
      <c r="F113" s="54">
        <f>F108/J108</f>
        <v>0.17160942974734153</v>
      </c>
      <c r="G113" s="54">
        <f>G108/J108</f>
        <v>0.14540144738155888</v>
      </c>
      <c r="H113" s="54">
        <f>H108/J108</f>
        <v>0.28576951445872256</v>
      </c>
      <c r="I113" s="54">
        <f>I108/J108</f>
        <v>0.19219876157666155</v>
      </c>
      <c r="J113" s="55">
        <f>SUM(D113:I113)</f>
        <v>1.0000000000000002</v>
      </c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>
      <c r="A114" s="46"/>
      <c r="B114" s="120"/>
      <c r="C114" s="52" t="s">
        <v>9</v>
      </c>
      <c r="D114" s="54">
        <f>D109/J109</f>
        <v>0.15293884119879081</v>
      </c>
      <c r="E114" s="54">
        <f>E109/J109</f>
        <v>0.13955670178727339</v>
      </c>
      <c r="F114" s="54">
        <f>F109/J109</f>
        <v>0.12092315818613471</v>
      </c>
      <c r="G114" s="54">
        <f>G109/J109</f>
        <v>0.10966567890766804</v>
      </c>
      <c r="H114" s="54">
        <f>H109/J109</f>
        <v>0.28301189145506872</v>
      </c>
      <c r="I114" s="54">
        <f>I109/J109</f>
        <v>0.19390372846506171</v>
      </c>
      <c r="J114" s="55">
        <f>SUM(D114:I114)</f>
        <v>0.99999999999999734</v>
      </c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>
      <c r="A115" s="46"/>
      <c r="B115" s="120"/>
      <c r="C115" s="52" t="s">
        <v>10</v>
      </c>
      <c r="D115" s="54">
        <f>D110/J110</f>
        <v>0.18984202095897382</v>
      </c>
      <c r="E115" s="54">
        <f>E110/J110</f>
        <v>0.21290543417819985</v>
      </c>
      <c r="F115" s="54">
        <f>F110/J110</f>
        <v>0.21779424655854351</v>
      </c>
      <c r="G115" s="54">
        <f>G110/J110</f>
        <v>0.11083806976489045</v>
      </c>
      <c r="H115" s="54">
        <f>H110/J110</f>
        <v>0.16287730398426567</v>
      </c>
      <c r="I115" s="54">
        <f>I110/J110</f>
        <v>0.10574292455511931</v>
      </c>
      <c r="J115" s="55">
        <f>SUM(D115:I115)</f>
        <v>0.99999999999999267</v>
      </c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>
      <c r="A116" s="46"/>
      <c r="B116" s="120"/>
      <c r="C116" s="52" t="s">
        <v>11</v>
      </c>
      <c r="D116" s="54">
        <f>D111/J111</f>
        <v>0.24835579155069998</v>
      </c>
      <c r="E116" s="54">
        <f>E111/J111</f>
        <v>5.3141749025697106E-2</v>
      </c>
      <c r="F116" s="54">
        <f>F111/J111</f>
        <v>7.6658181202165249E-2</v>
      </c>
      <c r="G116" s="54">
        <f>G111/J111</f>
        <v>6.6653598852281143E-2</v>
      </c>
      <c r="H116" s="54">
        <f>H111/J111</f>
        <v>0.14920041316017171</v>
      </c>
      <c r="I116" s="54">
        <f>I111/J111</f>
        <v>0.40599026620898376</v>
      </c>
      <c r="J116" s="55">
        <f>SUM(D116:I116)</f>
        <v>0.99999999999999911</v>
      </c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>
      <c r="A117" s="46"/>
      <c r="B117" s="107"/>
      <c r="C117" s="52" t="s">
        <v>147</v>
      </c>
      <c r="D117" s="54">
        <f>D112/J112</f>
        <v>0.17743542670920459</v>
      </c>
      <c r="E117" s="54">
        <f>E112/J112</f>
        <v>0.12759721236605451</v>
      </c>
      <c r="F117" s="54">
        <f>F112/J112</f>
        <v>0.13165944931838394</v>
      </c>
      <c r="G117" s="54">
        <f>G112/J112</f>
        <v>0.10202170295278146</v>
      </c>
      <c r="H117" s="54">
        <f>H112/J112</f>
        <v>0.22523036504714228</v>
      </c>
      <c r="I117" s="54">
        <f>I112/J112</f>
        <v>0.23605584360643864</v>
      </c>
      <c r="J117" s="55">
        <f>SUM(D117:I117)</f>
        <v>1.0000000000000053</v>
      </c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 s="22" customFormat="1" ht="21.75" customHeight="1">
      <c r="A118" s="27"/>
      <c r="B118" s="35"/>
      <c r="C118" s="36" t="s">
        <v>338</v>
      </c>
      <c r="G118" s="37"/>
    </row>
    <row r="119" spans="1:21">
      <c r="A119" s="46"/>
      <c r="B119" s="57"/>
      <c r="C119" s="48"/>
      <c r="D119" s="42"/>
      <c r="E119" s="42"/>
      <c r="F119" s="42"/>
      <c r="G119" s="56"/>
      <c r="H119" s="42"/>
      <c r="I119" s="42"/>
      <c r="J119" s="42"/>
      <c r="K119" s="42"/>
      <c r="L119" s="42"/>
      <c r="M119" s="42"/>
      <c r="N119" s="42"/>
      <c r="O119" s="42"/>
    </row>
    <row r="120" spans="1:21" ht="39.75" customHeight="1">
      <c r="A120" s="46"/>
      <c r="B120" s="123" t="s">
        <v>331</v>
      </c>
      <c r="C120" s="122"/>
      <c r="D120" s="126" t="s">
        <v>209</v>
      </c>
      <c r="E120" s="127"/>
      <c r="F120" s="127"/>
      <c r="G120" s="127"/>
      <c r="H120" s="127"/>
      <c r="I120" s="127"/>
      <c r="J120" s="128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ht="37.5" customHeight="1">
      <c r="A121" s="46"/>
      <c r="B121" s="124"/>
      <c r="C121" s="125"/>
      <c r="D121" s="69" t="s">
        <v>45</v>
      </c>
      <c r="E121" s="69" t="s">
        <v>46</v>
      </c>
      <c r="F121" s="69" t="s">
        <v>47</v>
      </c>
      <c r="G121" s="69" t="s">
        <v>48</v>
      </c>
      <c r="H121" s="69" t="s">
        <v>49</v>
      </c>
      <c r="I121" s="69" t="s">
        <v>50</v>
      </c>
      <c r="J121" s="69" t="s">
        <v>147</v>
      </c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>
      <c r="A122" s="46"/>
      <c r="B122" s="121" t="s">
        <v>148</v>
      </c>
      <c r="C122" s="52" t="s">
        <v>8</v>
      </c>
      <c r="D122" s="68">
        <v>715.77574000000004</v>
      </c>
      <c r="E122" s="68">
        <v>89.123680000000007</v>
      </c>
      <c r="F122" s="68">
        <v>555.75628999999992</v>
      </c>
      <c r="G122" s="68">
        <v>795.33672000000013</v>
      </c>
      <c r="H122" s="68">
        <v>2085.3638400000013</v>
      </c>
      <c r="I122" s="68">
        <v>4922.4277499999916</v>
      </c>
      <c r="J122" s="68">
        <v>9163.7840199999955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>
      <c r="A123" s="46"/>
      <c r="B123" s="122"/>
      <c r="C123" s="52" t="s">
        <v>9</v>
      </c>
      <c r="D123" s="68">
        <v>5524.9422699999959</v>
      </c>
      <c r="E123" s="68">
        <v>3195.4105500000001</v>
      </c>
      <c r="F123" s="68">
        <v>1521.5165399999994</v>
      </c>
      <c r="G123" s="68">
        <v>2293.5952299999994</v>
      </c>
      <c r="H123" s="68">
        <v>5646.6513999999961</v>
      </c>
      <c r="I123" s="68">
        <v>18352.339000000011</v>
      </c>
      <c r="J123" s="68">
        <v>36534.454990000064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>
      <c r="A124" s="46"/>
      <c r="B124" s="122"/>
      <c r="C124" s="52" t="s">
        <v>10</v>
      </c>
      <c r="D124" s="68">
        <v>2568.1963600000004</v>
      </c>
      <c r="E124" s="68">
        <v>1272.8470799999993</v>
      </c>
      <c r="F124" s="68">
        <v>858.31536000000017</v>
      </c>
      <c r="G124" s="68">
        <v>1053.0717000000004</v>
      </c>
      <c r="H124" s="68">
        <v>1555.8795199999995</v>
      </c>
      <c r="I124" s="68">
        <v>7584.9573700000237</v>
      </c>
      <c r="J124" s="68">
        <v>14893.267390000059</v>
      </c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>
      <c r="A125" s="46"/>
      <c r="B125" s="122"/>
      <c r="C125" s="52" t="s">
        <v>11</v>
      </c>
      <c r="D125" s="68">
        <v>5679.3947900000021</v>
      </c>
      <c r="E125" s="68">
        <v>2421.5630200000001</v>
      </c>
      <c r="F125" s="68">
        <v>2141.9594100000004</v>
      </c>
      <c r="G125" s="68">
        <v>2504.5159500000004</v>
      </c>
      <c r="H125" s="68">
        <v>4461.2137800000046</v>
      </c>
      <c r="I125" s="68">
        <v>5639.4992299999949</v>
      </c>
      <c r="J125" s="68">
        <v>22848.146179999967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>
      <c r="A126" s="46"/>
      <c r="B126" s="53"/>
      <c r="C126" s="52" t="s">
        <v>147</v>
      </c>
      <c r="D126" s="68">
        <v>14488.309160000013</v>
      </c>
      <c r="E126" s="68">
        <v>6978.9443299999939</v>
      </c>
      <c r="F126" s="68">
        <v>5077.5475999999953</v>
      </c>
      <c r="G126" s="68">
        <v>6646.5195999999869</v>
      </c>
      <c r="H126" s="68">
        <v>13749.108539999981</v>
      </c>
      <c r="I126" s="68">
        <v>36499.223349999804</v>
      </c>
      <c r="J126" s="68">
        <v>83439.652579999587</v>
      </c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>
      <c r="A127" s="46"/>
      <c r="B127" s="106" t="s">
        <v>149</v>
      </c>
      <c r="C127" s="52" t="s">
        <v>8</v>
      </c>
      <c r="D127" s="54">
        <f>D122/J122</f>
        <v>7.8109189221157616E-2</v>
      </c>
      <c r="E127" s="54">
        <f>E122/J122</f>
        <v>9.7256417005777539E-3</v>
      </c>
      <c r="F127" s="54">
        <f>F122/J122</f>
        <v>6.0647030613888278E-2</v>
      </c>
      <c r="G127" s="54">
        <f>G122/J122</f>
        <v>8.6791299125358531E-2</v>
      </c>
      <c r="H127" s="54">
        <f>H122/J122</f>
        <v>0.22756579983210934</v>
      </c>
      <c r="I127" s="54">
        <f>I122/J122</f>
        <v>0.53716103950690819</v>
      </c>
      <c r="J127" s="55">
        <f>SUM(D127:I127)</f>
        <v>0.99999999999999978</v>
      </c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>
      <c r="A128" s="46"/>
      <c r="B128" s="120"/>
      <c r="C128" s="52" t="s">
        <v>9</v>
      </c>
      <c r="D128" s="54">
        <f>D123/J123</f>
        <v>0.15122552865540875</v>
      </c>
      <c r="E128" s="54">
        <f>E123/J123</f>
        <v>8.7462931933010191E-2</v>
      </c>
      <c r="F128" s="54">
        <f>F123/J123</f>
        <v>4.1646071918041677E-2</v>
      </c>
      <c r="G128" s="54">
        <f>G123/J123</f>
        <v>6.2778963874725521E-2</v>
      </c>
      <c r="H128" s="54">
        <f>H123/J123</f>
        <v>0.15455688066362439</v>
      </c>
      <c r="I128" s="54">
        <f>I123/J123</f>
        <v>0.50232962295518779</v>
      </c>
      <c r="J128" s="55">
        <f>SUM(D128:I128)</f>
        <v>0.99999999999999833</v>
      </c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>
      <c r="A129" s="46"/>
      <c r="B129" s="120"/>
      <c r="C129" s="52" t="s">
        <v>10</v>
      </c>
      <c r="D129" s="54">
        <f>D124/J124</f>
        <v>0.17244008938726174</v>
      </c>
      <c r="E129" s="54">
        <f>E124/J124</f>
        <v>8.5464595959288306E-2</v>
      </c>
      <c r="F129" s="54">
        <f>F124/J124</f>
        <v>5.7631098504033286E-2</v>
      </c>
      <c r="G129" s="54">
        <f>G124/J124</f>
        <v>7.0707902599470907E-2</v>
      </c>
      <c r="H129" s="54">
        <f>H124/J124</f>
        <v>0.10446864876975752</v>
      </c>
      <c r="I129" s="54">
        <f>I124/J124</f>
        <v>0.50928766478018583</v>
      </c>
      <c r="J129" s="55">
        <f>SUM(D129:I129)</f>
        <v>0.99999999999999756</v>
      </c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>
      <c r="A130" s="46"/>
      <c r="B130" s="120"/>
      <c r="C130" s="52" t="s">
        <v>11</v>
      </c>
      <c r="D130" s="54">
        <f>D125/J125</f>
        <v>0.24857136089979315</v>
      </c>
      <c r="E130" s="54">
        <f>E125/J125</f>
        <v>0.10598509834989175</v>
      </c>
      <c r="F130" s="54">
        <f>F125/J125</f>
        <v>9.3747623685765627E-2</v>
      </c>
      <c r="G130" s="54">
        <f>G125/J125</f>
        <v>0.10961571806610369</v>
      </c>
      <c r="H130" s="54">
        <f>H125/J125</f>
        <v>0.19525495612878693</v>
      </c>
      <c r="I130" s="54">
        <f>I125/J125</f>
        <v>0.24682524286966037</v>
      </c>
      <c r="J130" s="55">
        <f>SUM(D130:I130)</f>
        <v>1.0000000000000016</v>
      </c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>
      <c r="A131" s="46"/>
      <c r="B131" s="107"/>
      <c r="C131" s="52" t="s">
        <v>147</v>
      </c>
      <c r="D131" s="54">
        <f>D126/J126</f>
        <v>0.17363817695800005</v>
      </c>
      <c r="E131" s="54">
        <f>E126/J126</f>
        <v>8.3640620666640228E-2</v>
      </c>
      <c r="F131" s="54">
        <f>F126/J126</f>
        <v>6.0852933143888462E-2</v>
      </c>
      <c r="G131" s="54">
        <f>G126/J126</f>
        <v>7.9656606834831806E-2</v>
      </c>
      <c r="H131" s="54">
        <f>H126/J126</f>
        <v>0.16477907223807917</v>
      </c>
      <c r="I131" s="54">
        <f>I126/J126</f>
        <v>0.43743259015856251</v>
      </c>
      <c r="J131" s="55">
        <f>SUM(D131:I131)</f>
        <v>1.0000000000000022</v>
      </c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s="22" customFormat="1" ht="21.75" customHeight="1">
      <c r="A132" s="27"/>
      <c r="B132" s="35"/>
      <c r="C132" s="36" t="s">
        <v>338</v>
      </c>
      <c r="G132" s="37"/>
    </row>
    <row r="133" spans="1:21">
      <c r="A133" s="46"/>
      <c r="B133" s="57"/>
      <c r="C133" s="48"/>
      <c r="D133" s="42"/>
      <c r="E133" s="42"/>
      <c r="F133" s="42"/>
      <c r="G133" s="56"/>
      <c r="H133" s="42"/>
      <c r="I133" s="42"/>
      <c r="J133" s="42"/>
      <c r="K133" s="42"/>
      <c r="L133" s="42"/>
      <c r="M133" s="42"/>
      <c r="N133" s="42"/>
      <c r="O133" s="42"/>
    </row>
    <row r="134" spans="1:21" ht="15" customHeight="1">
      <c r="A134" s="23" t="s">
        <v>150</v>
      </c>
      <c r="B134" s="24" t="s">
        <v>151</v>
      </c>
      <c r="C134" s="25"/>
      <c r="D134" s="25"/>
      <c r="E134" s="42"/>
      <c r="F134" s="42"/>
      <c r="G134" s="44"/>
      <c r="H134" s="44"/>
      <c r="I134" s="44"/>
      <c r="J134" s="44"/>
      <c r="K134" s="44"/>
      <c r="L134" s="44"/>
      <c r="M134" s="44"/>
      <c r="N134" s="45"/>
      <c r="O134" s="42"/>
    </row>
    <row r="135" spans="1:21">
      <c r="A135" s="46"/>
      <c r="B135" s="47"/>
      <c r="C135" s="48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</row>
    <row r="136" spans="1:21" ht="15" customHeight="1">
      <c r="A136" s="46"/>
      <c r="B136" s="123" t="s">
        <v>331</v>
      </c>
      <c r="C136" s="122"/>
      <c r="D136" s="108" t="s">
        <v>329</v>
      </c>
      <c r="E136" s="109"/>
      <c r="F136" s="110"/>
      <c r="G136" s="49"/>
      <c r="H136" s="42"/>
      <c r="I136" s="42"/>
      <c r="J136" s="42"/>
      <c r="K136" s="42"/>
      <c r="L136" s="42"/>
      <c r="M136" s="42"/>
      <c r="N136" s="42"/>
      <c r="O136" s="42"/>
    </row>
    <row r="137" spans="1:21">
      <c r="A137" s="46"/>
      <c r="B137" s="124"/>
      <c r="C137" s="125"/>
      <c r="D137" s="29" t="s">
        <v>3</v>
      </c>
      <c r="E137" s="30" t="s">
        <v>4</v>
      </c>
      <c r="F137" s="31" t="s">
        <v>147</v>
      </c>
      <c r="G137" s="50"/>
      <c r="H137" s="42"/>
      <c r="I137" s="42"/>
      <c r="J137" s="42"/>
      <c r="K137" s="42"/>
      <c r="L137" s="42"/>
      <c r="M137" s="42"/>
      <c r="N137" s="42"/>
      <c r="O137" s="42"/>
    </row>
    <row r="138" spans="1:21">
      <c r="A138" s="46"/>
      <c r="B138" s="121" t="s">
        <v>148</v>
      </c>
      <c r="C138" s="52" t="s">
        <v>8</v>
      </c>
      <c r="D138" s="32">
        <v>8065.6493299999875</v>
      </c>
      <c r="E138" s="32">
        <v>1098.1346900000003</v>
      </c>
      <c r="F138" s="32">
        <v>9163.7840199999955</v>
      </c>
      <c r="G138" s="50"/>
      <c r="H138" s="42"/>
      <c r="I138" s="42"/>
      <c r="J138" s="42"/>
      <c r="K138" s="42"/>
      <c r="L138" s="42"/>
      <c r="M138" s="42"/>
      <c r="N138" s="42"/>
      <c r="O138" s="42"/>
    </row>
    <row r="139" spans="1:21">
      <c r="A139" s="46"/>
      <c r="B139" s="122"/>
      <c r="C139" s="52" t="s">
        <v>9</v>
      </c>
      <c r="D139" s="32">
        <v>17204.640110000048</v>
      </c>
      <c r="E139" s="32">
        <v>19329.814880000027</v>
      </c>
      <c r="F139" s="32">
        <v>36534.454990000064</v>
      </c>
      <c r="G139" s="50"/>
      <c r="H139" s="42"/>
      <c r="I139" s="42"/>
      <c r="J139" s="42"/>
      <c r="K139" s="42"/>
      <c r="L139" s="42"/>
      <c r="M139" s="42"/>
      <c r="N139" s="42"/>
      <c r="O139" s="42"/>
    </row>
    <row r="140" spans="1:21">
      <c r="A140" s="46"/>
      <c r="B140" s="122"/>
      <c r="C140" s="52" t="s">
        <v>10</v>
      </c>
      <c r="D140" s="32">
        <v>8454.9044400000239</v>
      </c>
      <c r="E140" s="32">
        <v>6438.3629500000179</v>
      </c>
      <c r="F140" s="32">
        <v>14893.267390000059</v>
      </c>
      <c r="G140" s="50"/>
      <c r="H140" s="42"/>
      <c r="I140" s="42"/>
      <c r="J140" s="42"/>
      <c r="K140" s="42"/>
      <c r="L140" s="42"/>
      <c r="M140" s="42"/>
      <c r="N140" s="42"/>
      <c r="O140" s="42"/>
    </row>
    <row r="141" spans="1:21">
      <c r="A141" s="46"/>
      <c r="B141" s="122"/>
      <c r="C141" s="52" t="s">
        <v>11</v>
      </c>
      <c r="D141" s="32">
        <v>10003.60169999997</v>
      </c>
      <c r="E141" s="32">
        <v>12844.544479999991</v>
      </c>
      <c r="F141" s="32">
        <v>22848.146179999967</v>
      </c>
      <c r="G141" s="50"/>
      <c r="H141" s="42"/>
      <c r="I141" s="42"/>
      <c r="J141" s="42"/>
      <c r="K141" s="42"/>
      <c r="L141" s="42"/>
      <c r="M141" s="42"/>
      <c r="N141" s="42"/>
      <c r="O141" s="42"/>
    </row>
    <row r="142" spans="1:21">
      <c r="A142" s="46"/>
      <c r="B142" s="53"/>
      <c r="C142" s="52" t="s">
        <v>147</v>
      </c>
      <c r="D142" s="38">
        <v>43728.795580000224</v>
      </c>
      <c r="E142" s="38">
        <v>39710.856999999953</v>
      </c>
      <c r="F142" s="32">
        <v>83439.652579999587</v>
      </c>
      <c r="G142" s="50"/>
      <c r="H142" s="42"/>
      <c r="I142" s="42"/>
      <c r="J142" s="42"/>
      <c r="K142" s="42"/>
      <c r="L142" s="42"/>
      <c r="M142" s="42"/>
      <c r="N142" s="42"/>
      <c r="O142" s="42"/>
    </row>
    <row r="143" spans="1:21">
      <c r="A143" s="46"/>
      <c r="B143" s="106" t="s">
        <v>149</v>
      </c>
      <c r="C143" s="52" t="s">
        <v>8</v>
      </c>
      <c r="D143" s="54">
        <f>D138/F138</f>
        <v>0.8801658040386674</v>
      </c>
      <c r="E143" s="54">
        <f>E138/F138</f>
        <v>0.1198341959613318</v>
      </c>
      <c r="F143" s="55">
        <f>D143+E143</f>
        <v>0.99999999999999922</v>
      </c>
      <c r="G143" s="50"/>
      <c r="H143" s="42"/>
      <c r="I143" s="42"/>
      <c r="J143" s="42"/>
      <c r="K143" s="42"/>
      <c r="L143" s="42"/>
      <c r="M143" s="42"/>
      <c r="N143" s="42"/>
      <c r="O143" s="42"/>
    </row>
    <row r="144" spans="1:21">
      <c r="A144" s="46"/>
      <c r="B144" s="120"/>
      <c r="C144" s="52" t="s">
        <v>9</v>
      </c>
      <c r="D144" s="54">
        <f>D139/F139</f>
        <v>0.47091547183909471</v>
      </c>
      <c r="E144" s="54">
        <f>E139/F139</f>
        <v>0.52908452816090557</v>
      </c>
      <c r="F144" s="55">
        <f>D144+E144</f>
        <v>1.0000000000000002</v>
      </c>
      <c r="G144" s="50"/>
      <c r="H144" s="42"/>
      <c r="I144" s="42"/>
      <c r="J144" s="42"/>
      <c r="K144" s="42"/>
      <c r="L144" s="42"/>
      <c r="M144" s="42"/>
      <c r="N144" s="42"/>
      <c r="O144" s="42"/>
    </row>
    <row r="145" spans="1:21">
      <c r="A145" s="46"/>
      <c r="B145" s="120"/>
      <c r="C145" s="52" t="s">
        <v>10</v>
      </c>
      <c r="D145" s="54">
        <f>D140/F140</f>
        <v>0.56769976786134846</v>
      </c>
      <c r="E145" s="54">
        <f>E140/F140</f>
        <v>0.43230023213865043</v>
      </c>
      <c r="F145" s="55">
        <f>D145+E145</f>
        <v>0.99999999999999889</v>
      </c>
      <c r="G145" s="50"/>
      <c r="H145" s="42"/>
      <c r="I145" s="42"/>
      <c r="J145" s="42"/>
      <c r="K145" s="42"/>
      <c r="L145" s="42"/>
      <c r="M145" s="42"/>
      <c r="N145" s="42"/>
      <c r="O145" s="42"/>
    </row>
    <row r="146" spans="1:21">
      <c r="A146" s="46"/>
      <c r="B146" s="120"/>
      <c r="C146" s="52" t="s">
        <v>11</v>
      </c>
      <c r="D146" s="54">
        <f>D141/F141</f>
        <v>0.43782990625106305</v>
      </c>
      <c r="E146" s="54">
        <f>E141/F141</f>
        <v>0.56217009374893667</v>
      </c>
      <c r="F146" s="55">
        <f>D146+E146</f>
        <v>0.99999999999999978</v>
      </c>
      <c r="G146" s="56"/>
      <c r="H146" s="42"/>
      <c r="I146" s="42"/>
      <c r="J146" s="42"/>
      <c r="K146" s="42"/>
      <c r="L146" s="42"/>
      <c r="M146" s="42"/>
      <c r="N146" s="42"/>
      <c r="O146" s="42"/>
    </row>
    <row r="147" spans="1:21">
      <c r="A147" s="46"/>
      <c r="B147" s="107"/>
      <c r="C147" s="52" t="s">
        <v>147</v>
      </c>
      <c r="D147" s="54">
        <f>D142/F142</f>
        <v>0.52407691340845752</v>
      </c>
      <c r="E147" s="54">
        <f>E142/F142</f>
        <v>0.47592308659154953</v>
      </c>
      <c r="F147" s="55">
        <f>D147+E147</f>
        <v>1.0000000000000071</v>
      </c>
      <c r="G147" s="56"/>
      <c r="H147" s="42"/>
      <c r="I147" s="42"/>
      <c r="J147" s="42"/>
      <c r="K147" s="42"/>
      <c r="L147" s="42"/>
      <c r="M147" s="42"/>
      <c r="N147" s="42"/>
      <c r="O147" s="42"/>
    </row>
    <row r="148" spans="1:21" s="22" customFormat="1" ht="21.75" customHeight="1">
      <c r="A148" s="27"/>
      <c r="B148" s="35"/>
      <c r="C148" s="36" t="s">
        <v>338</v>
      </c>
      <c r="G148" s="37"/>
    </row>
    <row r="149" spans="1:21">
      <c r="A149" s="46"/>
      <c r="B149" s="57"/>
      <c r="C149" s="48"/>
      <c r="D149" s="42"/>
      <c r="E149" s="42"/>
      <c r="F149" s="42"/>
      <c r="G149" s="56"/>
      <c r="H149" s="42"/>
      <c r="I149" s="42"/>
      <c r="J149" s="42"/>
      <c r="K149" s="42"/>
      <c r="L149" s="42"/>
      <c r="M149" s="42"/>
      <c r="N149" s="42"/>
      <c r="O149" s="42"/>
    </row>
    <row r="150" spans="1:21" s="25" customFormat="1" ht="21.75" customHeight="1">
      <c r="A150" s="23" t="s">
        <v>129</v>
      </c>
      <c r="B150" s="24" t="s">
        <v>152</v>
      </c>
    </row>
    <row r="151" spans="1:21" s="22" customFormat="1" ht="21.75" customHeight="1">
      <c r="A151" s="21"/>
      <c r="B151" s="26"/>
    </row>
    <row r="152" spans="1:21" ht="15" customHeight="1">
      <c r="A152" s="46"/>
      <c r="B152" s="123" t="s">
        <v>331</v>
      </c>
      <c r="C152" s="122"/>
      <c r="D152" s="112" t="s">
        <v>13</v>
      </c>
      <c r="E152" s="113"/>
      <c r="F152" s="114"/>
      <c r="G152" s="112" t="s">
        <v>14</v>
      </c>
      <c r="H152" s="113"/>
      <c r="I152" s="114"/>
      <c r="J152" s="112" t="s">
        <v>15</v>
      </c>
      <c r="K152" s="113"/>
      <c r="L152" s="114"/>
      <c r="M152" s="112" t="s">
        <v>16</v>
      </c>
      <c r="N152" s="113"/>
      <c r="O152" s="114"/>
      <c r="P152" s="112" t="s">
        <v>17</v>
      </c>
      <c r="Q152" s="113"/>
      <c r="R152" s="114"/>
      <c r="S152" s="112" t="s">
        <v>18</v>
      </c>
      <c r="T152" s="113"/>
      <c r="U152" s="114"/>
    </row>
    <row r="153" spans="1:21">
      <c r="A153" s="46"/>
      <c r="B153" s="124"/>
      <c r="C153" s="125"/>
      <c r="D153" s="29" t="s">
        <v>3</v>
      </c>
      <c r="E153" s="30" t="s">
        <v>4</v>
      </c>
      <c r="F153" s="31" t="s">
        <v>147</v>
      </c>
      <c r="G153" s="29" t="s">
        <v>3</v>
      </c>
      <c r="H153" s="30" t="s">
        <v>4</v>
      </c>
      <c r="I153" s="31" t="s">
        <v>147</v>
      </c>
      <c r="J153" s="29" t="s">
        <v>3</v>
      </c>
      <c r="K153" s="30" t="s">
        <v>4</v>
      </c>
      <c r="L153" s="31" t="s">
        <v>147</v>
      </c>
      <c r="M153" s="29" t="s">
        <v>3</v>
      </c>
      <c r="N153" s="30" t="s">
        <v>4</v>
      </c>
      <c r="O153" s="31" t="s">
        <v>147</v>
      </c>
      <c r="P153" s="29" t="s">
        <v>3</v>
      </c>
      <c r="Q153" s="30" t="s">
        <v>4</v>
      </c>
      <c r="R153" s="31" t="s">
        <v>147</v>
      </c>
      <c r="S153" s="29" t="s">
        <v>3</v>
      </c>
      <c r="T153" s="30" t="s">
        <v>4</v>
      </c>
      <c r="U153" s="31" t="s">
        <v>147</v>
      </c>
    </row>
    <row r="154" spans="1:21">
      <c r="A154" s="46"/>
      <c r="B154" s="121" t="s">
        <v>148</v>
      </c>
      <c r="C154" s="52" t="s">
        <v>8</v>
      </c>
      <c r="D154" s="38">
        <v>142.30034999999998</v>
      </c>
      <c r="E154" s="38">
        <v>7923.3489799999879</v>
      </c>
      <c r="F154" s="38">
        <v>8065.6493299999875</v>
      </c>
      <c r="G154" s="38">
        <v>223.17416999999998</v>
      </c>
      <c r="H154" s="38">
        <v>7842.4751599999881</v>
      </c>
      <c r="I154" s="38">
        <v>8065.6493299999875</v>
      </c>
      <c r="J154" s="38">
        <v>7864.5417399999887</v>
      </c>
      <c r="K154" s="38">
        <v>201.10759000000002</v>
      </c>
      <c r="L154" s="38">
        <v>8065.6493299999875</v>
      </c>
      <c r="M154" s="38">
        <v>81.361310000000003</v>
      </c>
      <c r="N154" s="38">
        <v>7984.2880199999881</v>
      </c>
      <c r="O154" s="38">
        <v>8065.6493299999875</v>
      </c>
      <c r="P154" s="38">
        <v>162.84881000000001</v>
      </c>
      <c r="Q154" s="38">
        <v>7902.8005199999889</v>
      </c>
      <c r="R154" s="38">
        <v>8065.6493299999875</v>
      </c>
      <c r="S154" s="38">
        <v>622.63934000000006</v>
      </c>
      <c r="T154" s="38">
        <v>7443.0099899999877</v>
      </c>
      <c r="U154" s="38">
        <v>8065.6493299999875</v>
      </c>
    </row>
    <row r="155" spans="1:21">
      <c r="A155" s="46"/>
      <c r="B155" s="122"/>
      <c r="C155" s="52" t="s">
        <v>9</v>
      </c>
      <c r="D155" s="38">
        <v>436.93250999999998</v>
      </c>
      <c r="E155" s="38">
        <v>16767.707600000045</v>
      </c>
      <c r="F155" s="38">
        <v>17204.640110000048</v>
      </c>
      <c r="G155" s="38">
        <v>236.27913000000001</v>
      </c>
      <c r="H155" s="38">
        <v>16968.360980000052</v>
      </c>
      <c r="I155" s="38">
        <v>17204.640110000048</v>
      </c>
      <c r="J155" s="38">
        <v>15739.019370000042</v>
      </c>
      <c r="K155" s="38">
        <v>1465.6207399999994</v>
      </c>
      <c r="L155" s="38">
        <v>17204.640110000048</v>
      </c>
      <c r="M155" s="38">
        <v>763.18581999999992</v>
      </c>
      <c r="N155" s="38">
        <v>16441.454290000045</v>
      </c>
      <c r="O155" s="38">
        <v>17204.640110000048</v>
      </c>
      <c r="P155" s="38">
        <v>141.48884000000001</v>
      </c>
      <c r="Q155" s="38">
        <v>17063.151270000053</v>
      </c>
      <c r="R155" s="38">
        <v>17204.640110000048</v>
      </c>
      <c r="S155" s="38">
        <v>3347.6421900000018</v>
      </c>
      <c r="T155" s="38">
        <v>13856.99792000002</v>
      </c>
      <c r="U155" s="38">
        <v>17204.640110000048</v>
      </c>
    </row>
    <row r="156" spans="1:21">
      <c r="A156" s="46"/>
      <c r="B156" s="122"/>
      <c r="C156" s="52" t="s">
        <v>10</v>
      </c>
      <c r="D156" s="38">
        <v>328.93201999999997</v>
      </c>
      <c r="E156" s="38">
        <v>8125.972420000021</v>
      </c>
      <c r="F156" s="38">
        <v>8454.9044400000239</v>
      </c>
      <c r="G156" s="38">
        <v>96.263739999999999</v>
      </c>
      <c r="H156" s="38">
        <v>8358.6407000000218</v>
      </c>
      <c r="I156" s="38">
        <v>8454.9044400000239</v>
      </c>
      <c r="J156" s="38">
        <v>8256.5637700000207</v>
      </c>
      <c r="K156" s="38">
        <v>198.34066999999999</v>
      </c>
      <c r="L156" s="38">
        <v>8454.9044400000239</v>
      </c>
      <c r="M156" s="38">
        <v>33.692309999999999</v>
      </c>
      <c r="N156" s="38">
        <v>8421.2121300000235</v>
      </c>
      <c r="O156" s="38">
        <v>8454.9044400000239</v>
      </c>
      <c r="P156" s="38">
        <v>96.757090000000005</v>
      </c>
      <c r="Q156" s="38">
        <v>8358.1473500000229</v>
      </c>
      <c r="R156" s="38">
        <v>8454.9044400000239</v>
      </c>
      <c r="S156" s="38">
        <v>576.15748000000008</v>
      </c>
      <c r="T156" s="38">
        <v>7878.7469600000177</v>
      </c>
      <c r="U156" s="38">
        <v>8454.9044400000239</v>
      </c>
    </row>
    <row r="157" spans="1:21">
      <c r="A157" s="46"/>
      <c r="B157" s="122"/>
      <c r="C157" s="52" t="s">
        <v>11</v>
      </c>
      <c r="D157" s="38">
        <v>508.59080000000006</v>
      </c>
      <c r="E157" s="38">
        <v>9495.010899999972</v>
      </c>
      <c r="F157" s="38">
        <v>10003.60169999997</v>
      </c>
      <c r="G157" s="38">
        <v>92.797709999999995</v>
      </c>
      <c r="H157" s="38">
        <v>9910.8039899999712</v>
      </c>
      <c r="I157" s="38">
        <v>10003.60169999997</v>
      </c>
      <c r="J157" s="38">
        <v>8912.8288299999731</v>
      </c>
      <c r="K157" s="38">
        <v>1090.77287</v>
      </c>
      <c r="L157" s="38">
        <v>10003.60169999997</v>
      </c>
      <c r="M157" s="38">
        <v>541.30576999999994</v>
      </c>
      <c r="N157" s="38">
        <v>9462.2959299999711</v>
      </c>
      <c r="O157" s="38">
        <v>10003.60169999997</v>
      </c>
      <c r="P157" s="38">
        <v>47.804879999999997</v>
      </c>
      <c r="Q157" s="38">
        <v>9955.7968199999705</v>
      </c>
      <c r="R157" s="38">
        <v>10003.60169999997</v>
      </c>
      <c r="S157" s="38">
        <v>417.49594999999994</v>
      </c>
      <c r="T157" s="38">
        <v>9586.1057499999715</v>
      </c>
      <c r="U157" s="38">
        <v>10003.60169999997</v>
      </c>
    </row>
    <row r="158" spans="1:21">
      <c r="A158" s="46"/>
      <c r="B158" s="53"/>
      <c r="C158" s="52" t="s">
        <v>147</v>
      </c>
      <c r="D158" s="38">
        <v>1416.7556799999995</v>
      </c>
      <c r="E158" s="38">
        <v>42312.039900000193</v>
      </c>
      <c r="F158" s="38">
        <v>43728.795580000224</v>
      </c>
      <c r="G158" s="38">
        <v>648.51475000000005</v>
      </c>
      <c r="H158" s="38">
        <v>43080.280830000193</v>
      </c>
      <c r="I158" s="38">
        <v>43728.795580000224</v>
      </c>
      <c r="J158" s="38">
        <v>40772.953710000111</v>
      </c>
      <c r="K158" s="38">
        <v>2955.8418699999993</v>
      </c>
      <c r="L158" s="38">
        <v>43728.795580000224</v>
      </c>
      <c r="M158" s="38">
        <v>1419.54521</v>
      </c>
      <c r="N158" s="38">
        <v>42309.250370000205</v>
      </c>
      <c r="O158" s="38">
        <v>43728.795580000224</v>
      </c>
      <c r="P158" s="38">
        <v>448.89962000000003</v>
      </c>
      <c r="Q158" s="38">
        <v>43279.895960000198</v>
      </c>
      <c r="R158" s="38">
        <v>43728.795580000224</v>
      </c>
      <c r="S158" s="38">
        <v>4963.9349600000023</v>
      </c>
      <c r="T158" s="38">
        <v>38764.860619999985</v>
      </c>
      <c r="U158" s="38">
        <v>43728.795580000224</v>
      </c>
    </row>
    <row r="159" spans="1:21">
      <c r="A159" s="46"/>
      <c r="B159" s="106" t="s">
        <v>149</v>
      </c>
      <c r="C159" s="52" t="s">
        <v>8</v>
      </c>
      <c r="D159" s="54">
        <f>D154/F154</f>
        <v>1.7642764293101271E-2</v>
      </c>
      <c r="E159" s="54">
        <f>E154/F154</f>
        <v>0.98235723570689881</v>
      </c>
      <c r="F159" s="55">
        <f>D159+E159</f>
        <v>1</v>
      </c>
      <c r="G159" s="54">
        <f>G154/I154</f>
        <v>2.7669709017711576E-2</v>
      </c>
      <c r="H159" s="54">
        <f>H154/I154</f>
        <v>0.97233029098228851</v>
      </c>
      <c r="I159" s="55">
        <f>G159+H159</f>
        <v>1</v>
      </c>
      <c r="J159" s="54">
        <f>J154/L154</f>
        <v>0.97506616246605415</v>
      </c>
      <c r="K159" s="54">
        <f>K154/L154</f>
        <v>2.4933837533945992E-2</v>
      </c>
      <c r="L159" s="55">
        <f>J159+K159</f>
        <v>1.0000000000000002</v>
      </c>
      <c r="M159" s="54">
        <f>M154/O154</f>
        <v>1.0087384991730125E-2</v>
      </c>
      <c r="N159" s="54">
        <f>N154/O154</f>
        <v>0.98991261500826999</v>
      </c>
      <c r="O159" s="55">
        <f>M159+N159</f>
        <v>1.0000000000000002</v>
      </c>
      <c r="P159" s="54">
        <f>P154/R154</f>
        <v>2.0190415345022229E-2</v>
      </c>
      <c r="Q159" s="54">
        <f>Q154/R154</f>
        <v>0.97980958465497792</v>
      </c>
      <c r="R159" s="55">
        <f t="shared" ref="R159" si="19">P159+Q159</f>
        <v>1.0000000000000002</v>
      </c>
      <c r="S159" s="54">
        <f>S154/U154</f>
        <v>7.7196430755315404E-2</v>
      </c>
      <c r="T159" s="54">
        <f>T154/U154</f>
        <v>0.92280356924468465</v>
      </c>
      <c r="U159" s="55">
        <f>S159+T159</f>
        <v>1</v>
      </c>
    </row>
    <row r="160" spans="1:21">
      <c r="A160" s="46"/>
      <c r="B160" s="120"/>
      <c r="C160" s="52" t="s">
        <v>9</v>
      </c>
      <c r="D160" s="54">
        <f>D155/F155</f>
        <v>2.5396201676199943E-2</v>
      </c>
      <c r="E160" s="54">
        <f>E155/F155</f>
        <v>0.97460379832379995</v>
      </c>
      <c r="F160" s="55">
        <f>D160+E160</f>
        <v>0.99999999999999989</v>
      </c>
      <c r="G160" s="54">
        <f>G155/I155</f>
        <v>1.3733453794401943E-2</v>
      </c>
      <c r="H160" s="54">
        <f>H155/I155</f>
        <v>0.98626654620559828</v>
      </c>
      <c r="I160" s="55">
        <f>G160+H160</f>
        <v>1.0000000000000002</v>
      </c>
      <c r="J160" s="54">
        <f>J155/L155</f>
        <v>0.9148124732264451</v>
      </c>
      <c r="K160" s="54">
        <f>K155/L155</f>
        <v>8.5187526773554539E-2</v>
      </c>
      <c r="L160" s="55">
        <f>J160+K160</f>
        <v>0.99999999999999967</v>
      </c>
      <c r="M160" s="54">
        <f>M155/O155</f>
        <v>4.4359301625635561E-2</v>
      </c>
      <c r="N160" s="54">
        <f>N155/O155</f>
        <v>0.95564069837436427</v>
      </c>
      <c r="O160" s="55">
        <f>M160+N160</f>
        <v>0.99999999999999978</v>
      </c>
      <c r="P160" s="54">
        <f>P155/R155</f>
        <v>8.2238767620463529E-3</v>
      </c>
      <c r="Q160" s="54">
        <f>Q155/R155</f>
        <v>0.99177612323795394</v>
      </c>
      <c r="R160" s="55">
        <f>P160+Q160</f>
        <v>1.0000000000000002</v>
      </c>
      <c r="S160" s="54">
        <f>S155/U155</f>
        <v>0.19457786786567038</v>
      </c>
      <c r="T160" s="54">
        <f>T155/U155</f>
        <v>0.80542213213432812</v>
      </c>
      <c r="U160" s="55">
        <f>S160+T160</f>
        <v>0.99999999999999845</v>
      </c>
    </row>
    <row r="161" spans="1:21">
      <c r="A161" s="46"/>
      <c r="B161" s="120"/>
      <c r="C161" s="52" t="s">
        <v>10</v>
      </c>
      <c r="D161" s="54">
        <f>D156/F156</f>
        <v>3.8904285948381342E-2</v>
      </c>
      <c r="E161" s="54">
        <f>E156/F156</f>
        <v>0.96109571405161831</v>
      </c>
      <c r="F161" s="55">
        <f>D161+E161</f>
        <v>0.99999999999999967</v>
      </c>
      <c r="G161" s="54">
        <f>G156/I156</f>
        <v>1.1385550325628485E-2</v>
      </c>
      <c r="H161" s="54">
        <f>H156/I156</f>
        <v>0.98861444967437129</v>
      </c>
      <c r="I161" s="55">
        <f>G161+H161</f>
        <v>0.99999999999999978</v>
      </c>
      <c r="J161" s="54">
        <f>J156/L156</f>
        <v>0.97654134692975869</v>
      </c>
      <c r="K161" s="54">
        <f>K156/L156</f>
        <v>2.3458653070240903E-2</v>
      </c>
      <c r="L161" s="55">
        <f>J161+K161</f>
        <v>0.99999999999999956</v>
      </c>
      <c r="M161" s="54">
        <f>M156/O156</f>
        <v>3.9849427322445176E-3</v>
      </c>
      <c r="N161" s="54">
        <f>N156/O156</f>
        <v>0.99601505726775541</v>
      </c>
      <c r="O161" s="55">
        <f>M161+N161</f>
        <v>0.99999999999999989</v>
      </c>
      <c r="P161" s="54">
        <f>P156/R156</f>
        <v>1.1443901073824524E-2</v>
      </c>
      <c r="Q161" s="54">
        <f>Q156/R156</f>
        <v>0.98855609892617535</v>
      </c>
      <c r="R161" s="55">
        <f>P161+Q161</f>
        <v>0.99999999999999989</v>
      </c>
      <c r="S161" s="54">
        <f>S156/U156</f>
        <v>6.8144765454025452E-2</v>
      </c>
      <c r="T161" s="54">
        <f>T156/U156</f>
        <v>0.93185523454597385</v>
      </c>
      <c r="U161" s="55">
        <f>S161+T161</f>
        <v>0.99999999999999933</v>
      </c>
    </row>
    <row r="162" spans="1:21">
      <c r="A162" s="46"/>
      <c r="B162" s="120"/>
      <c r="C162" s="52" t="s">
        <v>11</v>
      </c>
      <c r="D162" s="54">
        <f>D157/F157</f>
        <v>5.084076868034456E-2</v>
      </c>
      <c r="E162" s="54">
        <f>E157/F157</f>
        <v>0.94915923131965563</v>
      </c>
      <c r="F162" s="55">
        <f>D162+E162</f>
        <v>1.0000000000000002</v>
      </c>
      <c r="G162" s="54">
        <f>G157/I157</f>
        <v>9.2764299082399772E-3</v>
      </c>
      <c r="H162" s="54">
        <f>H157/I157</f>
        <v>0.99072357009176015</v>
      </c>
      <c r="I162" s="55">
        <f>G162+H162</f>
        <v>1.0000000000000002</v>
      </c>
      <c r="J162" s="54">
        <f>J157/L157</f>
        <v>0.8909619852217826</v>
      </c>
      <c r="K162" s="54">
        <f>K157/L157</f>
        <v>0.10903801477821766</v>
      </c>
      <c r="L162" s="55">
        <f>J162+K162</f>
        <v>1.0000000000000002</v>
      </c>
      <c r="M162" s="54">
        <f>M157/O157</f>
        <v>5.4111087809503806E-2</v>
      </c>
      <c r="N162" s="54">
        <f>N157/O157</f>
        <v>0.94588891219049631</v>
      </c>
      <c r="O162" s="55">
        <f>M162+N162</f>
        <v>1.0000000000000002</v>
      </c>
      <c r="P162" s="54">
        <f>P157/R157</f>
        <v>4.7787668315502942E-3</v>
      </c>
      <c r="Q162" s="54">
        <f>Q157/R157</f>
        <v>0.99522123316844968</v>
      </c>
      <c r="R162" s="55">
        <f>P162+Q162</f>
        <v>1</v>
      </c>
      <c r="S162" s="54">
        <f>S157/U157</f>
        <v>4.1734563462277913E-2</v>
      </c>
      <c r="T162" s="54">
        <f>T157/U157</f>
        <v>0.95826543653772223</v>
      </c>
      <c r="U162" s="55">
        <f>S162+T162</f>
        <v>1.0000000000000002</v>
      </c>
    </row>
    <row r="163" spans="1:21">
      <c r="A163" s="46"/>
      <c r="B163" s="107"/>
      <c r="C163" s="52" t="s">
        <v>147</v>
      </c>
      <c r="D163" s="54">
        <f>D158/F158</f>
        <v>3.239868972398513E-2</v>
      </c>
      <c r="E163" s="54">
        <f>E158/F158</f>
        <v>0.96760131027601415</v>
      </c>
      <c r="F163" s="55">
        <f>D163+E163</f>
        <v>0.99999999999999933</v>
      </c>
      <c r="G163" s="54">
        <f>G158/I158</f>
        <v>1.4830382163477752E-2</v>
      </c>
      <c r="H163" s="54">
        <f>H158/I158</f>
        <v>0.98516961783652157</v>
      </c>
      <c r="I163" s="55">
        <f>G163+H163</f>
        <v>0.99999999999999933</v>
      </c>
      <c r="J163" s="54">
        <f>J158/L158</f>
        <v>0.93240513874678965</v>
      </c>
      <c r="K163" s="54">
        <f>K158/L158</f>
        <v>6.7594861253207753E-2</v>
      </c>
      <c r="L163" s="55">
        <f>J163+K163</f>
        <v>0.99999999999999745</v>
      </c>
      <c r="M163" s="54">
        <f>M158/O158</f>
        <v>3.2462481327732759E-2</v>
      </c>
      <c r="N163" s="54">
        <f>N158/O158</f>
        <v>0.96753751867226678</v>
      </c>
      <c r="O163" s="55">
        <f>M163+N163</f>
        <v>0.99999999999999956</v>
      </c>
      <c r="P163" s="54">
        <f>P158/R158</f>
        <v>1.0265538166464125E-2</v>
      </c>
      <c r="Q163" s="54">
        <f>Q158/R158</f>
        <v>0.98973446183353531</v>
      </c>
      <c r="R163" s="55">
        <f>P163+Q163</f>
        <v>0.99999999999999944</v>
      </c>
      <c r="S163" s="54">
        <f>S158/U158</f>
        <v>0.11351638878136183</v>
      </c>
      <c r="T163" s="54">
        <f>T158/U158</f>
        <v>0.88648361121863273</v>
      </c>
      <c r="U163" s="55">
        <f>S163+T163</f>
        <v>0.99999999999999456</v>
      </c>
    </row>
    <row r="164" spans="1:21" s="22" customFormat="1" ht="21.75" customHeight="1">
      <c r="A164" s="27"/>
      <c r="B164" s="35"/>
      <c r="C164" s="36" t="s">
        <v>338</v>
      </c>
      <c r="G164" s="37"/>
    </row>
    <row r="166" spans="1:21" s="25" customFormat="1" ht="21.75" customHeight="1">
      <c r="A166" s="58" t="s">
        <v>161</v>
      </c>
      <c r="B166" s="24" t="s">
        <v>332</v>
      </c>
    </row>
    <row r="167" spans="1:21">
      <c r="A167" s="46"/>
      <c r="B167" s="47"/>
      <c r="C167" s="48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</row>
    <row r="168" spans="1:21" ht="46.5" customHeight="1">
      <c r="A168" s="46"/>
      <c r="B168" s="123" t="s">
        <v>331</v>
      </c>
      <c r="C168" s="122"/>
      <c r="D168" s="108" t="s">
        <v>210</v>
      </c>
      <c r="E168" s="109"/>
      <c r="F168" s="110"/>
      <c r="G168" s="49"/>
      <c r="H168" s="42"/>
      <c r="I168" s="42"/>
      <c r="J168" s="42"/>
      <c r="K168" s="42"/>
      <c r="L168" s="42"/>
      <c r="M168" s="42"/>
      <c r="N168" s="42"/>
      <c r="O168" s="42"/>
    </row>
    <row r="169" spans="1:21">
      <c r="A169" s="46"/>
      <c r="B169" s="124"/>
      <c r="C169" s="125"/>
      <c r="D169" s="29" t="s">
        <v>3</v>
      </c>
      <c r="E169" s="30" t="s">
        <v>4</v>
      </c>
      <c r="F169" s="31" t="s">
        <v>147</v>
      </c>
      <c r="G169" s="50"/>
      <c r="H169" s="42"/>
      <c r="I169" s="42"/>
      <c r="J169" s="42"/>
      <c r="K169" s="42"/>
      <c r="L169" s="42"/>
      <c r="M169" s="42"/>
      <c r="N169" s="42"/>
      <c r="O169" s="42"/>
    </row>
    <row r="170" spans="1:21">
      <c r="A170" s="46"/>
      <c r="B170" s="121" t="s">
        <v>148</v>
      </c>
      <c r="C170" s="52" t="s">
        <v>8</v>
      </c>
      <c r="D170" s="32">
        <v>2366.8290200000006</v>
      </c>
      <c r="E170" s="32">
        <v>5698.8203099999928</v>
      </c>
      <c r="F170" s="32">
        <v>8065.6493299999875</v>
      </c>
      <c r="G170" s="50"/>
      <c r="H170" s="42"/>
      <c r="I170" s="42"/>
      <c r="J170" s="42"/>
      <c r="K170" s="42"/>
      <c r="L170" s="42"/>
      <c r="M170" s="42"/>
      <c r="N170" s="42"/>
      <c r="O170" s="42"/>
    </row>
    <row r="171" spans="1:21">
      <c r="A171" s="46"/>
      <c r="B171" s="122"/>
      <c r="C171" s="52" t="s">
        <v>9</v>
      </c>
      <c r="D171" s="32">
        <v>4494.4458800000029</v>
      </c>
      <c r="E171" s="32">
        <v>12710.194230000032</v>
      </c>
      <c r="F171" s="32">
        <v>17204.640110000048</v>
      </c>
      <c r="G171" s="50"/>
      <c r="H171" s="42"/>
      <c r="I171" s="42"/>
      <c r="J171" s="42"/>
      <c r="K171" s="42"/>
      <c r="L171" s="42"/>
      <c r="M171" s="42"/>
      <c r="N171" s="42"/>
      <c r="O171" s="42"/>
    </row>
    <row r="172" spans="1:21">
      <c r="A172" s="46"/>
      <c r="B172" s="122"/>
      <c r="C172" s="52" t="s">
        <v>10</v>
      </c>
      <c r="D172" s="32">
        <v>1649.7482699999998</v>
      </c>
      <c r="E172" s="32">
        <v>6805.1561700000102</v>
      </c>
      <c r="F172" s="32">
        <v>8454.9044400000239</v>
      </c>
      <c r="G172" s="50"/>
      <c r="H172" s="42"/>
      <c r="I172" s="42"/>
      <c r="J172" s="42"/>
      <c r="K172" s="42"/>
      <c r="L172" s="42"/>
      <c r="M172" s="42"/>
      <c r="N172" s="42"/>
      <c r="O172" s="42"/>
    </row>
    <row r="173" spans="1:21">
      <c r="A173" s="46"/>
      <c r="B173" s="122"/>
      <c r="C173" s="52" t="s">
        <v>11</v>
      </c>
      <c r="D173" s="32">
        <v>2657.5970600000014</v>
      </c>
      <c r="E173" s="32">
        <v>7346.0046399999874</v>
      </c>
      <c r="F173" s="32">
        <v>10003.60169999997</v>
      </c>
      <c r="G173" s="50"/>
      <c r="H173" s="42"/>
      <c r="I173" s="42"/>
      <c r="J173" s="42"/>
      <c r="K173" s="42"/>
      <c r="L173" s="42"/>
      <c r="M173" s="42"/>
      <c r="N173" s="42"/>
      <c r="O173" s="42"/>
    </row>
    <row r="174" spans="1:21">
      <c r="A174" s="46"/>
      <c r="B174" s="53"/>
      <c r="C174" s="52" t="s">
        <v>147</v>
      </c>
      <c r="D174" s="38">
        <v>11168.620229999995</v>
      </c>
      <c r="E174" s="38">
        <v>32560.175349999798</v>
      </c>
      <c r="F174" s="32">
        <v>43728.795580000224</v>
      </c>
      <c r="G174" s="50"/>
      <c r="H174" s="42"/>
      <c r="I174" s="42"/>
      <c r="J174" s="42"/>
      <c r="K174" s="42"/>
      <c r="L174" s="42"/>
      <c r="M174" s="42"/>
      <c r="N174" s="42"/>
      <c r="O174" s="42"/>
    </row>
    <row r="175" spans="1:21">
      <c r="A175" s="46"/>
      <c r="B175" s="106" t="s">
        <v>149</v>
      </c>
      <c r="C175" s="52" t="s">
        <v>8</v>
      </c>
      <c r="D175" s="54">
        <f>D170/F170</f>
        <v>0.29344556441310155</v>
      </c>
      <c r="E175" s="54">
        <f>E170/F170</f>
        <v>0.70655443558689923</v>
      </c>
      <c r="F175" s="55">
        <f>D175+E175</f>
        <v>1.0000000000000009</v>
      </c>
      <c r="G175" s="50"/>
      <c r="H175" s="42"/>
      <c r="I175" s="42"/>
      <c r="J175" s="42"/>
      <c r="K175" s="42"/>
      <c r="L175" s="42"/>
      <c r="M175" s="42"/>
      <c r="N175" s="42"/>
      <c r="O175" s="42"/>
    </row>
    <row r="176" spans="1:21">
      <c r="A176" s="46"/>
      <c r="B176" s="120"/>
      <c r="C176" s="52" t="s">
        <v>9</v>
      </c>
      <c r="D176" s="54">
        <f>D171/F171</f>
        <v>0.26123451878471121</v>
      </c>
      <c r="E176" s="54">
        <f>E171/F171</f>
        <v>0.73876548121528807</v>
      </c>
      <c r="F176" s="55">
        <f>D176+E176</f>
        <v>0.99999999999999933</v>
      </c>
      <c r="G176" s="50"/>
      <c r="H176" s="42"/>
      <c r="I176" s="42"/>
      <c r="J176" s="42"/>
      <c r="K176" s="42"/>
      <c r="L176" s="42"/>
      <c r="M176" s="42"/>
      <c r="N176" s="42"/>
      <c r="O176" s="42"/>
    </row>
    <row r="177" spans="1:15">
      <c r="A177" s="46"/>
      <c r="B177" s="120"/>
      <c r="C177" s="52" t="s">
        <v>10</v>
      </c>
      <c r="D177" s="54">
        <f>D172/F172</f>
        <v>0.19512323074818752</v>
      </c>
      <c r="E177" s="54">
        <f>E172/F172</f>
        <v>0.80487676925181084</v>
      </c>
      <c r="F177" s="55">
        <f>D177+E177</f>
        <v>0.99999999999999833</v>
      </c>
      <c r="G177" s="50"/>
      <c r="H177" s="42"/>
      <c r="I177" s="42"/>
      <c r="J177" s="42"/>
      <c r="K177" s="42"/>
      <c r="L177" s="42"/>
      <c r="M177" s="42"/>
      <c r="N177" s="42"/>
      <c r="O177" s="42"/>
    </row>
    <row r="178" spans="1:15">
      <c r="A178" s="46"/>
      <c r="B178" s="120"/>
      <c r="C178" s="52" t="s">
        <v>11</v>
      </c>
      <c r="D178" s="54">
        <f>D173/F173</f>
        <v>0.26566402178927312</v>
      </c>
      <c r="E178" s="54">
        <f>E173/F173</f>
        <v>0.73433597821072882</v>
      </c>
      <c r="F178" s="55">
        <f>D178+E178</f>
        <v>1.000000000000002</v>
      </c>
      <c r="G178" s="56"/>
      <c r="H178" s="42"/>
      <c r="I178" s="42"/>
      <c r="J178" s="42"/>
      <c r="K178" s="42"/>
      <c r="L178" s="42"/>
      <c r="M178" s="42"/>
      <c r="N178" s="42"/>
      <c r="O178" s="42"/>
    </row>
    <row r="179" spans="1:15">
      <c r="A179" s="46"/>
      <c r="B179" s="107"/>
      <c r="C179" s="52" t="s">
        <v>147</v>
      </c>
      <c r="D179" s="54">
        <f>D174/F174</f>
        <v>0.25540653662796209</v>
      </c>
      <c r="E179" s="54">
        <f>E174/F174</f>
        <v>0.74459346337202803</v>
      </c>
      <c r="F179" s="55">
        <f>D179+E179</f>
        <v>0.99999999999999012</v>
      </c>
      <c r="G179" s="56"/>
      <c r="H179" s="42"/>
      <c r="I179" s="42"/>
      <c r="J179" s="42"/>
      <c r="K179" s="42"/>
      <c r="L179" s="42"/>
      <c r="M179" s="42"/>
      <c r="N179" s="42"/>
      <c r="O179" s="42"/>
    </row>
    <row r="180" spans="1:15" s="22" customFormat="1" ht="21.75" customHeight="1">
      <c r="A180" s="27"/>
      <c r="B180" s="35"/>
      <c r="C180" s="36" t="s">
        <v>338</v>
      </c>
      <c r="G180" s="37"/>
    </row>
    <row r="181" spans="1:15">
      <c r="A181" s="46"/>
      <c r="B181" s="57"/>
      <c r="C181" s="48"/>
      <c r="D181" s="42"/>
      <c r="E181" s="42"/>
      <c r="F181" s="42"/>
      <c r="G181" s="56"/>
      <c r="H181" s="42"/>
      <c r="I181" s="42"/>
      <c r="J181" s="42"/>
      <c r="K181" s="42"/>
      <c r="L181" s="42"/>
      <c r="M181" s="42"/>
      <c r="N181" s="42"/>
      <c r="O181" s="42"/>
    </row>
    <row r="182" spans="1:15" s="25" customFormat="1" ht="21.75" customHeight="1">
      <c r="A182" s="58" t="s">
        <v>211</v>
      </c>
      <c r="B182" s="24" t="s">
        <v>212</v>
      </c>
    </row>
    <row r="183" spans="1:15">
      <c r="A183" s="46"/>
      <c r="B183" s="47"/>
      <c r="C183" s="48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</row>
    <row r="184" spans="1:15" ht="46.5" customHeight="1">
      <c r="A184" s="46"/>
      <c r="B184" s="123" t="s">
        <v>331</v>
      </c>
      <c r="C184" s="122"/>
      <c r="D184" s="108" t="s">
        <v>213</v>
      </c>
      <c r="E184" s="109"/>
      <c r="F184" s="110"/>
      <c r="G184" s="49"/>
      <c r="H184" s="42"/>
      <c r="I184" s="42"/>
      <c r="J184" s="42"/>
      <c r="K184" s="42"/>
      <c r="L184" s="42"/>
      <c r="M184" s="42"/>
      <c r="N184" s="42"/>
      <c r="O184" s="42"/>
    </row>
    <row r="185" spans="1:15">
      <c r="A185" s="46"/>
      <c r="B185" s="124"/>
      <c r="C185" s="125"/>
      <c r="D185" s="29" t="s">
        <v>3</v>
      </c>
      <c r="E185" s="30" t="s">
        <v>4</v>
      </c>
      <c r="F185" s="31" t="s">
        <v>147</v>
      </c>
      <c r="G185" s="50"/>
      <c r="H185" s="42"/>
      <c r="I185" s="42"/>
      <c r="J185" s="42"/>
      <c r="K185" s="42"/>
      <c r="L185" s="42"/>
      <c r="M185" s="42"/>
      <c r="N185" s="42"/>
      <c r="O185" s="42"/>
    </row>
    <row r="186" spans="1:15">
      <c r="A186" s="46"/>
      <c r="B186" s="121" t="s">
        <v>148</v>
      </c>
      <c r="C186" s="52" t="s">
        <v>8</v>
      </c>
      <c r="D186" s="32">
        <v>1715.9778200000003</v>
      </c>
      <c r="E186" s="32">
        <v>6349.6715099999892</v>
      </c>
      <c r="F186" s="32">
        <v>8065.6493299999875</v>
      </c>
      <c r="G186" s="50"/>
      <c r="H186" s="42"/>
      <c r="I186" s="42"/>
      <c r="J186" s="42"/>
      <c r="K186" s="42"/>
      <c r="L186" s="42"/>
      <c r="M186" s="42"/>
      <c r="N186" s="42"/>
      <c r="O186" s="42"/>
    </row>
    <row r="187" spans="1:15">
      <c r="A187" s="46"/>
      <c r="B187" s="122"/>
      <c r="C187" s="52" t="s">
        <v>9</v>
      </c>
      <c r="D187" s="32">
        <v>4316.5467100000014</v>
      </c>
      <c r="E187" s="32">
        <v>12888.093400000031</v>
      </c>
      <c r="F187" s="32">
        <v>17204.640110000048</v>
      </c>
      <c r="G187" s="50"/>
      <c r="H187" s="42"/>
      <c r="I187" s="42"/>
      <c r="J187" s="42"/>
      <c r="K187" s="42"/>
      <c r="L187" s="42"/>
      <c r="M187" s="42"/>
      <c r="N187" s="42"/>
      <c r="O187" s="42"/>
    </row>
    <row r="188" spans="1:15">
      <c r="A188" s="46"/>
      <c r="B188" s="122"/>
      <c r="C188" s="52" t="s">
        <v>10</v>
      </c>
      <c r="D188" s="32">
        <v>1030.2647500000003</v>
      </c>
      <c r="E188" s="32">
        <v>7424.6396900000127</v>
      </c>
      <c r="F188" s="32">
        <v>8454.9044400000239</v>
      </c>
      <c r="G188" s="50"/>
      <c r="H188" s="42"/>
      <c r="I188" s="42"/>
      <c r="J188" s="42"/>
      <c r="K188" s="42"/>
      <c r="L188" s="42"/>
      <c r="M188" s="42"/>
      <c r="N188" s="42"/>
      <c r="O188" s="42"/>
    </row>
    <row r="189" spans="1:15">
      <c r="A189" s="46"/>
      <c r="B189" s="122"/>
      <c r="C189" s="52" t="s">
        <v>11</v>
      </c>
      <c r="D189" s="32">
        <v>2308.9104699999998</v>
      </c>
      <c r="E189" s="32">
        <v>7694.6912299999885</v>
      </c>
      <c r="F189" s="32">
        <v>10003.60169999997</v>
      </c>
      <c r="G189" s="50"/>
      <c r="H189" s="42"/>
      <c r="I189" s="42"/>
      <c r="J189" s="42"/>
      <c r="K189" s="42"/>
      <c r="L189" s="42"/>
      <c r="M189" s="42"/>
      <c r="N189" s="42"/>
      <c r="O189" s="42"/>
    </row>
    <row r="190" spans="1:15">
      <c r="A190" s="46"/>
      <c r="B190" s="53"/>
      <c r="C190" s="52" t="s">
        <v>147</v>
      </c>
      <c r="D190" s="38">
        <v>9371.6997499999925</v>
      </c>
      <c r="E190" s="38">
        <v>34357.09582999986</v>
      </c>
      <c r="F190" s="32">
        <v>43728.795580000224</v>
      </c>
      <c r="G190" s="50"/>
      <c r="H190" s="42"/>
      <c r="I190" s="42"/>
      <c r="J190" s="42"/>
      <c r="K190" s="42"/>
      <c r="L190" s="42"/>
      <c r="M190" s="42"/>
      <c r="N190" s="42"/>
      <c r="O190" s="42"/>
    </row>
    <row r="191" spans="1:15">
      <c r="A191" s="46"/>
      <c r="B191" s="106" t="s">
        <v>149</v>
      </c>
      <c r="C191" s="52" t="s">
        <v>8</v>
      </c>
      <c r="D191" s="54">
        <f>D186/F186</f>
        <v>0.2127513545149381</v>
      </c>
      <c r="E191" s="54">
        <f>E186/F186</f>
        <v>0.78724864548506213</v>
      </c>
      <c r="F191" s="55">
        <f>D191+E191</f>
        <v>1.0000000000000002</v>
      </c>
      <c r="G191" s="50"/>
      <c r="H191" s="42"/>
      <c r="I191" s="42"/>
      <c r="J191" s="42"/>
      <c r="K191" s="42"/>
      <c r="L191" s="42"/>
      <c r="M191" s="42"/>
      <c r="N191" s="42"/>
      <c r="O191" s="42"/>
    </row>
    <row r="192" spans="1:15">
      <c r="A192" s="46"/>
      <c r="B192" s="120"/>
      <c r="C192" s="52" t="s">
        <v>9</v>
      </c>
      <c r="D192" s="54">
        <f>D187/F187</f>
        <v>0.25089433329622779</v>
      </c>
      <c r="E192" s="54">
        <f>E187/F187</f>
        <v>0.74910566670377132</v>
      </c>
      <c r="F192" s="55">
        <f>D192+E192</f>
        <v>0.99999999999999911</v>
      </c>
      <c r="G192" s="50"/>
      <c r="H192" s="42"/>
      <c r="I192" s="42"/>
      <c r="J192" s="42"/>
      <c r="K192" s="42"/>
      <c r="L192" s="42"/>
      <c r="M192" s="42"/>
      <c r="N192" s="42"/>
      <c r="O192" s="42"/>
    </row>
    <row r="193" spans="1:21">
      <c r="A193" s="46"/>
      <c r="B193" s="120"/>
      <c r="C193" s="52" t="s">
        <v>10</v>
      </c>
      <c r="D193" s="54">
        <f>D188/F188</f>
        <v>0.12185409750178056</v>
      </c>
      <c r="E193" s="54">
        <f>E188/F188</f>
        <v>0.87814590249821811</v>
      </c>
      <c r="F193" s="55">
        <f>D193+E193</f>
        <v>0.99999999999999867</v>
      </c>
      <c r="G193" s="50"/>
      <c r="H193" s="42"/>
      <c r="I193" s="42"/>
      <c r="J193" s="42"/>
      <c r="K193" s="42"/>
      <c r="L193" s="42"/>
      <c r="M193" s="42"/>
      <c r="N193" s="42"/>
      <c r="O193" s="42"/>
    </row>
    <row r="194" spans="1:21">
      <c r="A194" s="46"/>
      <c r="B194" s="120"/>
      <c r="C194" s="52" t="s">
        <v>11</v>
      </c>
      <c r="D194" s="54">
        <f>D189/F189</f>
        <v>0.23080791691256627</v>
      </c>
      <c r="E194" s="54">
        <f>E189/F189</f>
        <v>0.76919208308743559</v>
      </c>
      <c r="F194" s="55">
        <f>D194+E194</f>
        <v>1.0000000000000018</v>
      </c>
      <c r="G194" s="56"/>
      <c r="H194" s="42"/>
      <c r="I194" s="42"/>
      <c r="J194" s="42"/>
      <c r="K194" s="42"/>
      <c r="L194" s="42"/>
      <c r="M194" s="42"/>
      <c r="N194" s="42"/>
      <c r="O194" s="42"/>
    </row>
    <row r="195" spans="1:21">
      <c r="A195" s="46"/>
      <c r="B195" s="107"/>
      <c r="C195" s="52" t="s">
        <v>147</v>
      </c>
      <c r="D195" s="54">
        <f>D190/F190</f>
        <v>0.21431415216672986</v>
      </c>
      <c r="E195" s="54">
        <f>E190/F190</f>
        <v>0.78568584783326167</v>
      </c>
      <c r="F195" s="55">
        <f>D195+E195</f>
        <v>0.99999999999999156</v>
      </c>
      <c r="G195" s="56"/>
      <c r="H195" s="42"/>
      <c r="I195" s="42"/>
      <c r="J195" s="42"/>
      <c r="K195" s="42"/>
      <c r="L195" s="42"/>
      <c r="M195" s="42"/>
      <c r="N195" s="42"/>
      <c r="O195" s="42"/>
    </row>
    <row r="196" spans="1:21" s="22" customFormat="1" ht="21.75" customHeight="1">
      <c r="A196" s="27"/>
      <c r="B196" s="35"/>
      <c r="C196" s="36" t="s">
        <v>338</v>
      </c>
      <c r="G196" s="37"/>
    </row>
    <row r="197" spans="1:21">
      <c r="A197" s="46"/>
      <c r="B197" s="57"/>
      <c r="C197" s="48"/>
      <c r="D197" s="42"/>
      <c r="E197" s="42"/>
      <c r="F197" s="42"/>
      <c r="G197" s="56"/>
      <c r="H197" s="42"/>
      <c r="I197" s="42"/>
      <c r="J197" s="42"/>
      <c r="K197" s="42"/>
      <c r="L197" s="42"/>
      <c r="M197" s="42"/>
      <c r="N197" s="42"/>
      <c r="O197" s="42"/>
    </row>
    <row r="198" spans="1:21" s="25" customFormat="1" ht="21.75" customHeight="1">
      <c r="A198" s="58" t="s">
        <v>214</v>
      </c>
      <c r="B198" s="24" t="s">
        <v>215</v>
      </c>
    </row>
    <row r="199" spans="1:21">
      <c r="A199" s="46"/>
      <c r="B199" s="47"/>
      <c r="C199" s="48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</row>
    <row r="200" spans="1:21" ht="39.75" customHeight="1">
      <c r="A200" s="46"/>
      <c r="B200" s="123" t="s">
        <v>331</v>
      </c>
      <c r="C200" s="122"/>
      <c r="D200" s="126" t="s">
        <v>216</v>
      </c>
      <c r="E200" s="127"/>
      <c r="F200" s="127"/>
      <c r="G200" s="127"/>
      <c r="H200" s="127"/>
      <c r="I200" s="127"/>
      <c r="J200" s="128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ht="38.25" customHeight="1">
      <c r="A201" s="46"/>
      <c r="B201" s="124"/>
      <c r="C201" s="125"/>
      <c r="D201" s="69" t="s">
        <v>45</v>
      </c>
      <c r="E201" s="69" t="s">
        <v>46</v>
      </c>
      <c r="F201" s="69" t="s">
        <v>47</v>
      </c>
      <c r="G201" s="69" t="s">
        <v>48</v>
      </c>
      <c r="H201" s="69" t="s">
        <v>49</v>
      </c>
      <c r="I201" s="69" t="s">
        <v>50</v>
      </c>
      <c r="J201" s="69" t="s">
        <v>147</v>
      </c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>
      <c r="A202" s="46"/>
      <c r="B202" s="121" t="s">
        <v>148</v>
      </c>
      <c r="C202" s="52" t="s">
        <v>8</v>
      </c>
      <c r="D202" s="68">
        <v>1</v>
      </c>
      <c r="E202" s="68">
        <v>5202.0737299999937</v>
      </c>
      <c r="F202" s="68">
        <v>1334.6150400000006</v>
      </c>
      <c r="G202" s="68">
        <v>770.13349999999991</v>
      </c>
      <c r="H202" s="68">
        <v>570.19456000000002</v>
      </c>
      <c r="I202" s="68">
        <v>187.63249999999999</v>
      </c>
      <c r="J202" s="68">
        <v>8065.6493299999875</v>
      </c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>
      <c r="A203" s="46"/>
      <c r="B203" s="122"/>
      <c r="C203" s="52" t="s">
        <v>9</v>
      </c>
      <c r="D203" s="68">
        <v>663.36648000000002</v>
      </c>
      <c r="E203" s="68">
        <v>9967.9219900000062</v>
      </c>
      <c r="F203" s="68">
        <v>3470.5915900000014</v>
      </c>
      <c r="G203" s="68">
        <v>1313.5941700000001</v>
      </c>
      <c r="H203" s="68">
        <v>1102.8462199999999</v>
      </c>
      <c r="I203" s="68">
        <v>686.31966</v>
      </c>
      <c r="J203" s="68">
        <v>17204.640110000048</v>
      </c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>
      <c r="A204" s="46"/>
      <c r="B204" s="122"/>
      <c r="C204" s="52" t="s">
        <v>10</v>
      </c>
      <c r="D204" s="68">
        <v>97.26373000000001</v>
      </c>
      <c r="E204" s="68">
        <v>6113.1677900000022</v>
      </c>
      <c r="F204" s="68">
        <v>987.97159000000033</v>
      </c>
      <c r="G204" s="68">
        <v>493.35166000000009</v>
      </c>
      <c r="H204" s="68">
        <v>168.46154999999999</v>
      </c>
      <c r="I204" s="68">
        <v>594.68812000000014</v>
      </c>
      <c r="J204" s="68">
        <v>8454.9044400000239</v>
      </c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>
      <c r="A205" s="46"/>
      <c r="B205" s="122"/>
      <c r="C205" s="52" t="s">
        <v>11</v>
      </c>
      <c r="D205" s="68">
        <v>219.64894000000004</v>
      </c>
      <c r="E205" s="68">
        <v>6036.0136699999939</v>
      </c>
      <c r="F205" s="68">
        <v>1618.5674499999993</v>
      </c>
      <c r="G205" s="68">
        <v>792.69802000000027</v>
      </c>
      <c r="H205" s="68">
        <v>372.03444999999999</v>
      </c>
      <c r="I205" s="68">
        <v>964.63916999999992</v>
      </c>
      <c r="J205" s="68">
        <v>10003.60169999997</v>
      </c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>
      <c r="A206" s="46"/>
      <c r="B206" s="53"/>
      <c r="C206" s="52" t="s">
        <v>147</v>
      </c>
      <c r="D206" s="68">
        <v>981.27914999999996</v>
      </c>
      <c r="E206" s="68">
        <v>27319.177179999875</v>
      </c>
      <c r="F206" s="68">
        <v>7411.7456700000002</v>
      </c>
      <c r="G206" s="68">
        <v>3369.7773500000008</v>
      </c>
      <c r="H206" s="68">
        <v>2213.536779999999</v>
      </c>
      <c r="I206" s="68">
        <v>2433.2794499999986</v>
      </c>
      <c r="J206" s="68">
        <v>43728.795580000224</v>
      </c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>
      <c r="A207" s="46"/>
      <c r="B207" s="106" t="s">
        <v>149</v>
      </c>
      <c r="C207" s="52" t="s">
        <v>8</v>
      </c>
      <c r="D207" s="54">
        <f>D202/J202</f>
        <v>1.2398257834995679E-4</v>
      </c>
      <c r="E207" s="54">
        <f>E202/J202</f>
        <v>0.64496651381197623</v>
      </c>
      <c r="F207" s="54">
        <f>F202/J202</f>
        <v>0.1654690137638308</v>
      </c>
      <c r="G207" s="54">
        <f>G202/J202</f>
        <v>9.5483137003676444E-2</v>
      </c>
      <c r="H207" s="54">
        <f>H202/J202</f>
        <v>7.0694191709919141E-2</v>
      </c>
      <c r="I207" s="54">
        <f>I202/J202</f>
        <v>2.3263161132248269E-2</v>
      </c>
      <c r="J207" s="55">
        <f>SUM(D207:I207)</f>
        <v>1.0000000000000009</v>
      </c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>
      <c r="A208" s="46"/>
      <c r="B208" s="120"/>
      <c r="C208" s="52" t="s">
        <v>9</v>
      </c>
      <c r="D208" s="54">
        <f t="shared" ref="D208:D211" si="20">D203/J203</f>
        <v>3.8557416822362009E-2</v>
      </c>
      <c r="E208" s="54">
        <f t="shared" ref="E208:E211" si="21">E203/J203</f>
        <v>0.57937404829562456</v>
      </c>
      <c r="F208" s="54">
        <f t="shared" ref="F208:F211" si="22">F203/J203</f>
        <v>0.20172416091300568</v>
      </c>
      <c r="G208" s="54">
        <f t="shared" ref="G208:G211" si="23">G203/J203</f>
        <v>7.6351156525296032E-2</v>
      </c>
      <c r="H208" s="54">
        <f t="shared" ref="H208:H211" si="24">H203/J203</f>
        <v>6.4101673324685249E-2</v>
      </c>
      <c r="I208" s="54">
        <f t="shared" ref="I208:I211" si="25">I203/J203</f>
        <v>3.9891544119024187E-2</v>
      </c>
      <c r="J208" s="55">
        <f>SUM(D208:I208)</f>
        <v>0.99999999999999778</v>
      </c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>
      <c r="A209" s="46"/>
      <c r="B209" s="120"/>
      <c r="C209" s="52" t="s">
        <v>10</v>
      </c>
      <c r="D209" s="54">
        <f t="shared" si="20"/>
        <v>1.1503823690761871E-2</v>
      </c>
      <c r="E209" s="54">
        <f t="shared" si="21"/>
        <v>0.72303215646988261</v>
      </c>
      <c r="F209" s="54">
        <f t="shared" si="22"/>
        <v>0.11685189312441212</v>
      </c>
      <c r="G209" s="54">
        <f t="shared" si="23"/>
        <v>5.8350944531786887E-2</v>
      </c>
      <c r="H209" s="54">
        <f t="shared" si="24"/>
        <v>1.9924713661222587E-2</v>
      </c>
      <c r="I209" s="54">
        <f t="shared" si="25"/>
        <v>7.0336468521931456E-2</v>
      </c>
      <c r="J209" s="55">
        <f>SUM(D209:I209)</f>
        <v>0.99999999999999756</v>
      </c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>
      <c r="A210" s="46"/>
      <c r="B210" s="120"/>
      <c r="C210" s="52" t="s">
        <v>11</v>
      </c>
      <c r="D210" s="54">
        <f t="shared" si="20"/>
        <v>2.1956985752441611E-2</v>
      </c>
      <c r="E210" s="54">
        <f t="shared" si="21"/>
        <v>0.60338404616809282</v>
      </c>
      <c r="F210" s="54">
        <f t="shared" si="22"/>
        <v>0.1617984700450443</v>
      </c>
      <c r="G210" s="54">
        <f t="shared" si="23"/>
        <v>7.9241261674782862E-2</v>
      </c>
      <c r="H210" s="54">
        <f t="shared" si="24"/>
        <v>3.7190050259598109E-2</v>
      </c>
      <c r="I210" s="54">
        <f t="shared" si="25"/>
        <v>9.6429186100042627E-2</v>
      </c>
      <c r="J210" s="55">
        <f>SUM(D210:I210)</f>
        <v>1.0000000000000024</v>
      </c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>
      <c r="A211" s="46"/>
      <c r="B211" s="107"/>
      <c r="C211" s="52" t="s">
        <v>147</v>
      </c>
      <c r="D211" s="54">
        <f t="shared" si="20"/>
        <v>2.2440113819389006E-2</v>
      </c>
      <c r="E211" s="54">
        <f t="shared" si="21"/>
        <v>0.62474113036158163</v>
      </c>
      <c r="F211" s="54">
        <f t="shared" si="22"/>
        <v>0.16949347842065496</v>
      </c>
      <c r="G211" s="54">
        <f t="shared" si="23"/>
        <v>7.7060831548289896E-2</v>
      </c>
      <c r="H211" s="54">
        <f t="shared" si="24"/>
        <v>5.0619660355163791E-2</v>
      </c>
      <c r="I211" s="54">
        <f t="shared" si="25"/>
        <v>5.5644785494912689E-2</v>
      </c>
      <c r="J211" s="55">
        <f>SUM(D211:I211)</f>
        <v>0.99999999999999201</v>
      </c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s="22" customFormat="1" ht="21.75" customHeight="1">
      <c r="A212" s="27"/>
      <c r="B212" s="35"/>
      <c r="C212" s="36" t="s">
        <v>338</v>
      </c>
      <c r="G212" s="37"/>
    </row>
    <row r="213" spans="1:21">
      <c r="A213" s="46"/>
      <c r="B213" s="57"/>
      <c r="C213" s="48"/>
      <c r="D213" s="42"/>
      <c r="E213" s="42"/>
      <c r="F213" s="42"/>
      <c r="G213" s="56"/>
      <c r="H213" s="42"/>
      <c r="I213" s="42"/>
      <c r="J213" s="42"/>
      <c r="K213" s="42"/>
      <c r="L213" s="42"/>
      <c r="M213" s="42"/>
      <c r="N213" s="42"/>
      <c r="O213" s="42"/>
    </row>
    <row r="214" spans="1:21" ht="39.75" customHeight="1">
      <c r="A214" s="46"/>
      <c r="B214" s="123" t="s">
        <v>331</v>
      </c>
      <c r="C214" s="122"/>
      <c r="D214" s="126" t="s">
        <v>217</v>
      </c>
      <c r="E214" s="127"/>
      <c r="F214" s="127"/>
      <c r="G214" s="127"/>
      <c r="H214" s="127"/>
      <c r="I214" s="127"/>
      <c r="J214" s="128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ht="38.25" customHeight="1">
      <c r="A215" s="46"/>
      <c r="B215" s="124"/>
      <c r="C215" s="125"/>
      <c r="D215" s="69" t="s">
        <v>45</v>
      </c>
      <c r="E215" s="69" t="s">
        <v>46</v>
      </c>
      <c r="F215" s="69" t="s">
        <v>47</v>
      </c>
      <c r="G215" s="69" t="s">
        <v>48</v>
      </c>
      <c r="H215" s="69" t="s">
        <v>49</v>
      </c>
      <c r="I215" s="69" t="s">
        <v>50</v>
      </c>
      <c r="J215" s="69" t="s">
        <v>147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>
      <c r="A216" s="46"/>
      <c r="B216" s="121" t="s">
        <v>148</v>
      </c>
      <c r="C216" s="52" t="s">
        <v>8</v>
      </c>
      <c r="D216" s="68">
        <v>1</v>
      </c>
      <c r="E216" s="68">
        <v>1547.0930500000006</v>
      </c>
      <c r="F216" s="68">
        <v>2889.4249600000012</v>
      </c>
      <c r="G216" s="68">
        <v>1819.6462900000013</v>
      </c>
      <c r="H216" s="68">
        <v>1312.1232100000002</v>
      </c>
      <c r="I216" s="68">
        <v>496.36182000000002</v>
      </c>
      <c r="J216" s="68">
        <v>8065.6493299999875</v>
      </c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>
      <c r="A217" s="46"/>
      <c r="B217" s="122"/>
      <c r="C217" s="52" t="s">
        <v>9</v>
      </c>
      <c r="D217" s="68">
        <v>718.57002</v>
      </c>
      <c r="E217" s="68">
        <v>1798.8027999999995</v>
      </c>
      <c r="F217" s="68">
        <v>7729.1830199999931</v>
      </c>
      <c r="G217" s="68">
        <v>4578.5773700000009</v>
      </c>
      <c r="H217" s="68">
        <v>1328.4827100000002</v>
      </c>
      <c r="I217" s="68">
        <v>1051.0241899999999</v>
      </c>
      <c r="J217" s="68">
        <v>17204.640110000048</v>
      </c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>
      <c r="A218" s="46"/>
      <c r="B218" s="122"/>
      <c r="C218" s="52" t="s">
        <v>10</v>
      </c>
      <c r="D218" s="68">
        <v>130.95604</v>
      </c>
      <c r="E218" s="68">
        <v>892.92990000000043</v>
      </c>
      <c r="F218" s="68">
        <v>3985.6412899999959</v>
      </c>
      <c r="G218" s="68">
        <v>1860.329359999999</v>
      </c>
      <c r="H218" s="68">
        <v>850.61787000000027</v>
      </c>
      <c r="I218" s="68">
        <v>734.42998000000011</v>
      </c>
      <c r="J218" s="68">
        <v>8454.9044400000239</v>
      </c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>
      <c r="A219" s="46"/>
      <c r="B219" s="122"/>
      <c r="C219" s="52" t="s">
        <v>11</v>
      </c>
      <c r="D219" s="68">
        <v>446.60140999999993</v>
      </c>
      <c r="E219" s="68">
        <v>1299.5048200000001</v>
      </c>
      <c r="F219" s="68">
        <v>3180.4584200000036</v>
      </c>
      <c r="G219" s="68">
        <v>2463.8256100000003</v>
      </c>
      <c r="H219" s="68">
        <v>886.42510000000016</v>
      </c>
      <c r="I219" s="68">
        <v>1726.7863400000001</v>
      </c>
      <c r="J219" s="68">
        <v>10003.60169999997</v>
      </c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>
      <c r="A220" s="46"/>
      <c r="B220" s="53"/>
      <c r="C220" s="52" t="s">
        <v>147</v>
      </c>
      <c r="D220" s="68">
        <v>1297.1274699999999</v>
      </c>
      <c r="E220" s="68">
        <v>5538.3305699999946</v>
      </c>
      <c r="F220" s="68">
        <v>17784.707690000021</v>
      </c>
      <c r="G220" s="68">
        <v>10722.378630000005</v>
      </c>
      <c r="H220" s="68">
        <v>4377.6488899999995</v>
      </c>
      <c r="I220" s="68">
        <v>4008.6023300000015</v>
      </c>
      <c r="J220" s="68">
        <v>43728.795580000224</v>
      </c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>
      <c r="A221" s="46"/>
      <c r="B221" s="106" t="s">
        <v>149</v>
      </c>
      <c r="C221" s="52" t="s">
        <v>8</v>
      </c>
      <c r="D221" s="54">
        <f>D216/J216</f>
        <v>1.2398257834995679E-4</v>
      </c>
      <c r="E221" s="54">
        <f>E216/J216</f>
        <v>0.19181258528629871</v>
      </c>
      <c r="F221" s="54">
        <f>F216/J216</f>
        <v>0.35823835648952096</v>
      </c>
      <c r="G221" s="54">
        <f>G216/J216</f>
        <v>0.22560443871913335</v>
      </c>
      <c r="H221" s="54">
        <f>H216/J216</f>
        <v>0.16268041868862185</v>
      </c>
      <c r="I221" s="54">
        <f>I216/J216</f>
        <v>6.1540218238077156E-2</v>
      </c>
      <c r="J221" s="55">
        <f>SUM(D221:I221)</f>
        <v>1.000000000000002</v>
      </c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>
      <c r="A222" s="46"/>
      <c r="B222" s="120"/>
      <c r="C222" s="52" t="s">
        <v>9</v>
      </c>
      <c r="D222" s="54">
        <f>D217/J217</f>
        <v>4.1766059354088864E-2</v>
      </c>
      <c r="E222" s="54">
        <f>E217/J217</f>
        <v>0.10455335238046978</v>
      </c>
      <c r="F222" s="54">
        <f>F217/J217</f>
        <v>0.44924990994188091</v>
      </c>
      <c r="G222" s="54">
        <f>G217/J217</f>
        <v>0.26612456527577943</v>
      </c>
      <c r="H222" s="54">
        <f>H217/J217</f>
        <v>7.7216535859290142E-2</v>
      </c>
      <c r="I222" s="54">
        <f>I217/J217</f>
        <v>6.1089577188487725E-2</v>
      </c>
      <c r="J222" s="55">
        <f>SUM(D222:I222)</f>
        <v>0.99999999999999678</v>
      </c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>
      <c r="A223" s="46"/>
      <c r="B223" s="120"/>
      <c r="C223" s="52" t="s">
        <v>10</v>
      </c>
      <c r="D223" s="54">
        <f>D218/J218</f>
        <v>1.5488766423006388E-2</v>
      </c>
      <c r="E223" s="54">
        <f>E218/J218</f>
        <v>0.10561088021001902</v>
      </c>
      <c r="F223" s="54">
        <f>F218/J218</f>
        <v>0.47139992158208055</v>
      </c>
      <c r="G223" s="54">
        <f>G218/J218</f>
        <v>0.22002961395977572</v>
      </c>
      <c r="H223" s="54">
        <f>H218/J218</f>
        <v>0.10060644399193208</v>
      </c>
      <c r="I223" s="54">
        <f>I218/J218</f>
        <v>8.686437383318292E-2</v>
      </c>
      <c r="J223" s="55">
        <f>SUM(D223:I223)</f>
        <v>0.99999999999999667</v>
      </c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>
      <c r="A224" s="46"/>
      <c r="B224" s="120"/>
      <c r="C224" s="52" t="s">
        <v>11</v>
      </c>
      <c r="D224" s="54">
        <f>D219/J219</f>
        <v>4.4644061548352258E-2</v>
      </c>
      <c r="E224" s="54">
        <f>E219/J219</f>
        <v>0.12990369458632126</v>
      </c>
      <c r="F224" s="54">
        <f>F219/J219</f>
        <v>0.31793133267191287</v>
      </c>
      <c r="G224" s="54">
        <f>G219/J219</f>
        <v>0.24629385334284229</v>
      </c>
      <c r="H224" s="54">
        <f>H219/J219</f>
        <v>8.861059512195521E-2</v>
      </c>
      <c r="I224" s="54">
        <f>I219/J219</f>
        <v>0.17261646272861955</v>
      </c>
      <c r="J224" s="55">
        <f>SUM(D224:I224)</f>
        <v>1.0000000000000036</v>
      </c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>
      <c r="A225" s="46"/>
      <c r="B225" s="107"/>
      <c r="C225" s="52" t="s">
        <v>147</v>
      </c>
      <c r="D225" s="54">
        <f>D220/J220</f>
        <v>2.9663004727101455E-2</v>
      </c>
      <c r="E225" s="54">
        <f>E220/J220</f>
        <v>0.12665179766654727</v>
      </c>
      <c r="F225" s="54">
        <f>F220/J220</f>
        <v>0.4067047229202449</v>
      </c>
      <c r="G225" s="54">
        <f>G220/J220</f>
        <v>0.24520178266478451</v>
      </c>
      <c r="H225" s="54">
        <f>H220/J220</f>
        <v>0.10010906616422242</v>
      </c>
      <c r="I225" s="54">
        <f>I220/J220</f>
        <v>9.1669625857094802E-2</v>
      </c>
      <c r="J225" s="55">
        <f>SUM(D225:I225)</f>
        <v>0.99999999999999545</v>
      </c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 s="22" customFormat="1" ht="21.75" customHeight="1">
      <c r="A226" s="27"/>
      <c r="B226" s="35"/>
      <c r="C226" s="36" t="s">
        <v>338</v>
      </c>
      <c r="G226" s="37"/>
    </row>
    <row r="227" spans="1:21">
      <c r="A227" s="46"/>
      <c r="B227" s="57"/>
      <c r="C227" s="48"/>
      <c r="D227" s="42"/>
      <c r="E227" s="42"/>
      <c r="F227" s="42"/>
      <c r="G227" s="56"/>
      <c r="H227" s="42"/>
      <c r="I227" s="42"/>
      <c r="J227" s="42"/>
      <c r="K227" s="42"/>
      <c r="L227" s="42"/>
      <c r="M227" s="42"/>
      <c r="N227" s="42"/>
      <c r="O227" s="42"/>
    </row>
    <row r="228" spans="1:21" ht="39.75" customHeight="1">
      <c r="A228" s="46"/>
      <c r="B228" s="123" t="s">
        <v>331</v>
      </c>
      <c r="C228" s="122"/>
      <c r="D228" s="126" t="s">
        <v>218</v>
      </c>
      <c r="E228" s="127"/>
      <c r="F228" s="127"/>
      <c r="G228" s="127"/>
      <c r="H228" s="127"/>
      <c r="I228" s="127"/>
      <c r="J228" s="128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ht="38.25" customHeight="1">
      <c r="A229" s="46"/>
      <c r="B229" s="124"/>
      <c r="C229" s="125"/>
      <c r="D229" s="69" t="s">
        <v>45</v>
      </c>
      <c r="E229" s="69" t="s">
        <v>46</v>
      </c>
      <c r="F229" s="69" t="s">
        <v>47</v>
      </c>
      <c r="G229" s="69" t="s">
        <v>48</v>
      </c>
      <c r="H229" s="69" t="s">
        <v>49</v>
      </c>
      <c r="I229" s="69" t="s">
        <v>50</v>
      </c>
      <c r="J229" s="69" t="s">
        <v>147</v>
      </c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>
      <c r="A230" s="46"/>
      <c r="B230" s="121" t="s">
        <v>148</v>
      </c>
      <c r="C230" s="52" t="s">
        <v>8</v>
      </c>
      <c r="D230" s="68">
        <v>1</v>
      </c>
      <c r="E230" s="68">
        <v>305.50605999999999</v>
      </c>
      <c r="F230" s="68">
        <v>876.94435999999985</v>
      </c>
      <c r="G230" s="68">
        <v>1928.3088900000009</v>
      </c>
      <c r="H230" s="68">
        <v>1572.3342300000008</v>
      </c>
      <c r="I230" s="68">
        <v>3381.5557900000013</v>
      </c>
      <c r="J230" s="68">
        <v>8065.6493299999875</v>
      </c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>
      <c r="A231" s="46"/>
      <c r="B231" s="122"/>
      <c r="C231" s="52" t="s">
        <v>9</v>
      </c>
      <c r="D231" s="68">
        <v>537.64407000000006</v>
      </c>
      <c r="E231" s="68">
        <v>3806.5303000000026</v>
      </c>
      <c r="F231" s="68">
        <v>1787.2228999999991</v>
      </c>
      <c r="G231" s="68">
        <v>2493.0346499999991</v>
      </c>
      <c r="H231" s="68">
        <v>3239.5167599999995</v>
      </c>
      <c r="I231" s="68">
        <v>5340.6914299999989</v>
      </c>
      <c r="J231" s="68">
        <v>17204.640110000048</v>
      </c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>
      <c r="A232" s="46"/>
      <c r="B232" s="122"/>
      <c r="C232" s="52" t="s">
        <v>10</v>
      </c>
      <c r="D232" s="68">
        <v>57.153849999999998</v>
      </c>
      <c r="E232" s="68">
        <v>1020.1068600000002</v>
      </c>
      <c r="F232" s="68">
        <v>1395.2325199999993</v>
      </c>
      <c r="G232" s="68">
        <v>1625.14949</v>
      </c>
      <c r="H232" s="68">
        <v>1905.6412199999997</v>
      </c>
      <c r="I232" s="68">
        <v>2451.6205000000004</v>
      </c>
      <c r="J232" s="68">
        <v>8454.9044400000239</v>
      </c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>
      <c r="A233" s="46"/>
      <c r="B233" s="122"/>
      <c r="C233" s="52" t="s">
        <v>11</v>
      </c>
      <c r="D233" s="68">
        <v>446.60140999999993</v>
      </c>
      <c r="E233" s="68">
        <v>1703.78558</v>
      </c>
      <c r="F233" s="68">
        <v>1867.62399</v>
      </c>
      <c r="G233" s="68">
        <v>2296.9578000000006</v>
      </c>
      <c r="H233" s="68">
        <v>1397.5980399999996</v>
      </c>
      <c r="I233" s="68">
        <v>2291.0348799999992</v>
      </c>
      <c r="J233" s="68">
        <v>10003.60169999997</v>
      </c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>
      <c r="A234" s="46"/>
      <c r="B234" s="53"/>
      <c r="C234" s="52" t="s">
        <v>147</v>
      </c>
      <c r="D234" s="68">
        <v>1042.3993300000002</v>
      </c>
      <c r="E234" s="68">
        <v>6835.9288000000042</v>
      </c>
      <c r="F234" s="68">
        <v>5927.023769999988</v>
      </c>
      <c r="G234" s="68">
        <v>8343.4508300000016</v>
      </c>
      <c r="H234" s="68">
        <v>8115.0902500000038</v>
      </c>
      <c r="I234" s="68">
        <v>13464.902600000001</v>
      </c>
      <c r="J234" s="68">
        <v>43728.795580000202</v>
      </c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>
      <c r="A235" s="46"/>
      <c r="B235" s="106" t="s">
        <v>149</v>
      </c>
      <c r="C235" s="52" t="s">
        <v>8</v>
      </c>
      <c r="D235" s="54">
        <f>D230/J230</f>
        <v>1.2398257834995679E-4</v>
      </c>
      <c r="E235" s="54">
        <f>E230/J230</f>
        <v>3.7877429020336605E-2</v>
      </c>
      <c r="F235" s="54">
        <f>F230/J230</f>
        <v>0.1087258228222527</v>
      </c>
      <c r="G235" s="54">
        <f>G230/J230</f>
        <v>0.23907670803734335</v>
      </c>
      <c r="H235" s="54">
        <f>H230/J230</f>
        <v>0.19494205186329411</v>
      </c>
      <c r="I235" s="54">
        <f>I230/J230</f>
        <v>0.41925400567842519</v>
      </c>
      <c r="J235" s="55">
        <f>SUM(D235:I235)</f>
        <v>1.0000000000000018</v>
      </c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>
      <c r="A236" s="46"/>
      <c r="B236" s="120"/>
      <c r="C236" s="52" t="s">
        <v>9</v>
      </c>
      <c r="D236" s="54">
        <f>D231/J231</f>
        <v>3.1249945745014399E-2</v>
      </c>
      <c r="E236" s="54">
        <f>E231/J231</f>
        <v>0.2212502136436722</v>
      </c>
      <c r="F236" s="54">
        <f>F231/J231</f>
        <v>0.10388028395672115</v>
      </c>
      <c r="G236" s="54">
        <f>G231/J231</f>
        <v>0.14490478348053001</v>
      </c>
      <c r="H236" s="54">
        <f>H231/J231</f>
        <v>0.18829320109503822</v>
      </c>
      <c r="I236" s="54">
        <f>I231/J231</f>
        <v>0.31042157207902121</v>
      </c>
      <c r="J236" s="55">
        <f>SUM(D236:I236)</f>
        <v>0.99999999999999722</v>
      </c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>
      <c r="A237" s="46"/>
      <c r="B237" s="120"/>
      <c r="C237" s="52" t="s">
        <v>10</v>
      </c>
      <c r="D237" s="54">
        <f>D232/J232</f>
        <v>6.7598457682863933E-3</v>
      </c>
      <c r="E237" s="54">
        <f>E232/J232</f>
        <v>0.12065267765462732</v>
      </c>
      <c r="F237" s="54">
        <f>F232/J232</f>
        <v>0.16502049548888756</v>
      </c>
      <c r="G237" s="54">
        <f>G232/J232</f>
        <v>0.19221382116531591</v>
      </c>
      <c r="H237" s="54">
        <f>H232/J232</f>
        <v>0.22538885371482617</v>
      </c>
      <c r="I237" s="54">
        <f>I232/J232</f>
        <v>0.2899643062080538</v>
      </c>
      <c r="J237" s="55">
        <f>SUM(D237:I237)</f>
        <v>0.99999999999999722</v>
      </c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>
      <c r="A238" s="46"/>
      <c r="B238" s="120"/>
      <c r="C238" s="52" t="s">
        <v>11</v>
      </c>
      <c r="D238" s="54">
        <f>D233/J233</f>
        <v>4.4644061548352258E-2</v>
      </c>
      <c r="E238" s="54">
        <f>E233/J233</f>
        <v>0.17031721484872844</v>
      </c>
      <c r="F238" s="54">
        <f>F233/J233</f>
        <v>0.18669515700530195</v>
      </c>
      <c r="G238" s="54">
        <f>G233/J233</f>
        <v>0.22961308025688462</v>
      </c>
      <c r="H238" s="54">
        <f>H233/J233</f>
        <v>0.13970948483484741</v>
      </c>
      <c r="I238" s="54">
        <f>I233/J233</f>
        <v>0.22902100150588822</v>
      </c>
      <c r="J238" s="55">
        <f>SUM(D238:I238)</f>
        <v>1.0000000000000029</v>
      </c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>
      <c r="A239" s="46"/>
      <c r="B239" s="107"/>
      <c r="C239" s="52" t="s">
        <v>147</v>
      </c>
      <c r="D239" s="54">
        <f>D234/J234</f>
        <v>2.3837823936700232E-2</v>
      </c>
      <c r="E239" s="54">
        <f>E234/J234</f>
        <v>0.15632556783993576</v>
      </c>
      <c r="F239" s="54">
        <f>F234/J234</f>
        <v>0.13554052178630713</v>
      </c>
      <c r="G239" s="54">
        <f>G234/J234</f>
        <v>0.19079992301036439</v>
      </c>
      <c r="H239" s="54">
        <f>H234/J234</f>
        <v>0.18557772155315252</v>
      </c>
      <c r="I239" s="54">
        <f>I234/J234</f>
        <v>0.30791844187353534</v>
      </c>
      <c r="J239" s="55">
        <f>SUM(D239:I239)</f>
        <v>0.99999999999999545</v>
      </c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s="22" customFormat="1" ht="21.75" customHeight="1">
      <c r="A240" s="27"/>
      <c r="B240" s="35"/>
      <c r="C240" s="36" t="s">
        <v>338</v>
      </c>
      <c r="G240" s="37"/>
    </row>
    <row r="241" spans="1:21">
      <c r="A241" s="46"/>
      <c r="B241" s="57"/>
      <c r="C241" s="48"/>
      <c r="D241" s="42"/>
      <c r="E241" s="42"/>
      <c r="F241" s="42"/>
      <c r="G241" s="56"/>
      <c r="H241" s="42"/>
      <c r="I241" s="42"/>
      <c r="J241" s="42"/>
      <c r="K241" s="42"/>
      <c r="L241" s="42"/>
      <c r="M241" s="42"/>
      <c r="N241" s="42"/>
      <c r="O241" s="42"/>
    </row>
    <row r="242" spans="1:21" ht="39.75" customHeight="1">
      <c r="A242" s="46"/>
      <c r="B242" s="123" t="s">
        <v>331</v>
      </c>
      <c r="C242" s="122"/>
      <c r="D242" s="126" t="s">
        <v>219</v>
      </c>
      <c r="E242" s="127"/>
      <c r="F242" s="127"/>
      <c r="G242" s="127"/>
      <c r="H242" s="127"/>
      <c r="I242" s="127"/>
      <c r="J242" s="128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ht="38.25" customHeight="1">
      <c r="A243" s="46"/>
      <c r="B243" s="124"/>
      <c r="C243" s="125"/>
      <c r="D243" s="69" t="s">
        <v>45</v>
      </c>
      <c r="E243" s="69" t="s">
        <v>46</v>
      </c>
      <c r="F243" s="69" t="s">
        <v>47</v>
      </c>
      <c r="G243" s="69" t="s">
        <v>48</v>
      </c>
      <c r="H243" s="69" t="s">
        <v>49</v>
      </c>
      <c r="I243" s="69" t="s">
        <v>50</v>
      </c>
      <c r="J243" s="69" t="s">
        <v>147</v>
      </c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>
      <c r="A244" s="46"/>
      <c r="B244" s="121" t="s">
        <v>148</v>
      </c>
      <c r="C244" s="52" t="s">
        <v>8</v>
      </c>
      <c r="D244" s="68">
        <v>1</v>
      </c>
      <c r="E244" s="68">
        <v>747.40229999999985</v>
      </c>
      <c r="F244" s="68">
        <v>1560.6789300000005</v>
      </c>
      <c r="G244" s="68">
        <v>2098.5731600000008</v>
      </c>
      <c r="H244" s="68">
        <v>2287.5863400000012</v>
      </c>
      <c r="I244" s="68">
        <v>1370.4086000000007</v>
      </c>
      <c r="J244" s="68">
        <v>8065.6493299999875</v>
      </c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>
      <c r="A245" s="46"/>
      <c r="B245" s="122"/>
      <c r="C245" s="52" t="s">
        <v>9</v>
      </c>
      <c r="D245" s="68">
        <v>654.97507999999993</v>
      </c>
      <c r="E245" s="68">
        <v>844.68565999999998</v>
      </c>
      <c r="F245" s="68">
        <v>1550.3351799999994</v>
      </c>
      <c r="G245" s="68">
        <v>4631.3921000000028</v>
      </c>
      <c r="H245" s="68">
        <v>6974.073369999991</v>
      </c>
      <c r="I245" s="68">
        <v>2549.1787199999994</v>
      </c>
      <c r="J245" s="68">
        <v>17204.640110000048</v>
      </c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>
      <c r="A246" s="46"/>
      <c r="B246" s="122"/>
      <c r="C246" s="52" t="s">
        <v>10</v>
      </c>
      <c r="D246" s="68">
        <v>119.72527000000001</v>
      </c>
      <c r="E246" s="68">
        <v>89.576969999999989</v>
      </c>
      <c r="F246" s="68">
        <v>1010.0044900000001</v>
      </c>
      <c r="G246" s="68">
        <v>2932.786709999998</v>
      </c>
      <c r="H246" s="68">
        <v>3053.9798899999982</v>
      </c>
      <c r="I246" s="68">
        <v>1248.8311100000001</v>
      </c>
      <c r="J246" s="68">
        <v>8454.9044400000239</v>
      </c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>
      <c r="A247" s="46"/>
      <c r="B247" s="122"/>
      <c r="C247" s="52" t="s">
        <v>11</v>
      </c>
      <c r="D247" s="68">
        <v>310.61100999999996</v>
      </c>
      <c r="E247" s="68">
        <v>929.0753900000002</v>
      </c>
      <c r="F247" s="68">
        <v>1027.0056500000003</v>
      </c>
      <c r="G247" s="68">
        <v>1668.5079499999993</v>
      </c>
      <c r="H247" s="68">
        <v>3391.0573100000006</v>
      </c>
      <c r="I247" s="68">
        <v>2677.3443899999997</v>
      </c>
      <c r="J247" s="68">
        <v>10003.60169999997</v>
      </c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>
      <c r="A248" s="46"/>
      <c r="B248" s="53"/>
      <c r="C248" s="52" t="s">
        <v>147</v>
      </c>
      <c r="D248" s="68">
        <v>1086.3113600000001</v>
      </c>
      <c r="E248" s="68">
        <v>2610.7403200000003</v>
      </c>
      <c r="F248" s="68">
        <v>5148.0242499999931</v>
      </c>
      <c r="G248" s="68">
        <v>11331.259920000008</v>
      </c>
      <c r="H248" s="68">
        <v>15706.696910000008</v>
      </c>
      <c r="I248" s="68">
        <v>7845.762819999999</v>
      </c>
      <c r="J248" s="68">
        <v>43728.795580000224</v>
      </c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>
      <c r="A249" s="46"/>
      <c r="B249" s="106" t="s">
        <v>149</v>
      </c>
      <c r="C249" s="52" t="s">
        <v>8</v>
      </c>
      <c r="D249" s="54">
        <f>D244/J244</f>
        <v>1.2398257834995679E-4</v>
      </c>
      <c r="E249" s="54">
        <f>E244/J244</f>
        <v>9.2664864218687901E-2</v>
      </c>
      <c r="F249" s="54">
        <f>F244/J244</f>
        <v>0.19349699771785181</v>
      </c>
      <c r="G249" s="54">
        <f>G244/J244</f>
        <v>0.26018651123281655</v>
      </c>
      <c r="H249" s="54">
        <f>H244/J244</f>
        <v>0.28362085263134107</v>
      </c>
      <c r="I249" s="54">
        <f>I244/J244</f>
        <v>0.16990679162095468</v>
      </c>
      <c r="J249" s="55">
        <f>SUM(D249:I249)</f>
        <v>1.000000000000002</v>
      </c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>
      <c r="A250" s="46"/>
      <c r="B250" s="120"/>
      <c r="C250" s="52" t="s">
        <v>9</v>
      </c>
      <c r="D250" s="54">
        <f>D245/J245</f>
        <v>3.8069676308968611E-2</v>
      </c>
      <c r="E250" s="54">
        <f>E245/J245</f>
        <v>4.9096386474776287E-2</v>
      </c>
      <c r="F250" s="54">
        <f>F245/J245</f>
        <v>9.0111456565655251E-2</v>
      </c>
      <c r="G250" s="54">
        <f>G245/J245</f>
        <v>0.26919436096242699</v>
      </c>
      <c r="H250" s="54">
        <f>H245/J245</f>
        <v>0.40536002644695668</v>
      </c>
      <c r="I250" s="54">
        <f>I245/J245</f>
        <v>0.14816809324121297</v>
      </c>
      <c r="J250" s="55">
        <f>SUM(D250:I250)</f>
        <v>0.99999999999999678</v>
      </c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>
      <c r="A251" s="46"/>
      <c r="B251" s="120"/>
      <c r="C251" s="52" t="s">
        <v>10</v>
      </c>
      <c r="D251" s="54">
        <f>D246/J246</f>
        <v>1.4160452178924884E-2</v>
      </c>
      <c r="E251" s="54">
        <f>E246/J246</f>
        <v>1.0594675627108535E-2</v>
      </c>
      <c r="F251" s="54">
        <f>F246/J246</f>
        <v>0.11945782441037232</v>
      </c>
      <c r="G251" s="54">
        <f>G246/J246</f>
        <v>0.34687402215038987</v>
      </c>
      <c r="H251" s="54">
        <f>H246/J246</f>
        <v>0.36120809072089166</v>
      </c>
      <c r="I251" s="54">
        <f>I246/J246</f>
        <v>0.14770493491230949</v>
      </c>
      <c r="J251" s="55">
        <f>SUM(D251:I251)</f>
        <v>0.99999999999999678</v>
      </c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>
      <c r="A252" s="46"/>
      <c r="B252" s="120"/>
      <c r="C252" s="52" t="s">
        <v>11</v>
      </c>
      <c r="D252" s="54">
        <f>D247/J247</f>
        <v>3.1049917751123667E-2</v>
      </c>
      <c r="E252" s="54">
        <f>E247/J247</f>
        <v>9.2874088539531011E-2</v>
      </c>
      <c r="F252" s="54">
        <f>F247/J247</f>
        <v>0.10266358865527436</v>
      </c>
      <c r="G252" s="54">
        <f>G247/J247</f>
        <v>0.16679072198566286</v>
      </c>
      <c r="H252" s="54">
        <f>H247/J247</f>
        <v>0.33898363926264785</v>
      </c>
      <c r="I252" s="54">
        <f>I247/J247</f>
        <v>0.26763804380576323</v>
      </c>
      <c r="J252" s="55">
        <f>SUM(D252:I252)</f>
        <v>1.0000000000000029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>
      <c r="A253" s="46"/>
      <c r="B253" s="107"/>
      <c r="C253" s="52" t="s">
        <v>147</v>
      </c>
      <c r="D253" s="54">
        <f>D248/J248</f>
        <v>2.4842014182911428E-2</v>
      </c>
      <c r="E253" s="54">
        <f>E248/J248</f>
        <v>5.9703000857266854E-2</v>
      </c>
      <c r="F253" s="54">
        <f>F248/J248</f>
        <v>0.11772618435332553</v>
      </c>
      <c r="G253" s="54">
        <f>G248/J248</f>
        <v>0.25912581788972178</v>
      </c>
      <c r="H253" s="54">
        <f>H248/J248</f>
        <v>0.35918430182384475</v>
      </c>
      <c r="I253" s="54">
        <f>I248/J248</f>
        <v>0.17941868089292476</v>
      </c>
      <c r="J253" s="55">
        <f>SUM(D253:I253)</f>
        <v>0.99999999999999512</v>
      </c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s="22" customFormat="1" ht="21.75" customHeight="1">
      <c r="A254" s="27"/>
      <c r="B254" s="35"/>
      <c r="C254" s="36" t="s">
        <v>338</v>
      </c>
      <c r="G254" s="37"/>
    </row>
    <row r="255" spans="1:21">
      <c r="A255" s="46"/>
      <c r="B255" s="57"/>
      <c r="C255" s="48"/>
      <c r="D255" s="42"/>
      <c r="E255" s="42"/>
      <c r="F255" s="42"/>
      <c r="G255" s="56"/>
      <c r="H255" s="42"/>
      <c r="I255" s="42"/>
      <c r="J255" s="42"/>
      <c r="K255" s="42"/>
      <c r="L255" s="42"/>
      <c r="M255" s="42"/>
      <c r="N255" s="42"/>
      <c r="O255" s="42"/>
    </row>
    <row r="256" spans="1:21" ht="39.75" customHeight="1">
      <c r="A256" s="46"/>
      <c r="B256" s="123" t="s">
        <v>331</v>
      </c>
      <c r="C256" s="122"/>
      <c r="D256" s="126" t="s">
        <v>220</v>
      </c>
      <c r="E256" s="127"/>
      <c r="F256" s="127"/>
      <c r="G256" s="127"/>
      <c r="H256" s="127"/>
      <c r="I256" s="127"/>
      <c r="J256" s="128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ht="37.5" customHeight="1">
      <c r="A257" s="46"/>
      <c r="B257" s="124"/>
      <c r="C257" s="125"/>
      <c r="D257" s="69" t="s">
        <v>45</v>
      </c>
      <c r="E257" s="69" t="s">
        <v>46</v>
      </c>
      <c r="F257" s="69" t="s">
        <v>47</v>
      </c>
      <c r="G257" s="69" t="s">
        <v>48</v>
      </c>
      <c r="H257" s="69" t="s">
        <v>49</v>
      </c>
      <c r="I257" s="69" t="s">
        <v>50</v>
      </c>
      <c r="J257" s="69" t="s">
        <v>147</v>
      </c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>
      <c r="A258" s="46"/>
      <c r="B258" s="121" t="s">
        <v>148</v>
      </c>
      <c r="C258" s="52" t="s">
        <v>8</v>
      </c>
      <c r="D258" s="68">
        <v>1</v>
      </c>
      <c r="E258" s="68">
        <v>486.87775000000005</v>
      </c>
      <c r="F258" s="68">
        <v>1446.0485400000009</v>
      </c>
      <c r="G258" s="68">
        <v>1353.5742600000003</v>
      </c>
      <c r="H258" s="68">
        <v>2248.1163500000011</v>
      </c>
      <c r="I258" s="68">
        <v>2530.0324300000011</v>
      </c>
      <c r="J258" s="68">
        <v>8065.6493299999875</v>
      </c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>
      <c r="A259" s="46"/>
      <c r="B259" s="122"/>
      <c r="C259" s="52" t="s">
        <v>9</v>
      </c>
      <c r="D259" s="68">
        <v>531.78520000000003</v>
      </c>
      <c r="E259" s="68">
        <v>997.58593000000019</v>
      </c>
      <c r="F259" s="68">
        <v>1685.6472899999992</v>
      </c>
      <c r="G259" s="68">
        <v>2773.6974</v>
      </c>
      <c r="H259" s="68">
        <v>3138.3766300000016</v>
      </c>
      <c r="I259" s="68">
        <v>8077.5476600000011</v>
      </c>
      <c r="J259" s="68">
        <v>17204.640110000048</v>
      </c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>
      <c r="A260" s="46"/>
      <c r="B260" s="122"/>
      <c r="C260" s="52" t="s">
        <v>10</v>
      </c>
      <c r="D260" s="68">
        <v>153.41757999999999</v>
      </c>
      <c r="E260" s="68">
        <v>491.14068000000009</v>
      </c>
      <c r="F260" s="68">
        <v>702.98606000000018</v>
      </c>
      <c r="G260" s="68">
        <v>1044.4912200000001</v>
      </c>
      <c r="H260" s="68">
        <v>1978.7803799999995</v>
      </c>
      <c r="I260" s="68">
        <v>4084.0885199999975</v>
      </c>
      <c r="J260" s="68">
        <v>8454.9044400000239</v>
      </c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>
      <c r="A261" s="46"/>
      <c r="B261" s="122"/>
      <c r="C261" s="52" t="s">
        <v>11</v>
      </c>
      <c r="D261" s="68">
        <v>446.60140999999993</v>
      </c>
      <c r="E261" s="68">
        <v>312.87806</v>
      </c>
      <c r="F261" s="68">
        <v>1113.7109400000004</v>
      </c>
      <c r="G261" s="68">
        <v>703.3139900000001</v>
      </c>
      <c r="H261" s="68">
        <v>2058.4341199999985</v>
      </c>
      <c r="I261" s="68">
        <v>5368.6631799999986</v>
      </c>
      <c r="J261" s="68">
        <v>10003.60169999997</v>
      </c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>
      <c r="A262" s="46"/>
      <c r="B262" s="53"/>
      <c r="C262" s="52" t="s">
        <v>147</v>
      </c>
      <c r="D262" s="68">
        <v>1132.8041900000003</v>
      </c>
      <c r="E262" s="68">
        <v>2288.4824199999989</v>
      </c>
      <c r="F262" s="68">
        <v>4948.392829999998</v>
      </c>
      <c r="G262" s="68">
        <v>5875.0768700000044</v>
      </c>
      <c r="H262" s="68">
        <v>9423.7074800000028</v>
      </c>
      <c r="I262" s="68">
        <v>20060.331790000004</v>
      </c>
      <c r="J262" s="68">
        <v>43728.795580000224</v>
      </c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>
      <c r="A263" s="46"/>
      <c r="B263" s="106" t="s">
        <v>149</v>
      </c>
      <c r="C263" s="52" t="s">
        <v>8</v>
      </c>
      <c r="D263" s="54">
        <f>D258/J258</f>
        <v>1.2398257834995679E-4</v>
      </c>
      <c r="E263" s="54">
        <f>E258/J258</f>
        <v>6.0364358786225682E-2</v>
      </c>
      <c r="F263" s="54">
        <f>F258/J258</f>
        <v>0.17928482640839075</v>
      </c>
      <c r="G263" s="54">
        <f>G258/J258</f>
        <v>0.16781962674293482</v>
      </c>
      <c r="H263" s="54">
        <f>H258/J258</f>
        <v>0.27872726150369403</v>
      </c>
      <c r="I263" s="54">
        <f>I258/J258</f>
        <v>0.31367994398040672</v>
      </c>
      <c r="J263" s="55">
        <f>SUM(D263:I263)</f>
        <v>1.000000000000002</v>
      </c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>
      <c r="A264" s="46"/>
      <c r="B264" s="120"/>
      <c r="C264" s="52" t="s">
        <v>9</v>
      </c>
      <c r="D264" s="54">
        <f>D259/J259</f>
        <v>3.0909405637081853E-2</v>
      </c>
      <c r="E264" s="54">
        <f>E259/J259</f>
        <v>5.7983539534788762E-2</v>
      </c>
      <c r="F264" s="54">
        <f>F259/J259</f>
        <v>9.7976317971349564E-2</v>
      </c>
      <c r="G264" s="54">
        <f>G259/J259</f>
        <v>0.16121798434992038</v>
      </c>
      <c r="H264" s="54">
        <f>H259/J259</f>
        <v>0.18241454688586292</v>
      </c>
      <c r="I264" s="54">
        <f>I259/J259</f>
        <v>0.46949820562099387</v>
      </c>
      <c r="J264" s="55">
        <f>SUM(D264:I264)</f>
        <v>0.99999999999999734</v>
      </c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>
      <c r="A265" s="46"/>
      <c r="B265" s="120"/>
      <c r="C265" s="52" t="s">
        <v>10</v>
      </c>
      <c r="D265" s="54">
        <f>D260/J260</f>
        <v>1.8145394911169399E-2</v>
      </c>
      <c r="E265" s="54">
        <f>E260/J260</f>
        <v>5.8089441871917682E-2</v>
      </c>
      <c r="F265" s="54">
        <f>F260/J260</f>
        <v>8.3145358411643763E-2</v>
      </c>
      <c r="G265" s="54">
        <f>G260/J260</f>
        <v>0.12353672680894276</v>
      </c>
      <c r="H265" s="54">
        <f>H260/J260</f>
        <v>0.23403935479606602</v>
      </c>
      <c r="I265" s="54">
        <f>I260/J260</f>
        <v>0.48304372320025724</v>
      </c>
      <c r="J265" s="55">
        <f>SUM(D265:I265)</f>
        <v>0.99999999999999678</v>
      </c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>
      <c r="A266" s="46"/>
      <c r="B266" s="120"/>
      <c r="C266" s="52" t="s">
        <v>11</v>
      </c>
      <c r="D266" s="54">
        <f>D261/J261</f>
        <v>4.4644061548352258E-2</v>
      </c>
      <c r="E266" s="54">
        <f>E261/J261</f>
        <v>3.1276541128181956E-2</v>
      </c>
      <c r="F266" s="54">
        <f>F261/J261</f>
        <v>0.1113309959152016</v>
      </c>
      <c r="G266" s="54">
        <f>G261/J261</f>
        <v>7.0306076860297453E-2</v>
      </c>
      <c r="H266" s="54">
        <f>H261/J261</f>
        <v>0.20576930007119382</v>
      </c>
      <c r="I266" s="54">
        <f>I261/J261</f>
        <v>0.53667302447677567</v>
      </c>
      <c r="J266" s="55">
        <f>SUM(D266:I266)</f>
        <v>1.0000000000000027</v>
      </c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>
      <c r="A267" s="46"/>
      <c r="B267" s="107"/>
      <c r="C267" s="52" t="s">
        <v>147</v>
      </c>
      <c r="D267" s="54">
        <f>D262/J262</f>
        <v>2.5905222747961962E-2</v>
      </c>
      <c r="E267" s="54">
        <f>E262/J262</f>
        <v>5.2333534222622359E-2</v>
      </c>
      <c r="F267" s="54">
        <f>F262/J262</f>
        <v>0.11316096783290304</v>
      </c>
      <c r="G267" s="54">
        <f>G262/J262</f>
        <v>0.13435258831338648</v>
      </c>
      <c r="H267" s="54">
        <f>H262/J262</f>
        <v>0.21550347671386641</v>
      </c>
      <c r="I267" s="54">
        <f>I262/J262</f>
        <v>0.45874421016925482</v>
      </c>
      <c r="J267" s="55">
        <f>SUM(D267:I267)</f>
        <v>0.99999999999999512</v>
      </c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s="22" customFormat="1" ht="21.75" customHeight="1">
      <c r="A268" s="27"/>
      <c r="B268" s="35"/>
      <c r="C268" s="36" t="s">
        <v>338</v>
      </c>
      <c r="G268" s="37"/>
    </row>
    <row r="269" spans="1:21">
      <c r="A269" s="46"/>
      <c r="B269" s="57"/>
      <c r="C269" s="48"/>
      <c r="D269" s="42"/>
      <c r="E269" s="42"/>
      <c r="F269" s="42"/>
      <c r="G269" s="56"/>
      <c r="H269" s="42"/>
      <c r="I269" s="42"/>
      <c r="J269" s="42"/>
      <c r="K269" s="42"/>
      <c r="L269" s="42"/>
      <c r="M269" s="42"/>
      <c r="N269" s="42"/>
      <c r="O269" s="42"/>
    </row>
    <row r="270" spans="1:21" ht="39.75" customHeight="1">
      <c r="A270" s="46"/>
      <c r="B270" s="123" t="s">
        <v>331</v>
      </c>
      <c r="C270" s="122"/>
      <c r="D270" s="126" t="s">
        <v>221</v>
      </c>
      <c r="E270" s="127"/>
      <c r="F270" s="127"/>
      <c r="G270" s="127"/>
      <c r="H270" s="127"/>
      <c r="I270" s="127"/>
      <c r="J270" s="128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ht="37.5" customHeight="1">
      <c r="A271" s="46"/>
      <c r="B271" s="124"/>
      <c r="C271" s="125"/>
      <c r="D271" s="69" t="s">
        <v>45</v>
      </c>
      <c r="E271" s="69" t="s">
        <v>46</v>
      </c>
      <c r="F271" s="69" t="s">
        <v>47</v>
      </c>
      <c r="G271" s="69" t="s">
        <v>48</v>
      </c>
      <c r="H271" s="69" t="s">
        <v>49</v>
      </c>
      <c r="I271" s="69" t="s">
        <v>50</v>
      </c>
      <c r="J271" s="69" t="s">
        <v>147</v>
      </c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>
      <c r="A272" s="46"/>
      <c r="B272" s="121" t="s">
        <v>148</v>
      </c>
      <c r="C272" s="52" t="s">
        <v>8</v>
      </c>
      <c r="D272" s="68">
        <v>8025.7921899999874</v>
      </c>
      <c r="E272" s="68">
        <v>2</v>
      </c>
      <c r="F272" s="68">
        <v>37.857140000000001</v>
      </c>
      <c r="G272" s="68">
        <v>0</v>
      </c>
      <c r="H272" s="68">
        <v>0</v>
      </c>
      <c r="I272" s="68">
        <v>0</v>
      </c>
      <c r="J272" s="68">
        <v>8065.6493299999875</v>
      </c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>
      <c r="A273" s="46"/>
      <c r="B273" s="122"/>
      <c r="C273" s="52" t="s">
        <v>9</v>
      </c>
      <c r="D273" s="68">
        <v>17091.769220000049</v>
      </c>
      <c r="E273" s="68">
        <v>49.275950000000002</v>
      </c>
      <c r="F273" s="68">
        <v>62.594940000000001</v>
      </c>
      <c r="G273" s="68">
        <v>0</v>
      </c>
      <c r="H273" s="68">
        <v>1</v>
      </c>
      <c r="I273" s="68">
        <v>0</v>
      </c>
      <c r="J273" s="68">
        <v>17204.640110000048</v>
      </c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>
      <c r="A274" s="46"/>
      <c r="B274" s="122"/>
      <c r="C274" s="52" t="s">
        <v>10</v>
      </c>
      <c r="D274" s="68">
        <v>8389.7032500000223</v>
      </c>
      <c r="E274" s="68">
        <v>35.692309999999999</v>
      </c>
      <c r="F274" s="68">
        <v>1</v>
      </c>
      <c r="G274" s="68">
        <v>0</v>
      </c>
      <c r="H274" s="68">
        <v>0</v>
      </c>
      <c r="I274" s="68">
        <v>28.508880000000001</v>
      </c>
      <c r="J274" s="68">
        <v>8454.9044400000239</v>
      </c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>
      <c r="A275" s="46"/>
      <c r="B275" s="122"/>
      <c r="C275" s="52" t="s">
        <v>11</v>
      </c>
      <c r="D275" s="68">
        <v>9774.8987999999717</v>
      </c>
      <c r="E275" s="68">
        <v>88.185519999999997</v>
      </c>
      <c r="F275" s="68">
        <v>92.712500000000006</v>
      </c>
      <c r="G275" s="68">
        <v>0</v>
      </c>
      <c r="H275" s="68">
        <v>0</v>
      </c>
      <c r="I275" s="68">
        <v>47.804879999999997</v>
      </c>
      <c r="J275" s="68">
        <v>10003.60169999997</v>
      </c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>
      <c r="A276" s="46"/>
      <c r="B276" s="53"/>
      <c r="C276" s="52" t="s">
        <v>147</v>
      </c>
      <c r="D276" s="68">
        <v>43282.163460000207</v>
      </c>
      <c r="E276" s="68">
        <v>175.15377999999998</v>
      </c>
      <c r="F276" s="68">
        <v>194.16458</v>
      </c>
      <c r="G276" s="68">
        <v>0</v>
      </c>
      <c r="H276" s="68">
        <v>1</v>
      </c>
      <c r="I276" s="68">
        <v>76.313760000000002</v>
      </c>
      <c r="J276" s="68">
        <v>43728.795580000202</v>
      </c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>
      <c r="A277" s="46"/>
      <c r="B277" s="106" t="s">
        <v>149</v>
      </c>
      <c r="C277" s="52" t="s">
        <v>8</v>
      </c>
      <c r="D277" s="54">
        <f>D272/J272</f>
        <v>0.99505840901714482</v>
      </c>
      <c r="E277" s="54">
        <f>E272/J272</f>
        <v>2.4796515669991357E-4</v>
      </c>
      <c r="F277" s="54">
        <f>F272/J272</f>
        <v>4.6936258261552838E-3</v>
      </c>
      <c r="G277" s="54">
        <f>G272/J272</f>
        <v>0</v>
      </c>
      <c r="H277" s="54">
        <f>H272/J272</f>
        <v>0</v>
      </c>
      <c r="I277" s="54">
        <f>I272/J272</f>
        <v>0</v>
      </c>
      <c r="J277" s="55">
        <f>SUM(D277:I277)</f>
        <v>1</v>
      </c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>
      <c r="A278" s="46"/>
      <c r="B278" s="120"/>
      <c r="C278" s="52" t="s">
        <v>9</v>
      </c>
      <c r="D278" s="54">
        <f>D273/J273</f>
        <v>0.99343950880237286</v>
      </c>
      <c r="E278" s="54">
        <f>E273/J273</f>
        <v>2.8641081525069964E-3</v>
      </c>
      <c r="F278" s="54">
        <f>F273/J273</f>
        <v>3.6382591905318169E-3</v>
      </c>
      <c r="G278" s="54">
        <f>G273/J273</f>
        <v>0</v>
      </c>
      <c r="H278" s="54">
        <f>H273/J273</f>
        <v>5.8123854588435051E-5</v>
      </c>
      <c r="I278" s="54">
        <f>I273/J273</f>
        <v>0</v>
      </c>
      <c r="J278" s="55">
        <f>SUM(D278:I278)</f>
        <v>1.0000000000000002</v>
      </c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>
      <c r="A279" s="46"/>
      <c r="B279" s="120"/>
      <c r="C279" s="52" t="s">
        <v>10</v>
      </c>
      <c r="D279" s="54">
        <f>D274/J274</f>
        <v>0.99228835873158594</v>
      </c>
      <c r="E279" s="54">
        <f>E274/J274</f>
        <v>4.2214918280022449E-3</v>
      </c>
      <c r="F279" s="54">
        <f>F274/J274</f>
        <v>1.1827454787886368E-4</v>
      </c>
      <c r="G279" s="54">
        <f>G274/J274</f>
        <v>0</v>
      </c>
      <c r="H279" s="54">
        <f>H274/J274</f>
        <v>0</v>
      </c>
      <c r="I279" s="54">
        <f>I274/J274</f>
        <v>3.3718748925327794E-3</v>
      </c>
      <c r="J279" s="55">
        <f>SUM(D279:I279)</f>
        <v>0.99999999999999978</v>
      </c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>
      <c r="A280" s="46"/>
      <c r="B280" s="120"/>
      <c r="C280" s="52" t="s">
        <v>11</v>
      </c>
      <c r="D280" s="54">
        <f>D275/J275</f>
        <v>0.97713794422662803</v>
      </c>
      <c r="E280" s="54">
        <f>E275/J275</f>
        <v>8.8153769656782975E-3</v>
      </c>
      <c r="F280" s="54">
        <f>F275/J275</f>
        <v>9.2679119761435811E-3</v>
      </c>
      <c r="G280" s="54">
        <f>G275/J275</f>
        <v>0</v>
      </c>
      <c r="H280" s="54">
        <f>H275/J275</f>
        <v>0</v>
      </c>
      <c r="I280" s="54">
        <f>I275/J275</f>
        <v>4.7787668315502942E-3</v>
      </c>
      <c r="J280" s="55">
        <f>SUM(D280:I280)</f>
        <v>1.0000000000000002</v>
      </c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>
      <c r="A281" s="46"/>
      <c r="B281" s="107"/>
      <c r="C281" s="52" t="s">
        <v>147</v>
      </c>
      <c r="D281" s="54">
        <f>D276/J276</f>
        <v>0.98978631553702645</v>
      </c>
      <c r="E281" s="54">
        <f>E276/J276</f>
        <v>4.0054563057782527E-3</v>
      </c>
      <c r="F281" s="54">
        <f>F276/J276</f>
        <v>4.4401995853003348E-3</v>
      </c>
      <c r="G281" s="54">
        <f>G276/J276</f>
        <v>0</v>
      </c>
      <c r="H281" s="54">
        <f>H276/J276</f>
        <v>2.2868226456649997E-5</v>
      </c>
      <c r="I281" s="54">
        <f>I276/J276</f>
        <v>1.7451603454384382E-3</v>
      </c>
      <c r="J281" s="55">
        <f>SUM(D281:I281)</f>
        <v>1</v>
      </c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s="22" customFormat="1" ht="21.75" customHeight="1">
      <c r="A282" s="27"/>
      <c r="B282" s="35"/>
      <c r="C282" s="36" t="s">
        <v>338</v>
      </c>
      <c r="G282" s="37"/>
    </row>
    <row r="283" spans="1:21" s="25" customFormat="1" ht="21.75" customHeight="1">
      <c r="A283" s="58" t="s">
        <v>162</v>
      </c>
      <c r="B283" s="24" t="s">
        <v>163</v>
      </c>
    </row>
    <row r="284" spans="1:21">
      <c r="A284" s="46"/>
      <c r="B284" s="47"/>
      <c r="C284" s="48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</row>
    <row r="285" spans="1:21" ht="35.25" customHeight="1">
      <c r="A285" s="46"/>
      <c r="B285" s="123" t="s">
        <v>331</v>
      </c>
      <c r="C285" s="122"/>
      <c r="D285" s="115" t="s">
        <v>330</v>
      </c>
      <c r="E285" s="116"/>
      <c r="F285" s="117"/>
      <c r="G285" s="49"/>
      <c r="H285" s="42"/>
      <c r="I285" s="42"/>
      <c r="J285" s="42"/>
      <c r="K285" s="42"/>
      <c r="L285" s="42"/>
      <c r="M285" s="42"/>
      <c r="N285" s="42"/>
      <c r="O285" s="42"/>
    </row>
    <row r="286" spans="1:21">
      <c r="A286" s="46"/>
      <c r="B286" s="124"/>
      <c r="C286" s="125"/>
      <c r="D286" s="29" t="s">
        <v>3</v>
      </c>
      <c r="E286" s="30" t="s">
        <v>4</v>
      </c>
      <c r="F286" s="31" t="s">
        <v>147</v>
      </c>
      <c r="G286" s="50"/>
      <c r="H286" s="42"/>
      <c r="I286" s="42"/>
      <c r="J286" s="42"/>
      <c r="K286" s="42"/>
      <c r="L286" s="42"/>
      <c r="M286" s="42"/>
      <c r="N286" s="42"/>
      <c r="O286" s="42"/>
    </row>
    <row r="287" spans="1:21">
      <c r="A287" s="46"/>
      <c r="B287" s="121" t="s">
        <v>148</v>
      </c>
      <c r="C287" s="52" t="s">
        <v>8</v>
      </c>
      <c r="D287" s="32">
        <v>5732.0179999999928</v>
      </c>
      <c r="E287" s="32">
        <v>2333.6313300000006</v>
      </c>
      <c r="F287" s="32">
        <v>8065.6493299999875</v>
      </c>
      <c r="G287" s="50"/>
      <c r="H287" s="42"/>
      <c r="I287" s="42"/>
      <c r="J287" s="42"/>
      <c r="K287" s="42"/>
      <c r="L287" s="42"/>
      <c r="M287" s="42"/>
      <c r="N287" s="42"/>
      <c r="O287" s="42"/>
    </row>
    <row r="288" spans="1:21">
      <c r="A288" s="46"/>
      <c r="B288" s="122"/>
      <c r="C288" s="52" t="s">
        <v>9</v>
      </c>
      <c r="D288" s="32">
        <v>12061.202780000014</v>
      </c>
      <c r="E288" s="32">
        <v>5143.4373300000007</v>
      </c>
      <c r="F288" s="32">
        <v>17204.640110000048</v>
      </c>
      <c r="G288" s="50"/>
      <c r="H288" s="42"/>
      <c r="I288" s="42"/>
      <c r="J288" s="42"/>
      <c r="K288" s="42"/>
      <c r="L288" s="42"/>
      <c r="M288" s="42"/>
      <c r="N288" s="42"/>
      <c r="O288" s="42"/>
    </row>
    <row r="289" spans="1:21">
      <c r="A289" s="46"/>
      <c r="B289" s="122"/>
      <c r="C289" s="52" t="s">
        <v>10</v>
      </c>
      <c r="D289" s="32">
        <v>6894.6979200000105</v>
      </c>
      <c r="E289" s="32">
        <v>1560.2065199999993</v>
      </c>
      <c r="F289" s="32">
        <v>8454.9044400000239</v>
      </c>
      <c r="G289" s="50"/>
      <c r="H289" s="42"/>
      <c r="I289" s="42"/>
      <c r="J289" s="42"/>
      <c r="K289" s="42"/>
      <c r="L289" s="42"/>
      <c r="M289" s="42"/>
      <c r="N289" s="42"/>
      <c r="O289" s="42"/>
    </row>
    <row r="290" spans="1:21">
      <c r="A290" s="46"/>
      <c r="B290" s="122"/>
      <c r="C290" s="52" t="s">
        <v>11</v>
      </c>
      <c r="D290" s="32">
        <v>6809.8729499999881</v>
      </c>
      <c r="E290" s="32">
        <v>3193.7287500000007</v>
      </c>
      <c r="F290" s="32">
        <v>10003.60169999997</v>
      </c>
      <c r="G290" s="50"/>
      <c r="H290" s="42"/>
      <c r="I290" s="42"/>
      <c r="J290" s="42"/>
      <c r="K290" s="42"/>
      <c r="L290" s="42"/>
      <c r="M290" s="42"/>
      <c r="N290" s="42"/>
      <c r="O290" s="42"/>
    </row>
    <row r="291" spans="1:21">
      <c r="A291" s="46"/>
      <c r="B291" s="53"/>
      <c r="C291" s="52" t="s">
        <v>147</v>
      </c>
      <c r="D291" s="38">
        <v>31497.791649999795</v>
      </c>
      <c r="E291" s="38">
        <v>12231.003929999995</v>
      </c>
      <c r="F291" s="32">
        <v>43728.795580000224</v>
      </c>
      <c r="G291" s="50"/>
      <c r="H291" s="42"/>
      <c r="I291" s="42"/>
      <c r="J291" s="42"/>
      <c r="K291" s="42"/>
      <c r="L291" s="42"/>
      <c r="M291" s="42"/>
      <c r="N291" s="42"/>
      <c r="O291" s="42"/>
    </row>
    <row r="292" spans="1:21">
      <c r="A292" s="46"/>
      <c r="B292" s="106" t="s">
        <v>149</v>
      </c>
      <c r="C292" s="52" t="s">
        <v>8</v>
      </c>
      <c r="D292" s="54">
        <f>D287/F287</f>
        <v>0.71067037078836182</v>
      </c>
      <c r="E292" s="54">
        <f>E287/F287</f>
        <v>0.28932962921163896</v>
      </c>
      <c r="F292" s="55">
        <f>D292+E292</f>
        <v>1.0000000000000009</v>
      </c>
      <c r="G292" s="50"/>
      <c r="H292" s="42"/>
      <c r="I292" s="42"/>
      <c r="J292" s="42"/>
      <c r="K292" s="42"/>
      <c r="L292" s="42"/>
      <c r="M292" s="42"/>
      <c r="N292" s="42"/>
      <c r="O292" s="42"/>
    </row>
    <row r="293" spans="1:21">
      <c r="A293" s="46"/>
      <c r="B293" s="120"/>
      <c r="C293" s="52" t="s">
        <v>9</v>
      </c>
      <c r="D293" s="54">
        <f>D288/F288</f>
        <v>0.7010435965463494</v>
      </c>
      <c r="E293" s="54">
        <f>E288/F288</f>
        <v>0.29895640345364866</v>
      </c>
      <c r="F293" s="55">
        <f>D293+E293</f>
        <v>0.999999999999998</v>
      </c>
      <c r="G293" s="50"/>
      <c r="H293" s="42"/>
      <c r="I293" s="42"/>
      <c r="J293" s="42"/>
      <c r="K293" s="42"/>
      <c r="L293" s="42"/>
      <c r="M293" s="42"/>
      <c r="N293" s="42"/>
      <c r="O293" s="42"/>
    </row>
    <row r="294" spans="1:21">
      <c r="A294" s="46"/>
      <c r="B294" s="120"/>
      <c r="C294" s="52" t="s">
        <v>10</v>
      </c>
      <c r="D294" s="54">
        <f>D289/F289</f>
        <v>0.81546727924934315</v>
      </c>
      <c r="E294" s="54">
        <f>E289/F289</f>
        <v>0.18453272075065522</v>
      </c>
      <c r="F294" s="55">
        <f>D294+E294</f>
        <v>0.99999999999999833</v>
      </c>
      <c r="G294" s="50"/>
      <c r="H294" s="42"/>
      <c r="I294" s="42"/>
      <c r="J294" s="42"/>
      <c r="K294" s="42"/>
      <c r="L294" s="42"/>
      <c r="M294" s="42"/>
      <c r="N294" s="42"/>
      <c r="O294" s="42"/>
    </row>
    <row r="295" spans="1:21">
      <c r="A295" s="46"/>
      <c r="B295" s="120"/>
      <c r="C295" s="52" t="s">
        <v>11</v>
      </c>
      <c r="D295" s="54">
        <f>D290/F290</f>
        <v>0.6807421121134809</v>
      </c>
      <c r="E295" s="54">
        <f>E290/F290</f>
        <v>0.31925788788652093</v>
      </c>
      <c r="F295" s="55">
        <f>D295+E295</f>
        <v>1.0000000000000018</v>
      </c>
      <c r="G295" s="56"/>
      <c r="H295" s="42"/>
      <c r="I295" s="42"/>
      <c r="J295" s="42"/>
      <c r="K295" s="42"/>
      <c r="L295" s="42"/>
      <c r="M295" s="42"/>
      <c r="N295" s="42"/>
      <c r="O295" s="42"/>
    </row>
    <row r="296" spans="1:21">
      <c r="A296" s="46"/>
      <c r="B296" s="107"/>
      <c r="C296" s="52" t="s">
        <v>147</v>
      </c>
      <c r="D296" s="54">
        <f>D291/F291</f>
        <v>0.72029863233657432</v>
      </c>
      <c r="E296" s="54">
        <f>E291/F291</f>
        <v>0.2797013676634158</v>
      </c>
      <c r="F296" s="55">
        <f>D296+E296</f>
        <v>0.99999999999999012</v>
      </c>
      <c r="G296" s="56"/>
      <c r="H296" s="42"/>
      <c r="I296" s="42"/>
      <c r="J296" s="42"/>
      <c r="K296" s="42"/>
      <c r="L296" s="42"/>
      <c r="M296" s="42"/>
      <c r="N296" s="42"/>
      <c r="O296" s="42"/>
    </row>
    <row r="297" spans="1:21" s="22" customFormat="1" ht="21.75" customHeight="1">
      <c r="A297" s="27"/>
      <c r="B297" s="35"/>
      <c r="C297" s="36" t="s">
        <v>338</v>
      </c>
      <c r="G297" s="37"/>
    </row>
    <row r="298" spans="1:21">
      <c r="A298" s="46"/>
      <c r="B298" s="57"/>
      <c r="C298" s="48"/>
      <c r="D298" s="42"/>
      <c r="E298" s="42"/>
      <c r="F298" s="42"/>
      <c r="G298" s="56"/>
      <c r="H298" s="42"/>
      <c r="I298" s="42"/>
      <c r="J298" s="42"/>
      <c r="K298" s="42"/>
      <c r="L298" s="42"/>
      <c r="M298" s="42"/>
      <c r="N298" s="42"/>
      <c r="O298" s="42"/>
    </row>
    <row r="299" spans="1:21" s="25" customFormat="1" ht="21.75" customHeight="1">
      <c r="A299" s="58">
        <v>5.0999999999999996</v>
      </c>
      <c r="B299" s="24" t="s">
        <v>222</v>
      </c>
    </row>
    <row r="300" spans="1:21" s="25" customFormat="1" ht="21.75" customHeight="1">
      <c r="A300" s="58"/>
      <c r="B300" s="24"/>
    </row>
    <row r="301" spans="1:21" s="25" customFormat="1" ht="21.75" customHeight="1">
      <c r="A301" s="58" t="s">
        <v>223</v>
      </c>
      <c r="B301" s="24" t="s">
        <v>224</v>
      </c>
    </row>
    <row r="302" spans="1:21" s="22" customFormat="1" ht="21.75" customHeight="1">
      <c r="A302" s="21"/>
      <c r="B302" s="26"/>
    </row>
    <row r="303" spans="1:21" ht="26.25" customHeight="1">
      <c r="A303" s="46"/>
      <c r="B303" s="123" t="s">
        <v>331</v>
      </c>
      <c r="C303" s="122"/>
      <c r="D303" s="108" t="s">
        <v>225</v>
      </c>
      <c r="E303" s="109"/>
      <c r="F303" s="110"/>
      <c r="G303" s="108" t="s">
        <v>226</v>
      </c>
      <c r="H303" s="109"/>
      <c r="I303" s="110"/>
      <c r="J303" s="108" t="s">
        <v>227</v>
      </c>
      <c r="K303" s="109"/>
      <c r="L303" s="110"/>
      <c r="M303" s="108" t="s">
        <v>228</v>
      </c>
      <c r="N303" s="109"/>
      <c r="O303" s="110"/>
      <c r="P303" s="108" t="s">
        <v>221</v>
      </c>
      <c r="Q303" s="109"/>
      <c r="R303" s="110"/>
      <c r="S303" s="22"/>
      <c r="T303" s="22"/>
      <c r="U303" s="22"/>
    </row>
    <row r="304" spans="1:21">
      <c r="A304" s="46"/>
      <c r="B304" s="124"/>
      <c r="C304" s="125"/>
      <c r="D304" s="29" t="s">
        <v>3</v>
      </c>
      <c r="E304" s="30" t="s">
        <v>4</v>
      </c>
      <c r="F304" s="31" t="s">
        <v>147</v>
      </c>
      <c r="G304" s="29" t="s">
        <v>3</v>
      </c>
      <c r="H304" s="30" t="s">
        <v>4</v>
      </c>
      <c r="I304" s="31" t="s">
        <v>147</v>
      </c>
      <c r="J304" s="29" t="s">
        <v>3</v>
      </c>
      <c r="K304" s="30" t="s">
        <v>4</v>
      </c>
      <c r="L304" s="31" t="s">
        <v>147</v>
      </c>
      <c r="M304" s="29" t="s">
        <v>3</v>
      </c>
      <c r="N304" s="30" t="s">
        <v>4</v>
      </c>
      <c r="O304" s="31" t="s">
        <v>147</v>
      </c>
      <c r="P304" s="29" t="s">
        <v>3</v>
      </c>
      <c r="Q304" s="30" t="s">
        <v>4</v>
      </c>
      <c r="R304" s="31" t="s">
        <v>147</v>
      </c>
      <c r="S304" s="22"/>
      <c r="T304" s="22"/>
      <c r="U304" s="22"/>
    </row>
    <row r="305" spans="1:21">
      <c r="A305" s="46"/>
      <c r="B305" s="121" t="s">
        <v>148</v>
      </c>
      <c r="C305" s="52" t="s">
        <v>8</v>
      </c>
      <c r="D305" s="38">
        <v>4718.7356299999956</v>
      </c>
      <c r="E305" s="38">
        <v>3346.9137000000019</v>
      </c>
      <c r="F305" s="38">
        <v>8065.6493299999875</v>
      </c>
      <c r="G305" s="38">
        <v>2144.9363700000013</v>
      </c>
      <c r="H305" s="38">
        <v>5920.7129599999944</v>
      </c>
      <c r="I305" s="38">
        <v>8065.6493299999875</v>
      </c>
      <c r="J305" s="38">
        <v>1193.1439999999993</v>
      </c>
      <c r="K305" s="38">
        <v>6872.5053299999872</v>
      </c>
      <c r="L305" s="38">
        <v>8065.6493299999875</v>
      </c>
      <c r="M305" s="38">
        <v>0</v>
      </c>
      <c r="N305" s="38">
        <v>8065.6493299999875</v>
      </c>
      <c r="O305" s="38">
        <v>8065.6493299999875</v>
      </c>
      <c r="P305" s="38">
        <v>8.8333300000000001</v>
      </c>
      <c r="Q305" s="38">
        <v>8056.8159999999871</v>
      </c>
      <c r="R305" s="38">
        <v>8065.6493299999875</v>
      </c>
      <c r="S305" s="22"/>
      <c r="T305" s="22"/>
      <c r="U305" s="22"/>
    </row>
    <row r="306" spans="1:21">
      <c r="A306" s="46"/>
      <c r="B306" s="122"/>
      <c r="C306" s="52" t="s">
        <v>9</v>
      </c>
      <c r="D306" s="38">
        <v>7203.5090599999976</v>
      </c>
      <c r="E306" s="38">
        <v>10001.131050000013</v>
      </c>
      <c r="F306" s="38">
        <v>17204.640110000048</v>
      </c>
      <c r="G306" s="38">
        <v>7775.3760100000045</v>
      </c>
      <c r="H306" s="38">
        <v>9429.2640999999894</v>
      </c>
      <c r="I306" s="38">
        <v>17204.640110000048</v>
      </c>
      <c r="J306" s="38">
        <v>1530.5113599999993</v>
      </c>
      <c r="K306" s="38">
        <v>15674.128750000045</v>
      </c>
      <c r="L306" s="38">
        <v>17204.640110000048</v>
      </c>
      <c r="M306" s="38">
        <v>67.594940000000008</v>
      </c>
      <c r="N306" s="38">
        <v>17137.045170000049</v>
      </c>
      <c r="O306" s="38">
        <v>17204.640110000048</v>
      </c>
      <c r="P306" s="38">
        <v>627.64874000000009</v>
      </c>
      <c r="Q306" s="38">
        <v>16576.991370000043</v>
      </c>
      <c r="R306" s="38">
        <v>17204.640110000048</v>
      </c>
      <c r="S306" s="22"/>
      <c r="T306" s="22"/>
      <c r="U306" s="22"/>
    </row>
    <row r="307" spans="1:21">
      <c r="A307" s="46"/>
      <c r="B307" s="122"/>
      <c r="C307" s="52" t="s">
        <v>10</v>
      </c>
      <c r="D307" s="38">
        <v>3269.5423400000013</v>
      </c>
      <c r="E307" s="38">
        <v>5185.362100000003</v>
      </c>
      <c r="F307" s="38">
        <v>8454.9044400000239</v>
      </c>
      <c r="G307" s="38">
        <v>4106.4997099999955</v>
      </c>
      <c r="H307" s="38">
        <v>4348.4047299999993</v>
      </c>
      <c r="I307" s="38">
        <v>8454.9044400000239</v>
      </c>
      <c r="J307" s="38">
        <v>911.77007000000015</v>
      </c>
      <c r="K307" s="38">
        <v>7543.1343700000125</v>
      </c>
      <c r="L307" s="38">
        <v>8454.9044400000239</v>
      </c>
      <c r="M307" s="38">
        <v>136.76924</v>
      </c>
      <c r="N307" s="38">
        <v>8318.1352000000225</v>
      </c>
      <c r="O307" s="38">
        <v>8454.9044400000239</v>
      </c>
      <c r="P307" s="38">
        <v>30.323080000000001</v>
      </c>
      <c r="Q307" s="38">
        <v>8424.5813600000238</v>
      </c>
      <c r="R307" s="38">
        <v>8454.9044400000239</v>
      </c>
      <c r="S307" s="22"/>
      <c r="T307" s="22"/>
      <c r="U307" s="22"/>
    </row>
    <row r="308" spans="1:21">
      <c r="A308" s="46"/>
      <c r="B308" s="122"/>
      <c r="C308" s="52" t="s">
        <v>11</v>
      </c>
      <c r="D308" s="38">
        <v>4210.1498900000024</v>
      </c>
      <c r="E308" s="38">
        <v>5793.451809999995</v>
      </c>
      <c r="F308" s="38">
        <v>10003.60169999997</v>
      </c>
      <c r="G308" s="38">
        <v>5277.3438699999979</v>
      </c>
      <c r="H308" s="38">
        <v>4726.2578300000023</v>
      </c>
      <c r="I308" s="38">
        <v>10003.60169999997</v>
      </c>
      <c r="J308" s="38">
        <v>468.30305999999996</v>
      </c>
      <c r="K308" s="38">
        <v>9535.2986399999718</v>
      </c>
      <c r="L308" s="38">
        <v>10003.60169999997</v>
      </c>
      <c r="M308" s="38">
        <v>47.804879999999997</v>
      </c>
      <c r="N308" s="38">
        <v>9955.7968199999705</v>
      </c>
      <c r="O308" s="38">
        <v>10003.60169999997</v>
      </c>
      <c r="P308" s="38">
        <v>0</v>
      </c>
      <c r="Q308" s="38">
        <v>10003.60169999997</v>
      </c>
      <c r="R308" s="38">
        <v>10003.60169999997</v>
      </c>
      <c r="S308" s="22"/>
      <c r="T308" s="22"/>
      <c r="U308" s="22"/>
    </row>
    <row r="309" spans="1:21">
      <c r="A309" s="46"/>
      <c r="B309" s="53"/>
      <c r="C309" s="52" t="s">
        <v>147</v>
      </c>
      <c r="D309" s="38">
        <v>19401.93692</v>
      </c>
      <c r="E309" s="38">
        <v>24326.858659999951</v>
      </c>
      <c r="F309" s="38">
        <v>43728.795580000224</v>
      </c>
      <c r="G309" s="38">
        <v>19304.155960000015</v>
      </c>
      <c r="H309" s="38">
        <v>24424.639619999904</v>
      </c>
      <c r="I309" s="38">
        <v>43728.795580000224</v>
      </c>
      <c r="J309" s="38">
        <v>4103.7284899999986</v>
      </c>
      <c r="K309" s="38">
        <v>39625.067090000004</v>
      </c>
      <c r="L309" s="38">
        <v>43728.795580000224</v>
      </c>
      <c r="M309" s="38">
        <v>252.16905999999997</v>
      </c>
      <c r="N309" s="38">
        <v>43476.626520000202</v>
      </c>
      <c r="O309" s="38">
        <v>43728.795580000224</v>
      </c>
      <c r="P309" s="38">
        <v>666.80515000000014</v>
      </c>
      <c r="Q309" s="38">
        <v>43061.990430000202</v>
      </c>
      <c r="R309" s="38">
        <v>43728.795580000224</v>
      </c>
      <c r="S309" s="22"/>
      <c r="T309" s="22"/>
      <c r="U309" s="22"/>
    </row>
    <row r="310" spans="1:21">
      <c r="A310" s="46"/>
      <c r="B310" s="106" t="s">
        <v>149</v>
      </c>
      <c r="C310" s="52" t="s">
        <v>8</v>
      </c>
      <c r="D310" s="54">
        <f>D305/F305</f>
        <v>0.58504100995920716</v>
      </c>
      <c r="E310" s="54">
        <f>E305/F305</f>
        <v>0.41495899004079406</v>
      </c>
      <c r="F310" s="55">
        <f>D310+E310</f>
        <v>1.0000000000000013</v>
      </c>
      <c r="G310" s="54">
        <f>G305/I305</f>
        <v>0.26593474154919711</v>
      </c>
      <c r="H310" s="54">
        <f>H305/I305</f>
        <v>0.73406525845080395</v>
      </c>
      <c r="I310" s="55">
        <f>G310+H310</f>
        <v>1.0000000000000011</v>
      </c>
      <c r="J310" s="54">
        <f>J305/L305</f>
        <v>0.14792906946278078</v>
      </c>
      <c r="K310" s="54">
        <f>K305/L305</f>
        <v>0.85207093053721916</v>
      </c>
      <c r="L310" s="55">
        <f>J310+K310</f>
        <v>1</v>
      </c>
      <c r="M310" s="54">
        <f>M305/O305</f>
        <v>0</v>
      </c>
      <c r="N310" s="54">
        <f>N305/O305</f>
        <v>1</v>
      </c>
      <c r="O310" s="55">
        <f>M310+N310</f>
        <v>1</v>
      </c>
      <c r="P310" s="54">
        <f>P305/R305</f>
        <v>1.0951790288160239E-3</v>
      </c>
      <c r="Q310" s="54">
        <f>Q305/R305</f>
        <v>0.99890482097118394</v>
      </c>
      <c r="R310" s="55">
        <f>P310+Q310</f>
        <v>1</v>
      </c>
      <c r="S310" s="22"/>
      <c r="T310" s="22"/>
      <c r="U310" s="22"/>
    </row>
    <row r="311" spans="1:21">
      <c r="A311" s="46"/>
      <c r="B311" s="120"/>
      <c r="C311" s="52" t="s">
        <v>9</v>
      </c>
      <c r="D311" s="54">
        <f>D306/F306</f>
        <v>0.41869571312991433</v>
      </c>
      <c r="E311" s="54">
        <f>E306/F306</f>
        <v>0.58130428687008351</v>
      </c>
      <c r="F311" s="55">
        <f>D311+E311</f>
        <v>0.99999999999999778</v>
      </c>
      <c r="G311" s="54">
        <f>G306/I306</f>
        <v>0.4519348245756466</v>
      </c>
      <c r="H311" s="54">
        <f>H306/I306</f>
        <v>0.54806517542435029</v>
      </c>
      <c r="I311" s="55">
        <f>G311+H311</f>
        <v>0.99999999999999689</v>
      </c>
      <c r="J311" s="54">
        <f>J306/L306</f>
        <v>8.8959219734587924E-2</v>
      </c>
      <c r="K311" s="54">
        <f>K306/L306</f>
        <v>0.91104078026541191</v>
      </c>
      <c r="L311" s="55">
        <f>J311+K311</f>
        <v>0.99999999999999978</v>
      </c>
      <c r="M311" s="54">
        <f>M306/O306</f>
        <v>3.9288784634739929E-3</v>
      </c>
      <c r="N311" s="54">
        <f>N306/O306</f>
        <v>0.99607112153652611</v>
      </c>
      <c r="O311" s="55">
        <f>M311+N311</f>
        <v>1</v>
      </c>
      <c r="P311" s="54">
        <f>P306/R306</f>
        <v>3.6481364096374487E-2</v>
      </c>
      <c r="Q311" s="54">
        <f>Q306/R306</f>
        <v>0.9635186359036253</v>
      </c>
      <c r="R311" s="55">
        <f>P311+Q311</f>
        <v>0.99999999999999978</v>
      </c>
      <c r="S311" s="22"/>
      <c r="T311" s="22"/>
      <c r="U311" s="22"/>
    </row>
    <row r="312" spans="1:21">
      <c r="A312" s="46"/>
      <c r="B312" s="120"/>
      <c r="C312" s="52" t="s">
        <v>10</v>
      </c>
      <c r="D312" s="54">
        <f>D307/F307</f>
        <v>0.38670364203430219</v>
      </c>
      <c r="E312" s="54">
        <f>E307/F307</f>
        <v>0.61329635796569548</v>
      </c>
      <c r="F312" s="55">
        <f>D312+E312</f>
        <v>0.99999999999999767</v>
      </c>
      <c r="G312" s="54">
        <f>G307/I307</f>
        <v>0.48569439656493429</v>
      </c>
      <c r="H312" s="54">
        <f>H307/I307</f>
        <v>0.51430560343506226</v>
      </c>
      <c r="I312" s="55">
        <f>G312+H312</f>
        <v>0.99999999999999656</v>
      </c>
      <c r="J312" s="54">
        <f>J307/L307</f>
        <v>0.10783919279872992</v>
      </c>
      <c r="K312" s="54">
        <f>K307/L307</f>
        <v>0.89216080720126878</v>
      </c>
      <c r="L312" s="55">
        <f>J312+K312</f>
        <v>0.99999999999999867</v>
      </c>
      <c r="M312" s="54">
        <f>M307/O307</f>
        <v>1.6176320024735798E-2</v>
      </c>
      <c r="N312" s="54">
        <f>N307/O307</f>
        <v>0.98382367997526399</v>
      </c>
      <c r="O312" s="55">
        <f>M312+N312</f>
        <v>0.99999999999999978</v>
      </c>
      <c r="P312" s="54">
        <f>P307/R307</f>
        <v>3.5864485772946139E-3</v>
      </c>
      <c r="Q312" s="54">
        <f>Q307/R307</f>
        <v>0.99641355142270538</v>
      </c>
      <c r="R312" s="55">
        <f>P312+Q312</f>
        <v>1</v>
      </c>
      <c r="S312" s="22"/>
      <c r="T312" s="22"/>
      <c r="U312" s="22"/>
    </row>
    <row r="313" spans="1:21">
      <c r="A313" s="46"/>
      <c r="B313" s="120"/>
      <c r="C313" s="52" t="s">
        <v>11</v>
      </c>
      <c r="D313" s="54">
        <f>D308/F308</f>
        <v>0.42086340662683669</v>
      </c>
      <c r="E313" s="54">
        <f>E308/F308</f>
        <v>0.57913659337316603</v>
      </c>
      <c r="F313" s="55">
        <f>D313+E313</f>
        <v>1.0000000000000027</v>
      </c>
      <c r="G313" s="54">
        <f>G308/I308</f>
        <v>0.52754438134017412</v>
      </c>
      <c r="H313" s="54">
        <f>H308/I308</f>
        <v>0.47245561865982894</v>
      </c>
      <c r="I313" s="55">
        <f>G313+H313</f>
        <v>1.0000000000000031</v>
      </c>
      <c r="J313" s="54">
        <f>J308/L308</f>
        <v>4.6813445201441935E-2</v>
      </c>
      <c r="K313" s="54">
        <f>K308/L308</f>
        <v>0.95318655479855818</v>
      </c>
      <c r="L313" s="55">
        <f>J313+K313</f>
        <v>1.0000000000000002</v>
      </c>
      <c r="M313" s="54">
        <f>M308/O308</f>
        <v>4.7787668315502942E-3</v>
      </c>
      <c r="N313" s="54">
        <f>N308/O308</f>
        <v>0.99522123316844968</v>
      </c>
      <c r="O313" s="55">
        <f>M313+N313</f>
        <v>1</v>
      </c>
      <c r="P313" s="54">
        <f>P308/R308</f>
        <v>0</v>
      </c>
      <c r="Q313" s="54">
        <f>Q308/R308</f>
        <v>1</v>
      </c>
      <c r="R313" s="55">
        <f>P313+Q313</f>
        <v>1</v>
      </c>
      <c r="S313" s="22"/>
      <c r="T313" s="22"/>
      <c r="U313" s="22"/>
    </row>
    <row r="314" spans="1:21">
      <c r="A314" s="46"/>
      <c r="B314" s="107"/>
      <c r="C314" s="52" t="s">
        <v>147</v>
      </c>
      <c r="D314" s="54">
        <f>D309/F309</f>
        <v>0.4436878871841981</v>
      </c>
      <c r="E314" s="54">
        <f>E309/F309</f>
        <v>0.55631211281579562</v>
      </c>
      <c r="F314" s="55">
        <f>D314+E314</f>
        <v>0.99999999999999378</v>
      </c>
      <c r="G314" s="54">
        <f>G309/I309</f>
        <v>0.44145181004776979</v>
      </c>
      <c r="H314" s="54">
        <f>H309/I309</f>
        <v>0.55854818995222322</v>
      </c>
      <c r="I314" s="55">
        <f>G314+H314</f>
        <v>0.99999999999999301</v>
      </c>
      <c r="J314" s="54">
        <f>J309/L309</f>
        <v>9.3844992425926255E-2</v>
      </c>
      <c r="K314" s="54">
        <f>K309/L309</f>
        <v>0.90615500757406864</v>
      </c>
      <c r="L314" s="55">
        <f>J314+K314</f>
        <v>0.99999999999999489</v>
      </c>
      <c r="M314" s="54">
        <f>M309/O309</f>
        <v>5.7666591694405566E-3</v>
      </c>
      <c r="N314" s="54">
        <f>N309/O309</f>
        <v>0.99423334083055892</v>
      </c>
      <c r="O314" s="55">
        <f>M314+N314</f>
        <v>0.99999999999999944</v>
      </c>
      <c r="P314" s="54">
        <f>P309/R309</f>
        <v>1.5248651172660464E-2</v>
      </c>
      <c r="Q314" s="54">
        <f>Q309/R309</f>
        <v>0.98475134882733906</v>
      </c>
      <c r="R314" s="55">
        <f>P314+Q314</f>
        <v>0.99999999999999956</v>
      </c>
      <c r="S314" s="22"/>
      <c r="T314" s="22"/>
      <c r="U314" s="22"/>
    </row>
    <row r="315" spans="1:21" s="22" customFormat="1" ht="21.75" customHeight="1">
      <c r="A315" s="27"/>
      <c r="B315" s="35"/>
      <c r="C315" s="36" t="s">
        <v>338</v>
      </c>
      <c r="G315" s="37"/>
    </row>
    <row r="316" spans="1:21" s="22" customFormat="1" ht="21.75" customHeight="1">
      <c r="A316" s="27"/>
      <c r="B316" s="35"/>
      <c r="C316" s="36"/>
      <c r="G316" s="37"/>
    </row>
    <row r="317" spans="1:21" s="25" customFormat="1" ht="21.75" customHeight="1">
      <c r="A317" s="58" t="s">
        <v>230</v>
      </c>
      <c r="B317" s="24" t="s">
        <v>231</v>
      </c>
    </row>
    <row r="318" spans="1:21">
      <c r="A318" s="46"/>
      <c r="B318" s="47"/>
      <c r="C318" s="48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</row>
    <row r="319" spans="1:21" ht="35.25" customHeight="1">
      <c r="A319" s="46"/>
      <c r="B319" s="123" t="s">
        <v>331</v>
      </c>
      <c r="C319" s="122"/>
      <c r="D319" s="112" t="s">
        <v>232</v>
      </c>
      <c r="E319" s="113"/>
      <c r="F319" s="114"/>
      <c r="G319" s="49"/>
      <c r="H319" s="42"/>
      <c r="I319" s="42"/>
      <c r="J319" s="42"/>
      <c r="K319" s="42"/>
      <c r="L319" s="42"/>
      <c r="M319" s="42"/>
      <c r="N319" s="42"/>
      <c r="O319" s="42"/>
    </row>
    <row r="320" spans="1:21">
      <c r="A320" s="46"/>
      <c r="B320" s="124"/>
      <c r="C320" s="125"/>
      <c r="D320" s="29" t="s">
        <v>3</v>
      </c>
      <c r="E320" s="30" t="s">
        <v>4</v>
      </c>
      <c r="F320" s="31" t="s">
        <v>147</v>
      </c>
      <c r="G320" s="50"/>
      <c r="H320" s="42"/>
      <c r="I320" s="42"/>
      <c r="J320" s="42"/>
      <c r="K320" s="42"/>
      <c r="L320" s="42"/>
      <c r="M320" s="42"/>
      <c r="N320" s="42"/>
      <c r="O320" s="42"/>
    </row>
    <row r="321" spans="1:21">
      <c r="A321" s="46"/>
      <c r="B321" s="121" t="s">
        <v>148</v>
      </c>
      <c r="C321" s="52" t="s">
        <v>8</v>
      </c>
      <c r="D321" s="32">
        <v>5212.4132999999938</v>
      </c>
      <c r="E321" s="32">
        <v>2853.2360300000014</v>
      </c>
      <c r="F321" s="32">
        <v>8065.6493299999875</v>
      </c>
      <c r="G321" s="50"/>
      <c r="H321" s="42"/>
      <c r="I321" s="42"/>
      <c r="J321" s="42"/>
      <c r="K321" s="42"/>
      <c r="L321" s="42"/>
      <c r="M321" s="42"/>
      <c r="N321" s="42"/>
      <c r="O321" s="42"/>
    </row>
    <row r="322" spans="1:21">
      <c r="A322" s="46"/>
      <c r="B322" s="122"/>
      <c r="C322" s="52" t="s">
        <v>9</v>
      </c>
      <c r="D322" s="32">
        <v>11902.728370000019</v>
      </c>
      <c r="E322" s="32">
        <v>5301.9117400000023</v>
      </c>
      <c r="F322" s="32">
        <v>17204.640110000048</v>
      </c>
      <c r="G322" s="50"/>
      <c r="H322" s="42"/>
      <c r="I322" s="42"/>
      <c r="J322" s="42"/>
      <c r="K322" s="42"/>
      <c r="L322" s="42"/>
      <c r="M322" s="42"/>
      <c r="N322" s="42"/>
      <c r="O322" s="42"/>
    </row>
    <row r="323" spans="1:21">
      <c r="A323" s="46"/>
      <c r="B323" s="122"/>
      <c r="C323" s="52" t="s">
        <v>10</v>
      </c>
      <c r="D323" s="32">
        <v>5146.7329500000005</v>
      </c>
      <c r="E323" s="32">
        <v>3308.1714899999961</v>
      </c>
      <c r="F323" s="32">
        <v>8454.9044400000239</v>
      </c>
      <c r="G323" s="50"/>
      <c r="H323" s="42"/>
      <c r="I323" s="42"/>
      <c r="J323" s="42"/>
      <c r="K323" s="42"/>
      <c r="L323" s="42"/>
      <c r="M323" s="42"/>
      <c r="N323" s="42"/>
      <c r="O323" s="42"/>
    </row>
    <row r="324" spans="1:21">
      <c r="A324" s="46"/>
      <c r="B324" s="122"/>
      <c r="C324" s="52" t="s">
        <v>11</v>
      </c>
      <c r="D324" s="32">
        <v>6627.9331299999913</v>
      </c>
      <c r="E324" s="32">
        <v>3375.6685700000016</v>
      </c>
      <c r="F324" s="32">
        <v>10003.60169999997</v>
      </c>
      <c r="G324" s="50"/>
      <c r="H324" s="42"/>
      <c r="I324" s="42"/>
      <c r="J324" s="42"/>
      <c r="K324" s="42"/>
      <c r="L324" s="42"/>
      <c r="M324" s="42"/>
      <c r="N324" s="42"/>
      <c r="O324" s="42"/>
    </row>
    <row r="325" spans="1:21">
      <c r="A325" s="46"/>
      <c r="B325" s="53"/>
      <c r="C325" s="52" t="s">
        <v>147</v>
      </c>
      <c r="D325" s="38">
        <v>28889.807749999854</v>
      </c>
      <c r="E325" s="38">
        <v>14838.987830000002</v>
      </c>
      <c r="F325" s="32">
        <v>43728.795580000224</v>
      </c>
      <c r="G325" s="50"/>
      <c r="H325" s="42"/>
      <c r="I325" s="42"/>
      <c r="J325" s="42"/>
      <c r="K325" s="42"/>
      <c r="L325" s="42"/>
      <c r="M325" s="42"/>
      <c r="N325" s="42"/>
      <c r="O325" s="42"/>
    </row>
    <row r="326" spans="1:21">
      <c r="A326" s="46"/>
      <c r="B326" s="106" t="s">
        <v>149</v>
      </c>
      <c r="C326" s="52" t="s">
        <v>8</v>
      </c>
      <c r="D326" s="54">
        <f>D321/F321</f>
        <v>0.64624844035960605</v>
      </c>
      <c r="E326" s="54">
        <f>E321/F321</f>
        <v>0.35375155964039484</v>
      </c>
      <c r="F326" s="55">
        <f>D326+E326</f>
        <v>1.0000000000000009</v>
      </c>
      <c r="G326" s="50"/>
      <c r="H326" s="42"/>
      <c r="I326" s="42"/>
      <c r="J326" s="42"/>
      <c r="K326" s="42"/>
      <c r="L326" s="42"/>
      <c r="M326" s="42"/>
      <c r="N326" s="42"/>
      <c r="O326" s="42"/>
    </row>
    <row r="327" spans="1:21">
      <c r="A327" s="46"/>
      <c r="B327" s="120"/>
      <c r="C327" s="52" t="s">
        <v>9</v>
      </c>
      <c r="D327" s="54">
        <f>D322/F322</f>
        <v>0.6918324529835217</v>
      </c>
      <c r="E327" s="54">
        <f>E322/F322</f>
        <v>0.30816754701647681</v>
      </c>
      <c r="F327" s="55">
        <f>D327+E327</f>
        <v>0.99999999999999845</v>
      </c>
      <c r="G327" s="50"/>
      <c r="H327" s="42"/>
      <c r="I327" s="42"/>
      <c r="J327" s="42"/>
      <c r="K327" s="42"/>
      <c r="L327" s="42"/>
      <c r="M327" s="42"/>
      <c r="N327" s="42"/>
      <c r="O327" s="42"/>
    </row>
    <row r="328" spans="1:21">
      <c r="A328" s="46"/>
      <c r="B328" s="120"/>
      <c r="C328" s="52" t="s">
        <v>10</v>
      </c>
      <c r="D328" s="54">
        <f>D323/F323</f>
        <v>0.60872751271450043</v>
      </c>
      <c r="E328" s="54">
        <f>E323/F323</f>
        <v>0.39127248728549635</v>
      </c>
      <c r="F328" s="55">
        <f>D328+E328</f>
        <v>0.99999999999999678</v>
      </c>
      <c r="G328" s="50"/>
      <c r="H328" s="42"/>
      <c r="I328" s="42"/>
      <c r="J328" s="42"/>
      <c r="K328" s="42"/>
      <c r="L328" s="42"/>
      <c r="M328" s="42"/>
      <c r="N328" s="42"/>
      <c r="O328" s="42"/>
    </row>
    <row r="329" spans="1:21">
      <c r="A329" s="46"/>
      <c r="B329" s="120"/>
      <c r="C329" s="52" t="s">
        <v>11</v>
      </c>
      <c r="D329" s="54">
        <f>D324/F324</f>
        <v>0.66255468068066037</v>
      </c>
      <c r="E329" s="54">
        <f>E324/F324</f>
        <v>0.33744531931934191</v>
      </c>
      <c r="F329" s="55">
        <f>D329+E329</f>
        <v>1.0000000000000022</v>
      </c>
      <c r="G329" s="56"/>
      <c r="H329" s="42"/>
      <c r="I329" s="42"/>
      <c r="J329" s="42"/>
      <c r="K329" s="42"/>
      <c r="L329" s="42"/>
      <c r="M329" s="42"/>
      <c r="N329" s="42"/>
      <c r="O329" s="42"/>
    </row>
    <row r="330" spans="1:21">
      <c r="A330" s="46"/>
      <c r="B330" s="107"/>
      <c r="C330" s="52" t="s">
        <v>147</v>
      </c>
      <c r="D330" s="54">
        <f>D325/F325</f>
        <v>0.66065866591607847</v>
      </c>
      <c r="E330" s="54">
        <f>E325/F325</f>
        <v>0.3393413340839132</v>
      </c>
      <c r="F330" s="55">
        <f>D330+E330</f>
        <v>0.99999999999999167</v>
      </c>
      <c r="G330" s="56"/>
      <c r="H330" s="42"/>
      <c r="I330" s="42"/>
      <c r="J330" s="42"/>
      <c r="K330" s="42"/>
      <c r="L330" s="42"/>
      <c r="M330" s="42"/>
      <c r="N330" s="42"/>
      <c r="O330" s="42"/>
    </row>
    <row r="331" spans="1:21" s="22" customFormat="1" ht="21.75" customHeight="1">
      <c r="A331" s="27"/>
      <c r="B331" s="35"/>
      <c r="C331" s="36" t="s">
        <v>338</v>
      </c>
      <c r="G331" s="37"/>
    </row>
    <row r="332" spans="1:21" s="25" customFormat="1" ht="21.75" customHeight="1">
      <c r="A332" s="58" t="s">
        <v>233</v>
      </c>
      <c r="B332" s="24" t="s">
        <v>234</v>
      </c>
    </row>
    <row r="333" spans="1:21" s="22" customFormat="1" ht="21.75" customHeight="1">
      <c r="A333" s="21"/>
      <c r="B333" s="26"/>
    </row>
    <row r="334" spans="1:21" ht="43.5" customHeight="1">
      <c r="A334" s="46"/>
      <c r="B334" s="123" t="s">
        <v>331</v>
      </c>
      <c r="C334" s="122"/>
      <c r="D334" s="108" t="s">
        <v>235</v>
      </c>
      <c r="E334" s="109"/>
      <c r="F334" s="110"/>
      <c r="G334" s="108" t="s">
        <v>236</v>
      </c>
      <c r="H334" s="109"/>
      <c r="I334" s="110"/>
      <c r="J334" s="108" t="s">
        <v>237</v>
      </c>
      <c r="K334" s="109"/>
      <c r="L334" s="110"/>
      <c r="M334" s="25"/>
      <c r="N334" s="25"/>
      <c r="O334" s="25"/>
      <c r="P334" s="25"/>
      <c r="Q334" s="25"/>
      <c r="R334" s="25"/>
      <c r="S334" s="22"/>
      <c r="T334" s="22"/>
      <c r="U334" s="22"/>
    </row>
    <row r="335" spans="1:21">
      <c r="A335" s="46"/>
      <c r="B335" s="124"/>
      <c r="C335" s="125"/>
      <c r="D335" s="29" t="s">
        <v>3</v>
      </c>
      <c r="E335" s="30" t="s">
        <v>4</v>
      </c>
      <c r="F335" s="31" t="s">
        <v>147</v>
      </c>
      <c r="G335" s="29" t="s">
        <v>3</v>
      </c>
      <c r="H335" s="30" t="s">
        <v>4</v>
      </c>
      <c r="I335" s="31" t="s">
        <v>147</v>
      </c>
      <c r="J335" s="29" t="s">
        <v>3</v>
      </c>
      <c r="K335" s="30" t="s">
        <v>4</v>
      </c>
      <c r="L335" s="31" t="s">
        <v>147</v>
      </c>
      <c r="M335" s="25"/>
      <c r="N335" s="25"/>
      <c r="O335" s="25"/>
      <c r="P335" s="25"/>
      <c r="Q335" s="25"/>
      <c r="R335" s="25"/>
      <c r="S335" s="22"/>
      <c r="T335" s="22"/>
      <c r="U335" s="22"/>
    </row>
    <row r="336" spans="1:21">
      <c r="A336" s="46"/>
      <c r="B336" s="121" t="s">
        <v>148</v>
      </c>
      <c r="C336" s="52" t="s">
        <v>8</v>
      </c>
      <c r="D336" s="38">
        <v>407.49427999999995</v>
      </c>
      <c r="E336" s="38">
        <v>7658.1550499999885</v>
      </c>
      <c r="F336" s="38">
        <v>8065.6493299999875</v>
      </c>
      <c r="G336" s="38">
        <v>6343.7128299999922</v>
      </c>
      <c r="H336" s="38">
        <v>1721.9365000000007</v>
      </c>
      <c r="I336" s="38">
        <v>8065.6493299999875</v>
      </c>
      <c r="J336" s="38">
        <v>1299.36463</v>
      </c>
      <c r="K336" s="38">
        <v>6766.2846999999892</v>
      </c>
      <c r="L336" s="38">
        <v>8065.6493299999875</v>
      </c>
      <c r="M336" s="25"/>
      <c r="N336" s="25"/>
      <c r="O336" s="25"/>
      <c r="P336" s="25"/>
      <c r="Q336" s="25"/>
      <c r="R336" s="25"/>
      <c r="S336" s="22"/>
      <c r="T336" s="22"/>
      <c r="U336" s="22"/>
    </row>
    <row r="337" spans="1:21">
      <c r="A337" s="46"/>
      <c r="B337" s="122"/>
      <c r="C337" s="52" t="s">
        <v>9</v>
      </c>
      <c r="D337" s="38">
        <v>398.42111</v>
      </c>
      <c r="E337" s="38">
        <v>16806.219000000048</v>
      </c>
      <c r="F337" s="38">
        <v>17204.640110000048</v>
      </c>
      <c r="G337" s="38">
        <v>12198.315770000017</v>
      </c>
      <c r="H337" s="38">
        <v>5006.3243400000019</v>
      </c>
      <c r="I337" s="38">
        <v>17204.640110000048</v>
      </c>
      <c r="J337" s="38">
        <v>4607.9032300000017</v>
      </c>
      <c r="K337" s="38">
        <v>12596.736880000024</v>
      </c>
      <c r="L337" s="38">
        <v>17204.640110000048</v>
      </c>
      <c r="M337" s="25"/>
      <c r="N337" s="25"/>
      <c r="O337" s="25"/>
      <c r="P337" s="25"/>
      <c r="Q337" s="25"/>
      <c r="R337" s="25"/>
      <c r="S337" s="22"/>
      <c r="T337" s="22"/>
      <c r="U337" s="22"/>
    </row>
    <row r="338" spans="1:21">
      <c r="A338" s="46"/>
      <c r="B338" s="122"/>
      <c r="C338" s="52" t="s">
        <v>10</v>
      </c>
      <c r="D338" s="38">
        <v>171.46154999999999</v>
      </c>
      <c r="E338" s="38">
        <v>8283.4428900000221</v>
      </c>
      <c r="F338" s="38">
        <v>8454.9044400000239</v>
      </c>
      <c r="G338" s="38">
        <v>4621.0066499999994</v>
      </c>
      <c r="H338" s="38">
        <v>3833.8977899999973</v>
      </c>
      <c r="I338" s="38">
        <v>8454.9044400000239</v>
      </c>
      <c r="J338" s="38">
        <v>3662.4362399999973</v>
      </c>
      <c r="K338" s="38">
        <v>4792.4681999999984</v>
      </c>
      <c r="L338" s="38">
        <v>8454.9044400000239</v>
      </c>
      <c r="M338" s="25"/>
      <c r="N338" s="25"/>
      <c r="O338" s="25"/>
      <c r="P338" s="25"/>
      <c r="Q338" s="25"/>
      <c r="R338" s="25"/>
      <c r="S338" s="22"/>
      <c r="T338" s="22"/>
      <c r="U338" s="22"/>
    </row>
    <row r="339" spans="1:21">
      <c r="A339" s="46"/>
      <c r="B339" s="122"/>
      <c r="C339" s="52" t="s">
        <v>11</v>
      </c>
      <c r="D339" s="38">
        <v>375.43732</v>
      </c>
      <c r="E339" s="38">
        <v>9628.1643799999729</v>
      </c>
      <c r="F339" s="38">
        <v>10003.60169999997</v>
      </c>
      <c r="G339" s="38">
        <v>6681.2306399999934</v>
      </c>
      <c r="H339" s="38">
        <v>3322.3710600000027</v>
      </c>
      <c r="I339" s="38">
        <v>10003.60169999997</v>
      </c>
      <c r="J339" s="38">
        <v>2946.9337400000013</v>
      </c>
      <c r="K339" s="38">
        <v>7056.6679599999925</v>
      </c>
      <c r="L339" s="38">
        <v>10003.60169999997</v>
      </c>
      <c r="M339" s="25"/>
      <c r="N339" s="25"/>
      <c r="O339" s="25"/>
      <c r="P339" s="25"/>
      <c r="Q339" s="25"/>
      <c r="R339" s="25"/>
      <c r="S339" s="22"/>
      <c r="T339" s="22"/>
      <c r="U339" s="22"/>
    </row>
    <row r="340" spans="1:21">
      <c r="A340" s="46"/>
      <c r="B340" s="53"/>
      <c r="C340" s="52" t="s">
        <v>147</v>
      </c>
      <c r="D340" s="38">
        <v>1352.8142599999999</v>
      </c>
      <c r="E340" s="38">
        <v>42375.981320000195</v>
      </c>
      <c r="F340" s="38">
        <v>43728.795580000224</v>
      </c>
      <c r="G340" s="38">
        <v>29844.265889999857</v>
      </c>
      <c r="H340" s="38">
        <v>13884.529690000008</v>
      </c>
      <c r="I340" s="38">
        <v>43728.795580000224</v>
      </c>
      <c r="J340" s="38">
        <v>12516.637840000003</v>
      </c>
      <c r="K340" s="38">
        <v>31212.157739999864</v>
      </c>
      <c r="L340" s="38">
        <v>43728.795580000224</v>
      </c>
      <c r="M340" s="25"/>
      <c r="N340" s="25"/>
      <c r="O340" s="25"/>
      <c r="P340" s="25"/>
      <c r="Q340" s="25"/>
      <c r="R340" s="25"/>
      <c r="S340" s="22"/>
      <c r="T340" s="22"/>
      <c r="U340" s="22"/>
    </row>
    <row r="341" spans="1:21">
      <c r="A341" s="46"/>
      <c r="B341" s="106" t="s">
        <v>149</v>
      </c>
      <c r="C341" s="52" t="s">
        <v>8</v>
      </c>
      <c r="D341" s="54">
        <f>D336/F336</f>
        <v>5.0522191497259228E-2</v>
      </c>
      <c r="E341" s="54">
        <f>E336/F336</f>
        <v>0.94947780850274088</v>
      </c>
      <c r="F341" s="55">
        <f>D341+E341</f>
        <v>1</v>
      </c>
      <c r="G341" s="54">
        <f>G336/I336</f>
        <v>0.78650987297510022</v>
      </c>
      <c r="H341" s="54">
        <f>H336/I336</f>
        <v>0.21349012702490047</v>
      </c>
      <c r="I341" s="55">
        <f>G341+H341</f>
        <v>1.0000000000000007</v>
      </c>
      <c r="J341" s="54">
        <f>J336/L336</f>
        <v>0.16109857704413763</v>
      </c>
      <c r="K341" s="54">
        <f>K336/L336</f>
        <v>0.83890142295586256</v>
      </c>
      <c r="L341" s="55">
        <f>J341+K341</f>
        <v>1.0000000000000002</v>
      </c>
      <c r="M341" s="25"/>
      <c r="N341" s="25"/>
      <c r="O341" s="25"/>
      <c r="P341" s="25"/>
      <c r="Q341" s="25"/>
      <c r="R341" s="25"/>
      <c r="S341" s="22"/>
      <c r="T341" s="22"/>
      <c r="U341" s="22"/>
    </row>
    <row r="342" spans="1:21">
      <c r="A342" s="46"/>
      <c r="B342" s="120"/>
      <c r="C342" s="52" t="s">
        <v>9</v>
      </c>
      <c r="D342" s="54">
        <f>D337/F337</f>
        <v>2.3157770662602887E-2</v>
      </c>
      <c r="E342" s="54">
        <f>E337/F337</f>
        <v>0.97684222933739717</v>
      </c>
      <c r="F342" s="55">
        <f>D342+E342</f>
        <v>1</v>
      </c>
      <c r="G342" s="54">
        <f>G337/I337</f>
        <v>0.70901313203929517</v>
      </c>
      <c r="H342" s="54">
        <f>H337/I337</f>
        <v>0.29098686796070322</v>
      </c>
      <c r="I342" s="55">
        <f>G342+H342</f>
        <v>0.99999999999999845</v>
      </c>
      <c r="J342" s="54">
        <f>J337/L337</f>
        <v>0.26782909729810028</v>
      </c>
      <c r="K342" s="54">
        <f>K337/L337</f>
        <v>0.73217090270189844</v>
      </c>
      <c r="L342" s="55">
        <f>J342+K342</f>
        <v>0.99999999999999867</v>
      </c>
      <c r="M342" s="25"/>
      <c r="N342" s="25"/>
      <c r="O342" s="25"/>
      <c r="P342" s="25"/>
      <c r="Q342" s="25"/>
      <c r="R342" s="25"/>
      <c r="S342" s="22"/>
      <c r="T342" s="22"/>
      <c r="U342" s="22"/>
    </row>
    <row r="343" spans="1:21">
      <c r="A343" s="46"/>
      <c r="B343" s="120"/>
      <c r="C343" s="52" t="s">
        <v>10</v>
      </c>
      <c r="D343" s="54">
        <f>D338/F338</f>
        <v>2.027953730485918E-2</v>
      </c>
      <c r="E343" s="54">
        <f>E338/F338</f>
        <v>0.97972046269514057</v>
      </c>
      <c r="F343" s="55">
        <f>D343+E343</f>
        <v>0.99999999999999978</v>
      </c>
      <c r="G343" s="54">
        <f>G338/I338</f>
        <v>0.54654747227397238</v>
      </c>
      <c r="H343" s="54">
        <f>H338/I338</f>
        <v>0.45345252772602435</v>
      </c>
      <c r="I343" s="55">
        <f>G343+H343</f>
        <v>0.99999999999999667</v>
      </c>
      <c r="J343" s="54">
        <f>J338/L338</f>
        <v>0.43317299042116519</v>
      </c>
      <c r="K343" s="54">
        <f>K338/L338</f>
        <v>0.56682700957883148</v>
      </c>
      <c r="L343" s="55">
        <f>J343+K343</f>
        <v>0.99999999999999667</v>
      </c>
      <c r="M343" s="25"/>
      <c r="N343" s="25"/>
      <c r="O343" s="25"/>
      <c r="P343" s="25"/>
      <c r="Q343" s="25"/>
      <c r="R343" s="25"/>
      <c r="S343" s="22"/>
      <c r="T343" s="22"/>
      <c r="U343" s="22"/>
    </row>
    <row r="344" spans="1:21">
      <c r="A344" s="46"/>
      <c r="B344" s="120"/>
      <c r="C344" s="52" t="s">
        <v>11</v>
      </c>
      <c r="D344" s="54">
        <f>D339/F339</f>
        <v>3.7530214742556287E-2</v>
      </c>
      <c r="E344" s="54">
        <f>E339/F339</f>
        <v>0.96246978525744398</v>
      </c>
      <c r="F344" s="55">
        <f>D344+E344</f>
        <v>1.0000000000000002</v>
      </c>
      <c r="G344" s="54">
        <f>G339/I339</f>
        <v>0.66788251275538224</v>
      </c>
      <c r="H344" s="54">
        <f>H339/I339</f>
        <v>0.33211748724462037</v>
      </c>
      <c r="I344" s="55">
        <f>G344+H344</f>
        <v>1.0000000000000027</v>
      </c>
      <c r="J344" s="54">
        <f>J339/L339</f>
        <v>0.29458727250206396</v>
      </c>
      <c r="K344" s="54">
        <f>K339/L339</f>
        <v>0.70541272749793837</v>
      </c>
      <c r="L344" s="55">
        <f>J344+K344</f>
        <v>1.0000000000000022</v>
      </c>
      <c r="M344" s="25"/>
      <c r="N344" s="25"/>
      <c r="O344" s="25"/>
      <c r="P344" s="25"/>
      <c r="Q344" s="25"/>
      <c r="R344" s="25"/>
      <c r="S344" s="22"/>
      <c r="T344" s="22"/>
      <c r="U344" s="22"/>
    </row>
    <row r="345" spans="1:21">
      <c r="A345" s="46"/>
      <c r="B345" s="107"/>
      <c r="C345" s="52" t="s">
        <v>147</v>
      </c>
      <c r="D345" s="54">
        <f>D340/F340</f>
        <v>3.0936462851465368E-2</v>
      </c>
      <c r="E345" s="54">
        <f>E340/F340</f>
        <v>0.96906353714853399</v>
      </c>
      <c r="F345" s="55">
        <f>D345+E345</f>
        <v>0.99999999999999933</v>
      </c>
      <c r="G345" s="54">
        <f>G340/I340</f>
        <v>0.68248543080499136</v>
      </c>
      <c r="H345" s="54">
        <f>H340/I340</f>
        <v>0.31751456919500037</v>
      </c>
      <c r="I345" s="55">
        <f>G345+H345</f>
        <v>0.99999999999999178</v>
      </c>
      <c r="J345" s="54">
        <f>J340/L340</f>
        <v>0.28623330860099438</v>
      </c>
      <c r="K345" s="54">
        <f>K340/L340</f>
        <v>0.71376669139899751</v>
      </c>
      <c r="L345" s="55">
        <f>J345+K345</f>
        <v>0.9999999999999919</v>
      </c>
      <c r="M345" s="25"/>
      <c r="N345" s="25"/>
      <c r="O345" s="25"/>
      <c r="P345" s="25"/>
      <c r="Q345" s="25"/>
      <c r="R345" s="25"/>
      <c r="S345" s="22"/>
      <c r="T345" s="22"/>
      <c r="U345" s="22"/>
    </row>
    <row r="346" spans="1:21" s="22" customFormat="1" ht="21.75" customHeight="1">
      <c r="A346" s="27"/>
      <c r="B346" s="35"/>
      <c r="C346" s="36" t="s">
        <v>338</v>
      </c>
      <c r="G346" s="37"/>
    </row>
    <row r="347" spans="1:21" s="22" customFormat="1" ht="21.75" customHeight="1">
      <c r="A347" s="27"/>
      <c r="B347" s="35"/>
      <c r="C347" s="36"/>
      <c r="G347" s="37"/>
    </row>
    <row r="348" spans="1:21" s="25" customFormat="1" ht="21.75" customHeight="1">
      <c r="A348" s="58" t="s">
        <v>238</v>
      </c>
      <c r="B348" s="24" t="s">
        <v>239</v>
      </c>
    </row>
    <row r="349" spans="1:21" s="22" customFormat="1" ht="21.75" customHeight="1">
      <c r="A349" s="21"/>
      <c r="B349" s="26"/>
    </row>
    <row r="350" spans="1:21" s="42" customFormat="1" ht="20.25" customHeight="1">
      <c r="A350" s="73"/>
      <c r="B350" s="123" t="s">
        <v>331</v>
      </c>
      <c r="C350" s="122"/>
      <c r="D350" s="108" t="s">
        <v>240</v>
      </c>
      <c r="E350" s="109"/>
      <c r="F350" s="110"/>
      <c r="G350" s="108" t="s">
        <v>241</v>
      </c>
      <c r="H350" s="109"/>
      <c r="I350" s="110"/>
      <c r="J350" s="108" t="s">
        <v>242</v>
      </c>
      <c r="K350" s="109"/>
      <c r="L350" s="110"/>
      <c r="M350" s="108" t="s">
        <v>221</v>
      </c>
      <c r="N350" s="109"/>
      <c r="O350" s="110"/>
      <c r="P350" s="74"/>
      <c r="Q350" s="74"/>
      <c r="R350" s="74"/>
      <c r="S350" s="74"/>
      <c r="T350" s="74"/>
      <c r="U350" s="74"/>
    </row>
    <row r="351" spans="1:21" s="42" customFormat="1">
      <c r="A351" s="73"/>
      <c r="B351" s="124"/>
      <c r="C351" s="125"/>
      <c r="D351" s="29" t="s">
        <v>3</v>
      </c>
      <c r="E351" s="30" t="s">
        <v>4</v>
      </c>
      <c r="F351" s="31" t="s">
        <v>147</v>
      </c>
      <c r="G351" s="29" t="s">
        <v>3</v>
      </c>
      <c r="H351" s="30" t="s">
        <v>4</v>
      </c>
      <c r="I351" s="31" t="s">
        <v>147</v>
      </c>
      <c r="J351" s="29" t="s">
        <v>3</v>
      </c>
      <c r="K351" s="30" t="s">
        <v>4</v>
      </c>
      <c r="L351" s="31" t="s">
        <v>147</v>
      </c>
      <c r="M351" s="29" t="s">
        <v>3</v>
      </c>
      <c r="N351" s="30" t="s">
        <v>4</v>
      </c>
      <c r="O351" s="31" t="s">
        <v>147</v>
      </c>
      <c r="P351" s="74"/>
      <c r="Q351" s="74"/>
      <c r="R351" s="74"/>
      <c r="S351" s="74"/>
      <c r="T351" s="74"/>
      <c r="U351" s="74"/>
    </row>
    <row r="352" spans="1:21">
      <c r="A352" s="46"/>
      <c r="B352" s="121" t="s">
        <v>148</v>
      </c>
      <c r="C352" s="52" t="s">
        <v>8</v>
      </c>
      <c r="D352" s="38">
        <v>5414.9567999999945</v>
      </c>
      <c r="E352" s="38">
        <v>2650.6925300000003</v>
      </c>
      <c r="F352" s="38">
        <v>8065.6493299999875</v>
      </c>
      <c r="G352" s="38">
        <v>686.3377999999999</v>
      </c>
      <c r="H352" s="38">
        <v>7379.311529999989</v>
      </c>
      <c r="I352" s="38">
        <v>8065.6493299999875</v>
      </c>
      <c r="J352" s="38">
        <v>1964.3547300000009</v>
      </c>
      <c r="K352" s="38">
        <v>6101.2945999999893</v>
      </c>
      <c r="L352" s="38">
        <v>8065.6493299999875</v>
      </c>
      <c r="M352" s="38">
        <v>0</v>
      </c>
      <c r="N352" s="38">
        <v>8065.6493299999875</v>
      </c>
      <c r="O352" s="38">
        <v>8065.6493299999875</v>
      </c>
      <c r="P352" s="22"/>
      <c r="Q352" s="22"/>
      <c r="R352" s="22"/>
      <c r="S352" s="22"/>
      <c r="T352" s="22"/>
      <c r="U352" s="22"/>
    </row>
    <row r="353" spans="1:21">
      <c r="A353" s="46"/>
      <c r="B353" s="122"/>
      <c r="C353" s="52" t="s">
        <v>9</v>
      </c>
      <c r="D353" s="38">
        <v>11766.719840000023</v>
      </c>
      <c r="E353" s="38">
        <v>5437.9202699999969</v>
      </c>
      <c r="F353" s="38">
        <v>17204.640110000048</v>
      </c>
      <c r="G353" s="38">
        <v>528.38944000000004</v>
      </c>
      <c r="H353" s="38">
        <v>16676.250670000049</v>
      </c>
      <c r="I353" s="38">
        <v>17204.640110000048</v>
      </c>
      <c r="J353" s="38">
        <v>4908.5308300000006</v>
      </c>
      <c r="K353" s="38">
        <v>12296.109280000028</v>
      </c>
      <c r="L353" s="38">
        <v>17204.640110000048</v>
      </c>
      <c r="M353" s="38">
        <v>1</v>
      </c>
      <c r="N353" s="38">
        <v>17203.640110000048</v>
      </c>
      <c r="O353" s="38">
        <v>17204.640110000048</v>
      </c>
      <c r="P353" s="22"/>
      <c r="Q353" s="22"/>
      <c r="R353" s="22"/>
      <c r="S353" s="22"/>
      <c r="T353" s="22"/>
      <c r="U353" s="22"/>
    </row>
    <row r="354" spans="1:21">
      <c r="A354" s="46"/>
      <c r="B354" s="122"/>
      <c r="C354" s="52" t="s">
        <v>10</v>
      </c>
      <c r="D354" s="38">
        <v>5686.6682599999995</v>
      </c>
      <c r="E354" s="38">
        <v>2768.2361799999981</v>
      </c>
      <c r="F354" s="38">
        <v>8454.9044400000239</v>
      </c>
      <c r="G354" s="38">
        <v>165.84070999999997</v>
      </c>
      <c r="H354" s="38">
        <v>8289.0637300000217</v>
      </c>
      <c r="I354" s="38">
        <v>8454.9044400000239</v>
      </c>
      <c r="J354" s="38">
        <v>2568.7031599999982</v>
      </c>
      <c r="K354" s="38">
        <v>5886.2012800000002</v>
      </c>
      <c r="L354" s="38">
        <v>8454.9044400000239</v>
      </c>
      <c r="M354" s="38">
        <v>33.692309999999999</v>
      </c>
      <c r="N354" s="38">
        <v>8421.2121300000235</v>
      </c>
      <c r="O354" s="38">
        <v>8454.9044400000239</v>
      </c>
      <c r="P354" s="22"/>
      <c r="Q354" s="22"/>
      <c r="R354" s="22"/>
      <c r="S354" s="22"/>
      <c r="T354" s="22"/>
      <c r="U354" s="22"/>
    </row>
    <row r="355" spans="1:21">
      <c r="A355" s="46"/>
      <c r="B355" s="122"/>
      <c r="C355" s="52" t="s">
        <v>11</v>
      </c>
      <c r="D355" s="38">
        <v>6550.8391899999906</v>
      </c>
      <c r="E355" s="38">
        <v>3452.7625100000023</v>
      </c>
      <c r="F355" s="38">
        <v>10003.60169999997</v>
      </c>
      <c r="G355" s="38">
        <v>659.85221000000013</v>
      </c>
      <c r="H355" s="38">
        <v>9343.7494899999729</v>
      </c>
      <c r="I355" s="38">
        <v>10003.60169999997</v>
      </c>
      <c r="J355" s="38">
        <v>2792.9103000000009</v>
      </c>
      <c r="K355" s="38">
        <v>7210.6913999999906</v>
      </c>
      <c r="L355" s="38">
        <v>10003.60169999997</v>
      </c>
      <c r="M355" s="38">
        <v>0</v>
      </c>
      <c r="N355" s="38">
        <v>10003.60169999997</v>
      </c>
      <c r="O355" s="38">
        <v>10003.60169999997</v>
      </c>
      <c r="P355" s="22"/>
      <c r="Q355" s="22"/>
      <c r="R355" s="22"/>
      <c r="S355" s="22"/>
      <c r="T355" s="22"/>
      <c r="U355" s="22"/>
    </row>
    <row r="356" spans="1:21">
      <c r="A356" s="46"/>
      <c r="B356" s="53"/>
      <c r="C356" s="52" t="s">
        <v>147</v>
      </c>
      <c r="D356" s="38">
        <v>29419.184089999831</v>
      </c>
      <c r="E356" s="38">
        <v>14309.611489999988</v>
      </c>
      <c r="F356" s="38">
        <v>43728.795580000224</v>
      </c>
      <c r="G356" s="38">
        <v>2040.4201599999985</v>
      </c>
      <c r="H356" s="38">
        <v>41688.375420000128</v>
      </c>
      <c r="I356" s="38">
        <v>43728.795580000224</v>
      </c>
      <c r="J356" s="38">
        <v>12234.499019999997</v>
      </c>
      <c r="K356" s="38">
        <v>31494.296559999813</v>
      </c>
      <c r="L356" s="38">
        <v>43728.795580000224</v>
      </c>
      <c r="M356" s="38">
        <v>34.692309999999999</v>
      </c>
      <c r="N356" s="38">
        <v>43694.103270000225</v>
      </c>
      <c r="O356" s="38">
        <v>43728.795580000224</v>
      </c>
      <c r="P356" s="22"/>
      <c r="Q356" s="22"/>
      <c r="R356" s="22"/>
      <c r="S356" s="22"/>
      <c r="T356" s="22"/>
      <c r="U356" s="22"/>
    </row>
    <row r="357" spans="1:21">
      <c r="A357" s="46"/>
      <c r="B357" s="106" t="s">
        <v>149</v>
      </c>
      <c r="C357" s="52" t="s">
        <v>8</v>
      </c>
      <c r="D357" s="54">
        <f>D352/F352</f>
        <v>0.67136030571763061</v>
      </c>
      <c r="E357" s="54">
        <f>E352/F352</f>
        <v>0.32863969428237022</v>
      </c>
      <c r="F357" s="55">
        <f>D357+E357</f>
        <v>1.0000000000000009</v>
      </c>
      <c r="G357" s="54">
        <f>G352/I352</f>
        <v>8.5093930063036963E-2</v>
      </c>
      <c r="H357" s="54">
        <f>H352/I352</f>
        <v>0.91490606993696322</v>
      </c>
      <c r="I357" s="55">
        <f t="shared" ref="I357:I361" si="26">G357+H357</f>
        <v>1.0000000000000002</v>
      </c>
      <c r="J357" s="54">
        <f>J352/L352</f>
        <v>0.24354576421933335</v>
      </c>
      <c r="K357" s="54">
        <f>K352/L352</f>
        <v>0.75645423578066695</v>
      </c>
      <c r="L357" s="55">
        <f t="shared" ref="L357:L361" si="27">J357+K357</f>
        <v>1.0000000000000002</v>
      </c>
      <c r="M357" s="54">
        <f>M352/O352</f>
        <v>0</v>
      </c>
      <c r="N357" s="54">
        <f>N352/O352</f>
        <v>1</v>
      </c>
      <c r="O357" s="55">
        <f>M357+N357</f>
        <v>1</v>
      </c>
      <c r="P357" s="22"/>
      <c r="Q357" s="22"/>
      <c r="R357" s="22"/>
      <c r="S357" s="22"/>
      <c r="T357" s="22"/>
      <c r="U357" s="22"/>
    </row>
    <row r="358" spans="1:21">
      <c r="A358" s="46"/>
      <c r="B358" s="120"/>
      <c r="C358" s="52" t="s">
        <v>9</v>
      </c>
      <c r="D358" s="54">
        <f>D353/F353</f>
        <v>0.68392711296301512</v>
      </c>
      <c r="E358" s="54">
        <f>E353/F353</f>
        <v>0.31607288703698327</v>
      </c>
      <c r="F358" s="55">
        <f>D358+E358</f>
        <v>0.99999999999999845</v>
      </c>
      <c r="G358" s="54">
        <f>G353/I353</f>
        <v>3.071203097662463E-2</v>
      </c>
      <c r="H358" s="54">
        <f>H353/I353</f>
        <v>0.96928796902337544</v>
      </c>
      <c r="I358" s="55">
        <f t="shared" si="26"/>
        <v>1</v>
      </c>
      <c r="J358" s="54">
        <f>J353/L353</f>
        <v>0.28530273220577046</v>
      </c>
      <c r="K358" s="54">
        <f>K353/L353</f>
        <v>0.71469726779422849</v>
      </c>
      <c r="L358" s="55">
        <f t="shared" si="27"/>
        <v>0.99999999999999889</v>
      </c>
      <c r="M358" s="54">
        <f>M353/O353</f>
        <v>5.8123854588435051E-5</v>
      </c>
      <c r="N358" s="54">
        <f>N353/O353</f>
        <v>0.99994187614541152</v>
      </c>
      <c r="O358" s="55">
        <f>M358+N358</f>
        <v>1</v>
      </c>
      <c r="P358" s="22"/>
      <c r="Q358" s="22"/>
      <c r="R358" s="22"/>
      <c r="S358" s="22"/>
      <c r="T358" s="22"/>
      <c r="U358" s="22"/>
    </row>
    <row r="359" spans="1:21">
      <c r="A359" s="46"/>
      <c r="B359" s="120"/>
      <c r="C359" s="52" t="s">
        <v>10</v>
      </c>
      <c r="D359" s="54">
        <f>D354/F354</f>
        <v>0.67258811738858437</v>
      </c>
      <c r="E359" s="54">
        <f>E354/F354</f>
        <v>0.32741188261141246</v>
      </c>
      <c r="F359" s="55">
        <f>D359+E359</f>
        <v>0.99999999999999689</v>
      </c>
      <c r="G359" s="54">
        <f>G354/I354</f>
        <v>1.9614734995159745E-2</v>
      </c>
      <c r="H359" s="54">
        <f>H354/I354</f>
        <v>0.98038526500484002</v>
      </c>
      <c r="I359" s="55">
        <f t="shared" si="26"/>
        <v>0.99999999999999978</v>
      </c>
      <c r="J359" s="54">
        <f>J354/L354</f>
        <v>0.30381220488400823</v>
      </c>
      <c r="K359" s="54">
        <f>K354/L354</f>
        <v>0.69618779511598872</v>
      </c>
      <c r="L359" s="55">
        <f t="shared" si="27"/>
        <v>0.99999999999999689</v>
      </c>
      <c r="M359" s="54">
        <f>M354/O354</f>
        <v>3.9849427322445176E-3</v>
      </c>
      <c r="N359" s="54">
        <f>N354/O354</f>
        <v>0.99601505726775541</v>
      </c>
      <c r="O359" s="55">
        <f>M359+N359</f>
        <v>0.99999999999999989</v>
      </c>
      <c r="P359" s="22"/>
      <c r="Q359" s="22"/>
      <c r="R359" s="22"/>
      <c r="S359" s="22"/>
      <c r="T359" s="22"/>
      <c r="U359" s="22"/>
    </row>
    <row r="360" spans="1:21">
      <c r="A360" s="46"/>
      <c r="B360" s="120"/>
      <c r="C360" s="52" t="s">
        <v>11</v>
      </c>
      <c r="D360" s="54">
        <f>D355/F355</f>
        <v>0.65484806237337601</v>
      </c>
      <c r="E360" s="54">
        <f>E355/F355</f>
        <v>0.34515193762662627</v>
      </c>
      <c r="F360" s="55">
        <f>D360+E360</f>
        <v>1.0000000000000022</v>
      </c>
      <c r="G360" s="54">
        <f>G355/I355</f>
        <v>6.5961463659633915E-2</v>
      </c>
      <c r="H360" s="54">
        <f>H355/I355</f>
        <v>0.93403853634036638</v>
      </c>
      <c r="I360" s="55">
        <f t="shared" si="26"/>
        <v>1.0000000000000002</v>
      </c>
      <c r="J360" s="54">
        <f>J355/L355</f>
        <v>0.27919047396699226</v>
      </c>
      <c r="K360" s="54">
        <f>K355/L355</f>
        <v>0.72080952603300985</v>
      </c>
      <c r="L360" s="55">
        <f t="shared" si="27"/>
        <v>1.0000000000000022</v>
      </c>
      <c r="M360" s="54">
        <f>M355/O355</f>
        <v>0</v>
      </c>
      <c r="N360" s="54">
        <f>N355/O355</f>
        <v>1</v>
      </c>
      <c r="O360" s="55">
        <f>M360+N360</f>
        <v>1</v>
      </c>
      <c r="P360" s="22"/>
      <c r="Q360" s="22"/>
      <c r="R360" s="22"/>
      <c r="S360" s="22"/>
      <c r="T360" s="22"/>
      <c r="U360" s="22"/>
    </row>
    <row r="361" spans="1:21">
      <c r="A361" s="46"/>
      <c r="B361" s="107"/>
      <c r="C361" s="52" t="s">
        <v>147</v>
      </c>
      <c r="D361" s="54">
        <f>D356/F356</f>
        <v>0.6727645639399904</v>
      </c>
      <c r="E361" s="54">
        <f>E356/F356</f>
        <v>0.32723543606000033</v>
      </c>
      <c r="F361" s="55">
        <f>D361+E361</f>
        <v>0.99999999999999067</v>
      </c>
      <c r="G361" s="54">
        <f>G356/I356</f>
        <v>4.6660790285593959E-2</v>
      </c>
      <c r="H361" s="54">
        <f>H356/I356</f>
        <v>0.95333920971440378</v>
      </c>
      <c r="I361" s="55">
        <f t="shared" si="26"/>
        <v>0.99999999999999778</v>
      </c>
      <c r="J361" s="54">
        <f>J356/L356</f>
        <v>0.27978129417302222</v>
      </c>
      <c r="K361" s="54">
        <f>K356/L356</f>
        <v>0.72021870582696834</v>
      </c>
      <c r="L361" s="55">
        <f t="shared" si="27"/>
        <v>0.99999999999999056</v>
      </c>
      <c r="M361" s="54">
        <f>M356/O356</f>
        <v>7.9335160138430279E-4</v>
      </c>
      <c r="N361" s="54">
        <f>N356/O356</f>
        <v>0.99920664839861573</v>
      </c>
      <c r="O361" s="55">
        <f>M361+N361</f>
        <v>1</v>
      </c>
      <c r="P361" s="22"/>
      <c r="Q361" s="22"/>
      <c r="R361" s="22"/>
      <c r="S361" s="22"/>
      <c r="T361" s="22"/>
      <c r="U361" s="22"/>
    </row>
    <row r="362" spans="1:21" s="22" customFormat="1" ht="21.75" customHeight="1">
      <c r="A362" s="27"/>
      <c r="B362" s="35"/>
      <c r="C362" s="36" t="s">
        <v>338</v>
      </c>
      <c r="G362" s="37"/>
    </row>
    <row r="363" spans="1:21" s="25" customFormat="1" ht="21.75" customHeight="1">
      <c r="A363" s="58" t="s">
        <v>130</v>
      </c>
      <c r="B363" s="24" t="s">
        <v>153</v>
      </c>
    </row>
    <row r="364" spans="1:21" s="22" customFormat="1" ht="21.75" customHeight="1">
      <c r="A364" s="21"/>
      <c r="B364" s="26"/>
    </row>
    <row r="365" spans="1:21" s="42" customFormat="1" ht="22.5" customHeight="1">
      <c r="A365" s="73"/>
      <c r="B365" s="123" t="s">
        <v>331</v>
      </c>
      <c r="C365" s="122"/>
      <c r="D365" s="108" t="s">
        <v>20</v>
      </c>
      <c r="E365" s="109"/>
      <c r="F365" s="110"/>
      <c r="G365" s="108" t="s">
        <v>21</v>
      </c>
      <c r="H365" s="109"/>
      <c r="I365" s="110"/>
      <c r="J365" s="108" t="s">
        <v>22</v>
      </c>
      <c r="K365" s="109"/>
      <c r="L365" s="110"/>
      <c r="M365" s="108" t="s">
        <v>23</v>
      </c>
      <c r="N365" s="109"/>
      <c r="O365" s="110"/>
      <c r="P365" s="108" t="s">
        <v>154</v>
      </c>
      <c r="Q365" s="109"/>
      <c r="R365" s="110"/>
      <c r="S365" s="74"/>
      <c r="T365" s="74"/>
      <c r="U365" s="74"/>
    </row>
    <row r="366" spans="1:21" s="42" customFormat="1">
      <c r="A366" s="73"/>
      <c r="B366" s="124"/>
      <c r="C366" s="125"/>
      <c r="D366" s="29" t="s">
        <v>3</v>
      </c>
      <c r="E366" s="30" t="s">
        <v>4</v>
      </c>
      <c r="F366" s="31" t="s">
        <v>147</v>
      </c>
      <c r="G366" s="29" t="s">
        <v>3</v>
      </c>
      <c r="H366" s="30" t="s">
        <v>4</v>
      </c>
      <c r="I366" s="31" t="s">
        <v>147</v>
      </c>
      <c r="J366" s="29" t="s">
        <v>3</v>
      </c>
      <c r="K366" s="30" t="s">
        <v>4</v>
      </c>
      <c r="L366" s="31" t="s">
        <v>147</v>
      </c>
      <c r="M366" s="29" t="s">
        <v>3</v>
      </c>
      <c r="N366" s="30" t="s">
        <v>4</v>
      </c>
      <c r="O366" s="31" t="s">
        <v>147</v>
      </c>
      <c r="P366" s="29" t="s">
        <v>3</v>
      </c>
      <c r="Q366" s="30" t="s">
        <v>4</v>
      </c>
      <c r="R366" s="31" t="s">
        <v>147</v>
      </c>
      <c r="S366" s="74"/>
      <c r="T366" s="74"/>
      <c r="U366" s="74"/>
    </row>
    <row r="367" spans="1:21">
      <c r="A367" s="46"/>
      <c r="B367" s="121" t="s">
        <v>148</v>
      </c>
      <c r="C367" s="52" t="s">
        <v>8</v>
      </c>
      <c r="D367" s="38">
        <v>1410.7070500000009</v>
      </c>
      <c r="E367" s="38">
        <v>6654.9422799999929</v>
      </c>
      <c r="F367" s="38">
        <v>8065.6493299999875</v>
      </c>
      <c r="G367" s="38">
        <v>3899.2788799999994</v>
      </c>
      <c r="H367" s="38">
        <v>4166.3704499999994</v>
      </c>
      <c r="I367" s="38">
        <v>8065.6493299999875</v>
      </c>
      <c r="J367" s="38">
        <v>433.72879</v>
      </c>
      <c r="K367" s="38">
        <v>7631.9205399999892</v>
      </c>
      <c r="L367" s="38">
        <v>8065.6493299999875</v>
      </c>
      <c r="M367" s="38">
        <v>697.22023999999988</v>
      </c>
      <c r="N367" s="38">
        <v>7368.4290899999887</v>
      </c>
      <c r="O367" s="38">
        <v>8065.6493299999875</v>
      </c>
      <c r="P367" s="38">
        <v>1624.7143700000011</v>
      </c>
      <c r="Q367" s="38">
        <v>6440.9349599999905</v>
      </c>
      <c r="R367" s="38">
        <v>8065.6493299999875</v>
      </c>
      <c r="S367" s="22"/>
      <c r="T367" s="22"/>
      <c r="U367" s="22"/>
    </row>
    <row r="368" spans="1:21">
      <c r="A368" s="46"/>
      <c r="B368" s="122"/>
      <c r="C368" s="52" t="s">
        <v>9</v>
      </c>
      <c r="D368" s="38">
        <v>1779.6014299999995</v>
      </c>
      <c r="E368" s="38">
        <v>15425.038680000043</v>
      </c>
      <c r="F368" s="38">
        <v>17204.640110000048</v>
      </c>
      <c r="G368" s="38">
        <v>7620.6370399999914</v>
      </c>
      <c r="H368" s="38">
        <v>9584.0030700000007</v>
      </c>
      <c r="I368" s="38">
        <v>17204.640110000048</v>
      </c>
      <c r="J368" s="38">
        <v>1521.8980399999994</v>
      </c>
      <c r="K368" s="38">
        <v>15682.742070000038</v>
      </c>
      <c r="L368" s="38">
        <v>17204.640110000048</v>
      </c>
      <c r="M368" s="38">
        <v>1712.7588199999996</v>
      </c>
      <c r="N368" s="38">
        <v>15491.881290000047</v>
      </c>
      <c r="O368" s="38">
        <v>17204.640110000048</v>
      </c>
      <c r="P368" s="38">
        <v>4569.7447800000009</v>
      </c>
      <c r="Q368" s="38">
        <v>12634.895330000023</v>
      </c>
      <c r="R368" s="38">
        <v>17204.640110000048</v>
      </c>
      <c r="S368" s="22"/>
      <c r="T368" s="22"/>
      <c r="U368" s="22"/>
    </row>
    <row r="369" spans="1:21">
      <c r="A369" s="46"/>
      <c r="B369" s="122"/>
      <c r="C369" s="52" t="s">
        <v>10</v>
      </c>
      <c r="D369" s="38">
        <v>606.61280000000011</v>
      </c>
      <c r="E369" s="38">
        <v>7848.2916400000186</v>
      </c>
      <c r="F369" s="38">
        <v>8454.9044400000239</v>
      </c>
      <c r="G369" s="38">
        <v>2829.9563599999974</v>
      </c>
      <c r="H369" s="38">
        <v>5624.9480800000028</v>
      </c>
      <c r="I369" s="38">
        <v>8454.9044400000239</v>
      </c>
      <c r="J369" s="38">
        <v>748.54030000000046</v>
      </c>
      <c r="K369" s="38">
        <v>7706.3641400000188</v>
      </c>
      <c r="L369" s="38">
        <v>8454.9044400000239</v>
      </c>
      <c r="M369" s="38">
        <v>1877.6806499999993</v>
      </c>
      <c r="N369" s="38">
        <v>6577.2237900000082</v>
      </c>
      <c r="O369" s="38">
        <v>8454.9044400000239</v>
      </c>
      <c r="P369" s="38">
        <v>2361.2296699999984</v>
      </c>
      <c r="Q369" s="38">
        <v>6093.6747700000024</v>
      </c>
      <c r="R369" s="38">
        <v>8454.9044400000239</v>
      </c>
      <c r="S369" s="22"/>
      <c r="T369" s="22"/>
      <c r="U369" s="22"/>
    </row>
    <row r="370" spans="1:21">
      <c r="A370" s="46"/>
      <c r="B370" s="122"/>
      <c r="C370" s="52" t="s">
        <v>11</v>
      </c>
      <c r="D370" s="38">
        <v>1573.1442400000003</v>
      </c>
      <c r="E370" s="38">
        <v>8430.4574599999814</v>
      </c>
      <c r="F370" s="38">
        <v>10003.60169999997</v>
      </c>
      <c r="G370" s="38">
        <v>3314.6549400000004</v>
      </c>
      <c r="H370" s="38">
        <v>6688.9467599999916</v>
      </c>
      <c r="I370" s="38">
        <v>10003.60169999997</v>
      </c>
      <c r="J370" s="38">
        <v>740.12798000000021</v>
      </c>
      <c r="K370" s="38">
        <v>9263.4737199999745</v>
      </c>
      <c r="L370" s="38">
        <v>10003.60169999997</v>
      </c>
      <c r="M370" s="38">
        <v>2681.7841500000009</v>
      </c>
      <c r="N370" s="38">
        <v>7321.8175499999907</v>
      </c>
      <c r="O370" s="38">
        <v>10003.60169999997</v>
      </c>
      <c r="P370" s="38">
        <v>1693.8903899999991</v>
      </c>
      <c r="Q370" s="38">
        <v>8309.7113099999842</v>
      </c>
      <c r="R370" s="38">
        <v>10003.60169999997</v>
      </c>
      <c r="S370" s="22"/>
      <c r="T370" s="22"/>
      <c r="U370" s="22"/>
    </row>
    <row r="371" spans="1:21">
      <c r="A371" s="46"/>
      <c r="B371" s="53"/>
      <c r="C371" s="52" t="s">
        <v>147</v>
      </c>
      <c r="D371" s="38">
        <v>5370.0655199999965</v>
      </c>
      <c r="E371" s="38">
        <v>38358.730060000024</v>
      </c>
      <c r="F371" s="38">
        <v>43728.795580000224</v>
      </c>
      <c r="G371" s="38">
        <v>17664.527220000022</v>
      </c>
      <c r="H371" s="38">
        <v>26064.268359999907</v>
      </c>
      <c r="I371" s="38">
        <v>43728.795580000224</v>
      </c>
      <c r="J371" s="38">
        <v>3444.2951100000005</v>
      </c>
      <c r="K371" s="38">
        <v>40284.50047000005</v>
      </c>
      <c r="L371" s="38">
        <v>43728.795580000224</v>
      </c>
      <c r="M371" s="38">
        <v>6969.4438599999885</v>
      </c>
      <c r="N371" s="38">
        <v>36759.351719999919</v>
      </c>
      <c r="O371" s="38">
        <v>43728.795580000224</v>
      </c>
      <c r="P371" s="38">
        <v>10249.579210000014</v>
      </c>
      <c r="Q371" s="38">
        <v>33479.216369999849</v>
      </c>
      <c r="R371" s="38">
        <v>43728.795580000224</v>
      </c>
      <c r="S371" s="22"/>
      <c r="T371" s="22"/>
      <c r="U371" s="22"/>
    </row>
    <row r="372" spans="1:21">
      <c r="A372" s="46"/>
      <c r="B372" s="106" t="s">
        <v>149</v>
      </c>
      <c r="C372" s="52" t="s">
        <v>8</v>
      </c>
      <c r="D372" s="54">
        <f>D367/F367</f>
        <v>0.17490309735546153</v>
      </c>
      <c r="E372" s="54">
        <f>E367/F367</f>
        <v>0.82509690264453928</v>
      </c>
      <c r="F372" s="55">
        <f t="shared" ref="F372:F376" si="28">D372+E372</f>
        <v>1.0000000000000009</v>
      </c>
      <c r="G372" s="54">
        <f>G367/I367</f>
        <v>0.48344264924793173</v>
      </c>
      <c r="H372" s="54">
        <f>H367/I367</f>
        <v>0.51655735075206966</v>
      </c>
      <c r="I372" s="55">
        <f>G372+H372</f>
        <v>1.0000000000000013</v>
      </c>
      <c r="J372" s="54">
        <f>J367/L367</f>
        <v>5.3774813688806961E-2</v>
      </c>
      <c r="K372" s="54">
        <f>K367/L367</f>
        <v>0.94622518631119323</v>
      </c>
      <c r="L372" s="55">
        <f>J372+K372</f>
        <v>1.0000000000000002</v>
      </c>
      <c r="M372" s="54">
        <f>M367/O367</f>
        <v>8.6443163032975667E-2</v>
      </c>
      <c r="N372" s="54">
        <f>N367/O367</f>
        <v>0.9135568369670245</v>
      </c>
      <c r="O372" s="55">
        <f>M372+N372</f>
        <v>1.0000000000000002</v>
      </c>
      <c r="P372" s="54">
        <f>P367/R367</f>
        <v>0.20143627667482583</v>
      </c>
      <c r="Q372" s="54">
        <f>Q367/R367</f>
        <v>0.79856372332517467</v>
      </c>
      <c r="R372" s="55">
        <f>P372+Q372</f>
        <v>1.0000000000000004</v>
      </c>
      <c r="S372" s="22"/>
      <c r="T372" s="22"/>
      <c r="U372" s="22"/>
    </row>
    <row r="373" spans="1:21">
      <c r="A373" s="46"/>
      <c r="B373" s="120"/>
      <c r="C373" s="52" t="s">
        <v>9</v>
      </c>
      <c r="D373" s="54">
        <f>D368/F368</f>
        <v>0.10343729474269105</v>
      </c>
      <c r="E373" s="54">
        <f>E368/F368</f>
        <v>0.89656270525730863</v>
      </c>
      <c r="F373" s="55">
        <f t="shared" si="28"/>
        <v>0.99999999999999967</v>
      </c>
      <c r="G373" s="54">
        <f>G368/I368</f>
        <v>0.44294079918420159</v>
      </c>
      <c r="H373" s="54">
        <f>H368/I368</f>
        <v>0.55705920081579519</v>
      </c>
      <c r="I373" s="55">
        <f>G373+H373</f>
        <v>0.99999999999999678</v>
      </c>
      <c r="J373" s="54">
        <f>J368/L368</f>
        <v>8.8458580375384274E-2</v>
      </c>
      <c r="K373" s="54">
        <f>K368/L368</f>
        <v>0.91154141962461521</v>
      </c>
      <c r="L373" s="55">
        <f>J373+K373</f>
        <v>0.99999999999999944</v>
      </c>
      <c r="M373" s="54">
        <f>M368/O368</f>
        <v>9.9552144598739581E-2</v>
      </c>
      <c r="N373" s="54">
        <f>N368/O368</f>
        <v>0.90044785540126038</v>
      </c>
      <c r="O373" s="55">
        <f>M373+N373</f>
        <v>1</v>
      </c>
      <c r="P373" s="54">
        <f>P368/R368</f>
        <v>0.26561118109898019</v>
      </c>
      <c r="Q373" s="54">
        <f>Q368/R368</f>
        <v>0.73438881890101848</v>
      </c>
      <c r="R373" s="55">
        <f>P373+Q373</f>
        <v>0.99999999999999867</v>
      </c>
      <c r="S373" s="22"/>
      <c r="T373" s="22"/>
      <c r="U373" s="22"/>
    </row>
    <row r="374" spans="1:21">
      <c r="A374" s="46"/>
      <c r="B374" s="120"/>
      <c r="C374" s="52" t="s">
        <v>10</v>
      </c>
      <c r="D374" s="54">
        <f>D369/F369</f>
        <v>7.174685465753157E-2</v>
      </c>
      <c r="E374" s="54">
        <f>E369/F369</f>
        <v>0.92825314534246783</v>
      </c>
      <c r="F374" s="55">
        <f t="shared" si="28"/>
        <v>0.99999999999999944</v>
      </c>
      <c r="G374" s="54">
        <f>G369/I369</f>
        <v>0.33471180899591452</v>
      </c>
      <c r="H374" s="54">
        <f>H369/I369</f>
        <v>0.66528819100408276</v>
      </c>
      <c r="I374" s="55">
        <f>G374+H374</f>
        <v>0.99999999999999734</v>
      </c>
      <c r="J374" s="54">
        <f>J369/L369</f>
        <v>8.8533265551609036E-2</v>
      </c>
      <c r="K374" s="54">
        <f>K369/L369</f>
        <v>0.91146673444839044</v>
      </c>
      <c r="L374" s="55">
        <f>J374+K374</f>
        <v>0.99999999999999944</v>
      </c>
      <c r="M374" s="54">
        <f>M369/O369</f>
        <v>0.22208182993964082</v>
      </c>
      <c r="N374" s="54">
        <f>N369/O369</f>
        <v>0.77791817006035724</v>
      </c>
      <c r="O374" s="55">
        <f>M374+N374</f>
        <v>0.999999999999998</v>
      </c>
      <c r="P374" s="54">
        <f>P369/R369</f>
        <v>0.27927337165740829</v>
      </c>
      <c r="Q374" s="54">
        <f>Q369/R369</f>
        <v>0.72072662834258894</v>
      </c>
      <c r="R374" s="55">
        <f>P374+Q374</f>
        <v>0.99999999999999722</v>
      </c>
      <c r="S374" s="22"/>
      <c r="T374" s="22"/>
      <c r="U374" s="22"/>
    </row>
    <row r="375" spans="1:21">
      <c r="A375" s="46"/>
      <c r="B375" s="120"/>
      <c r="C375" s="52" t="s">
        <v>11</v>
      </c>
      <c r="D375" s="54">
        <f>D370/F370</f>
        <v>0.15725778446377017</v>
      </c>
      <c r="E375" s="54">
        <f>E370/F370</f>
        <v>0.84274221553623097</v>
      </c>
      <c r="F375" s="55">
        <f t="shared" si="28"/>
        <v>1.0000000000000011</v>
      </c>
      <c r="G375" s="54">
        <f>G370/I370</f>
        <v>0.3313461530560548</v>
      </c>
      <c r="H375" s="54">
        <f>H370/I370</f>
        <v>0.66865384694394736</v>
      </c>
      <c r="I375" s="55">
        <f>G375+H375</f>
        <v>1.0000000000000022</v>
      </c>
      <c r="J375" s="54">
        <f>J370/L370</f>
        <v>7.3986150408207718E-2</v>
      </c>
      <c r="K375" s="54">
        <f>K370/L370</f>
        <v>0.92601384959179278</v>
      </c>
      <c r="L375" s="55">
        <f>J375+K375</f>
        <v>1.0000000000000004</v>
      </c>
      <c r="M375" s="54">
        <f>M370/O370</f>
        <v>0.26808185995650036</v>
      </c>
      <c r="N375" s="54">
        <f>N370/O370</f>
        <v>0.73191814004350175</v>
      </c>
      <c r="O375" s="55">
        <f>M375+N375</f>
        <v>1.0000000000000022</v>
      </c>
      <c r="P375" s="54">
        <f>P370/R370</f>
        <v>0.16932805211547</v>
      </c>
      <c r="Q375" s="54">
        <f>Q370/R370</f>
        <v>0.83067194788453136</v>
      </c>
      <c r="R375" s="55">
        <f>P375+Q375</f>
        <v>1.0000000000000013</v>
      </c>
      <c r="S375" s="22"/>
      <c r="T375" s="22"/>
      <c r="U375" s="22"/>
    </row>
    <row r="376" spans="1:21">
      <c r="A376" s="46"/>
      <c r="B376" s="107"/>
      <c r="C376" s="52" t="s">
        <v>147</v>
      </c>
      <c r="D376" s="54">
        <f>D371/F371</f>
        <v>0.12280387439840777</v>
      </c>
      <c r="E376" s="54">
        <f>E371/F371</f>
        <v>0.87719612560158755</v>
      </c>
      <c r="F376" s="55">
        <f t="shared" si="28"/>
        <v>0.99999999999999534</v>
      </c>
      <c r="G376" s="54">
        <f>G371/I371</f>
        <v>0.40395640871661831</v>
      </c>
      <c r="H376" s="54">
        <f>H371/I371</f>
        <v>0.59604359128337492</v>
      </c>
      <c r="I376" s="55">
        <f>G376+H376</f>
        <v>0.99999999999999323</v>
      </c>
      <c r="J376" s="54">
        <f>J371/L371</f>
        <v>7.8764920559012172E-2</v>
      </c>
      <c r="K376" s="54">
        <f>K371/L371</f>
        <v>0.92123507944098382</v>
      </c>
      <c r="L376" s="55">
        <f>J376+K376</f>
        <v>0.999999999999996</v>
      </c>
      <c r="M376" s="54">
        <f>M371/O371</f>
        <v>0.15937882046738852</v>
      </c>
      <c r="N376" s="54">
        <f>N371/O371</f>
        <v>0.84062117953260429</v>
      </c>
      <c r="O376" s="55">
        <f>M376+N376</f>
        <v>0.99999999999999278</v>
      </c>
      <c r="P376" s="54">
        <f>P371/R371</f>
        <v>0.23438969845965196</v>
      </c>
      <c r="Q376" s="54">
        <f>Q371/R371</f>
        <v>0.76561030154033982</v>
      </c>
      <c r="R376" s="55">
        <f>P376+Q376</f>
        <v>0.99999999999999178</v>
      </c>
      <c r="S376" s="22"/>
      <c r="T376" s="22"/>
      <c r="U376" s="22"/>
    </row>
    <row r="377" spans="1:21" s="22" customFormat="1" ht="21.75" customHeight="1">
      <c r="A377" s="27"/>
      <c r="B377" s="35"/>
      <c r="C377" s="36" t="s">
        <v>338</v>
      </c>
      <c r="G377" s="37"/>
    </row>
    <row r="379" spans="1:21" s="25" customFormat="1" ht="21.75" customHeight="1">
      <c r="A379" s="58" t="s">
        <v>229</v>
      </c>
      <c r="B379" s="24" t="s">
        <v>243</v>
      </c>
    </row>
    <row r="380" spans="1:21" s="25" customFormat="1" ht="21.75" customHeight="1">
      <c r="A380" s="58"/>
      <c r="B380" s="24"/>
    </row>
    <row r="381" spans="1:21" s="25" customFormat="1" ht="21.75" customHeight="1">
      <c r="A381" s="58" t="s">
        <v>244</v>
      </c>
      <c r="B381" s="24" t="s">
        <v>245</v>
      </c>
    </row>
    <row r="382" spans="1:21" s="22" customFormat="1" ht="21.75" customHeight="1">
      <c r="A382" s="21"/>
      <c r="B382" s="26"/>
    </row>
    <row r="383" spans="1:21" s="42" customFormat="1" ht="22.5" customHeight="1">
      <c r="A383" s="73"/>
      <c r="B383" s="123" t="s">
        <v>331</v>
      </c>
      <c r="C383" s="122"/>
      <c r="D383" s="108" t="s">
        <v>246</v>
      </c>
      <c r="E383" s="109"/>
      <c r="F383" s="110"/>
      <c r="G383" s="108" t="s">
        <v>247</v>
      </c>
      <c r="H383" s="109"/>
      <c r="I383" s="110"/>
      <c r="J383" s="108" t="s">
        <v>248</v>
      </c>
      <c r="K383" s="109"/>
      <c r="L383" s="110"/>
      <c r="M383" s="74"/>
      <c r="N383" s="74"/>
      <c r="O383" s="74"/>
      <c r="P383" s="74"/>
      <c r="Q383" s="74"/>
      <c r="R383" s="74"/>
      <c r="S383" s="74"/>
      <c r="T383" s="74"/>
      <c r="U383" s="74"/>
    </row>
    <row r="384" spans="1:21" s="42" customFormat="1">
      <c r="A384" s="73"/>
      <c r="B384" s="124"/>
      <c r="C384" s="125"/>
      <c r="D384" s="29" t="s">
        <v>3</v>
      </c>
      <c r="E384" s="30" t="s">
        <v>4</v>
      </c>
      <c r="F384" s="31" t="s">
        <v>147</v>
      </c>
      <c r="G384" s="29" t="s">
        <v>3</v>
      </c>
      <c r="H384" s="30" t="s">
        <v>4</v>
      </c>
      <c r="I384" s="31" t="s">
        <v>147</v>
      </c>
      <c r="J384" s="29" t="s">
        <v>3</v>
      </c>
      <c r="K384" s="30" t="s">
        <v>4</v>
      </c>
      <c r="L384" s="31" t="s">
        <v>147</v>
      </c>
      <c r="M384" s="74"/>
      <c r="N384" s="74"/>
      <c r="O384" s="74"/>
      <c r="P384" s="74"/>
      <c r="Q384" s="74"/>
      <c r="R384" s="74"/>
      <c r="S384" s="74"/>
      <c r="T384" s="74"/>
      <c r="U384" s="74"/>
    </row>
    <row r="385" spans="1:21">
      <c r="A385" s="46"/>
      <c r="B385" s="121" t="s">
        <v>148</v>
      </c>
      <c r="C385" s="52" t="s">
        <v>8</v>
      </c>
      <c r="D385" s="38">
        <v>5577.9897199999932</v>
      </c>
      <c r="E385" s="38">
        <v>2487.6596100000006</v>
      </c>
      <c r="F385" s="38">
        <v>8065.6493299999875</v>
      </c>
      <c r="G385" s="38">
        <v>1039.9912099999999</v>
      </c>
      <c r="H385" s="38">
        <v>7025.658119999991</v>
      </c>
      <c r="I385" s="38">
        <v>8065.6493299999875</v>
      </c>
      <c r="J385" s="38">
        <v>2343.9530700000009</v>
      </c>
      <c r="K385" s="38">
        <v>5721.6962599999915</v>
      </c>
      <c r="L385" s="38">
        <v>8065.6493299999875</v>
      </c>
      <c r="M385" s="22"/>
      <c r="N385" s="22"/>
      <c r="O385" s="22"/>
      <c r="P385" s="22"/>
      <c r="Q385" s="22"/>
      <c r="R385" s="22"/>
      <c r="S385" s="22"/>
      <c r="T385" s="22"/>
      <c r="U385" s="22"/>
    </row>
    <row r="386" spans="1:21">
      <c r="A386" s="46"/>
      <c r="B386" s="122"/>
      <c r="C386" s="52" t="s">
        <v>9</v>
      </c>
      <c r="D386" s="38">
        <v>9572.063339999997</v>
      </c>
      <c r="E386" s="38">
        <v>7632.5767699999951</v>
      </c>
      <c r="F386" s="38">
        <v>17204.640110000048</v>
      </c>
      <c r="G386" s="38">
        <v>2928.84213</v>
      </c>
      <c r="H386" s="38">
        <v>14275.797980000036</v>
      </c>
      <c r="I386" s="38">
        <v>17204.640110000048</v>
      </c>
      <c r="J386" s="38">
        <v>5794.4517599999963</v>
      </c>
      <c r="K386" s="38">
        <v>11410.188350000008</v>
      </c>
      <c r="L386" s="38">
        <v>17204.640110000048</v>
      </c>
      <c r="M386" s="22"/>
      <c r="N386" s="22"/>
      <c r="O386" s="22"/>
      <c r="P386" s="22"/>
      <c r="Q386" s="22"/>
      <c r="R386" s="22"/>
      <c r="S386" s="22"/>
      <c r="T386" s="22"/>
      <c r="U386" s="22"/>
    </row>
    <row r="387" spans="1:21">
      <c r="A387" s="46"/>
      <c r="B387" s="122"/>
      <c r="C387" s="52" t="s">
        <v>10</v>
      </c>
      <c r="D387" s="38">
        <v>5401.4395500000001</v>
      </c>
      <c r="E387" s="38">
        <v>3053.4648899999975</v>
      </c>
      <c r="F387" s="38">
        <v>8454.9044400000239</v>
      </c>
      <c r="G387" s="38">
        <v>1279.1516499999996</v>
      </c>
      <c r="H387" s="38">
        <v>7175.7527900000168</v>
      </c>
      <c r="I387" s="38">
        <v>8454.9044400000239</v>
      </c>
      <c r="J387" s="38">
        <v>2513.6964099999964</v>
      </c>
      <c r="K387" s="38">
        <v>5941.2080299999989</v>
      </c>
      <c r="L387" s="38">
        <v>8454.9044400000239</v>
      </c>
      <c r="M387" s="22"/>
      <c r="N387" s="22"/>
      <c r="O387" s="22"/>
      <c r="P387" s="22"/>
      <c r="Q387" s="22"/>
      <c r="R387" s="22"/>
      <c r="S387" s="22"/>
      <c r="T387" s="22"/>
      <c r="U387" s="22"/>
    </row>
    <row r="388" spans="1:21">
      <c r="A388" s="46"/>
      <c r="B388" s="122"/>
      <c r="C388" s="52" t="s">
        <v>11</v>
      </c>
      <c r="D388" s="38">
        <v>6891.614699999991</v>
      </c>
      <c r="E388" s="38">
        <v>3111.9870000000024</v>
      </c>
      <c r="F388" s="38">
        <v>10003.60169999997</v>
      </c>
      <c r="G388" s="38">
        <v>2140.2543799999999</v>
      </c>
      <c r="H388" s="38">
        <v>7863.3473199999908</v>
      </c>
      <c r="I388" s="38">
        <v>10003.60169999997</v>
      </c>
      <c r="J388" s="38">
        <v>1579.0967400000002</v>
      </c>
      <c r="K388" s="38">
        <v>8424.5049599999784</v>
      </c>
      <c r="L388" s="38">
        <v>10003.60169999997</v>
      </c>
      <c r="M388" s="22"/>
      <c r="N388" s="22"/>
      <c r="O388" s="22"/>
      <c r="P388" s="22"/>
      <c r="Q388" s="22"/>
      <c r="R388" s="22"/>
      <c r="S388" s="22"/>
      <c r="T388" s="22"/>
      <c r="U388" s="22"/>
    </row>
    <row r="389" spans="1:21">
      <c r="A389" s="46"/>
      <c r="B389" s="53"/>
      <c r="C389" s="52" t="s">
        <v>147</v>
      </c>
      <c r="D389" s="38">
        <v>27443.107309999887</v>
      </c>
      <c r="E389" s="38">
        <v>16285.688270000022</v>
      </c>
      <c r="F389" s="38">
        <v>43728.795580000224</v>
      </c>
      <c r="G389" s="38">
        <v>7388.2393699999966</v>
      </c>
      <c r="H389" s="38">
        <v>36340.556209999937</v>
      </c>
      <c r="I389" s="38">
        <v>43728.795580000224</v>
      </c>
      <c r="J389" s="38">
        <v>12231.19798000001</v>
      </c>
      <c r="K389" s="38">
        <v>31497.597599999819</v>
      </c>
      <c r="L389" s="38">
        <v>43728.795580000224</v>
      </c>
      <c r="M389" s="22"/>
      <c r="N389" s="22"/>
      <c r="O389" s="22"/>
      <c r="P389" s="22"/>
      <c r="Q389" s="22"/>
      <c r="R389" s="22"/>
      <c r="S389" s="22"/>
      <c r="T389" s="22"/>
      <c r="U389" s="22"/>
    </row>
    <row r="390" spans="1:21">
      <c r="A390" s="46"/>
      <c r="B390" s="106" t="s">
        <v>149</v>
      </c>
      <c r="C390" s="52" t="s">
        <v>8</v>
      </c>
      <c r="D390" s="54">
        <f>D385/F385</f>
        <v>0.69157354749515276</v>
      </c>
      <c r="E390" s="54">
        <f>E385/F385</f>
        <v>0.30842645250484807</v>
      </c>
      <c r="F390" s="55">
        <f t="shared" ref="F390:F394" si="29">D390+E390</f>
        <v>1.0000000000000009</v>
      </c>
      <c r="G390" s="54">
        <f>G385/I385</f>
        <v>0.12894079167709135</v>
      </c>
      <c r="H390" s="54">
        <f>H385/I385</f>
        <v>0.87105920832290906</v>
      </c>
      <c r="I390" s="55">
        <f>G390+H390</f>
        <v>1.0000000000000004</v>
      </c>
      <c r="J390" s="54">
        <f>J385/L385</f>
        <v>0.29060934514989689</v>
      </c>
      <c r="K390" s="54">
        <f>K385/L385</f>
        <v>0.70939065485010377</v>
      </c>
      <c r="L390" s="55">
        <f>J390+K390</f>
        <v>1.0000000000000007</v>
      </c>
      <c r="M390" s="22"/>
      <c r="N390" s="22"/>
      <c r="O390" s="22"/>
      <c r="P390" s="22"/>
      <c r="Q390" s="22"/>
      <c r="R390" s="22"/>
      <c r="S390" s="22"/>
      <c r="T390" s="22"/>
      <c r="U390" s="22"/>
    </row>
    <row r="391" spans="1:21">
      <c r="A391" s="46"/>
      <c r="B391" s="120"/>
      <c r="C391" s="52" t="s">
        <v>9</v>
      </c>
      <c r="D391" s="54">
        <f>D386/F386</f>
        <v>0.55636521768544978</v>
      </c>
      <c r="E391" s="54">
        <f>E386/F386</f>
        <v>0.443634782314547</v>
      </c>
      <c r="F391" s="55">
        <f t="shared" si="29"/>
        <v>0.99999999999999678</v>
      </c>
      <c r="G391" s="54">
        <f>G386/I386</f>
        <v>0.17023559407660238</v>
      </c>
      <c r="H391" s="54">
        <f>H386/I386</f>
        <v>0.82976440592339695</v>
      </c>
      <c r="I391" s="55">
        <f>G391+H391</f>
        <v>0.99999999999999933</v>
      </c>
      <c r="J391" s="54">
        <f>J386/L386</f>
        <v>0.33679587151794133</v>
      </c>
      <c r="K391" s="54">
        <f>K386/L386</f>
        <v>0.66320412848205612</v>
      </c>
      <c r="L391" s="55">
        <f>J391+K391</f>
        <v>0.99999999999999745</v>
      </c>
      <c r="M391" s="22"/>
      <c r="N391" s="22"/>
      <c r="O391" s="22"/>
      <c r="P391" s="22"/>
      <c r="Q391" s="22"/>
      <c r="R391" s="22"/>
      <c r="S391" s="22"/>
      <c r="T391" s="22"/>
      <c r="U391" s="22"/>
    </row>
    <row r="392" spans="1:21">
      <c r="A392" s="46"/>
      <c r="B392" s="120"/>
      <c r="C392" s="52" t="s">
        <v>10</v>
      </c>
      <c r="D392" s="54">
        <f>D387/F387</f>
        <v>0.63885282067126292</v>
      </c>
      <c r="E392" s="54">
        <f>E387/F387</f>
        <v>0.36114717932873397</v>
      </c>
      <c r="F392" s="55">
        <f t="shared" si="29"/>
        <v>0.99999999999999689</v>
      </c>
      <c r="G392" s="54">
        <f>G387/I387</f>
        <v>0.15129108307225245</v>
      </c>
      <c r="H392" s="54">
        <f>H387/I387</f>
        <v>0.84870891692774664</v>
      </c>
      <c r="I392" s="55">
        <f>G392+H392</f>
        <v>0.99999999999999911</v>
      </c>
      <c r="J392" s="54">
        <f>J387/L387</f>
        <v>0.29730630639747235</v>
      </c>
      <c r="K392" s="54">
        <f>K387/L387</f>
        <v>0.70269369360252432</v>
      </c>
      <c r="L392" s="55">
        <f>J392+K392</f>
        <v>0.99999999999999667</v>
      </c>
      <c r="M392" s="22"/>
      <c r="N392" s="22"/>
      <c r="O392" s="22"/>
      <c r="P392" s="22"/>
      <c r="Q392" s="22"/>
      <c r="R392" s="22"/>
      <c r="S392" s="22"/>
      <c r="T392" s="22"/>
      <c r="U392" s="22"/>
    </row>
    <row r="393" spans="1:21">
      <c r="A393" s="46"/>
      <c r="B393" s="120"/>
      <c r="C393" s="52" t="s">
        <v>11</v>
      </c>
      <c r="D393" s="54">
        <f>D388/F388</f>
        <v>0.68891334408086358</v>
      </c>
      <c r="E393" s="54">
        <f>E388/F388</f>
        <v>0.31108665591913875</v>
      </c>
      <c r="F393" s="55">
        <f t="shared" si="29"/>
        <v>1.0000000000000022</v>
      </c>
      <c r="G393" s="54">
        <f>G388/I388</f>
        <v>0.21394838021189971</v>
      </c>
      <c r="H393" s="54">
        <f>H388/I388</f>
        <v>0.78605161978810234</v>
      </c>
      <c r="I393" s="55">
        <f>G393+H393</f>
        <v>1.000000000000002</v>
      </c>
      <c r="J393" s="54">
        <f>J388/L388</f>
        <v>0.15785282014976715</v>
      </c>
      <c r="K393" s="54">
        <f>K388/L388</f>
        <v>0.84214717985023368</v>
      </c>
      <c r="L393" s="55">
        <f>J393+K393</f>
        <v>1.0000000000000009</v>
      </c>
      <c r="M393" s="22"/>
      <c r="N393" s="22"/>
      <c r="O393" s="22"/>
      <c r="P393" s="22"/>
      <c r="Q393" s="22"/>
      <c r="R393" s="22"/>
      <c r="S393" s="22"/>
      <c r="T393" s="22"/>
      <c r="U393" s="22"/>
    </row>
    <row r="394" spans="1:21">
      <c r="A394" s="46"/>
      <c r="B394" s="107"/>
      <c r="C394" s="52" t="s">
        <v>147</v>
      </c>
      <c r="D394" s="54">
        <f>D389/F389</f>
        <v>0.62757519263922401</v>
      </c>
      <c r="E394" s="54">
        <f>E389/F389</f>
        <v>0.37242480736076883</v>
      </c>
      <c r="F394" s="55">
        <f t="shared" si="29"/>
        <v>0.99999999999999289</v>
      </c>
      <c r="G394" s="54">
        <f>G389/I389</f>
        <v>0.16895593102909692</v>
      </c>
      <c r="H394" s="54">
        <f>H389/I389</f>
        <v>0.83104406897089644</v>
      </c>
      <c r="I394" s="55">
        <f>G394+H394</f>
        <v>0.99999999999999334</v>
      </c>
      <c r="J394" s="54">
        <f>J389/L389</f>
        <v>0.27970580524276006</v>
      </c>
      <c r="K394" s="54">
        <f>K389/L389</f>
        <v>0.72029419475723089</v>
      </c>
      <c r="L394" s="55">
        <f>J394+K394</f>
        <v>0.9999999999999909</v>
      </c>
      <c r="M394" s="22"/>
      <c r="N394" s="22"/>
      <c r="O394" s="22"/>
      <c r="P394" s="22"/>
      <c r="Q394" s="22"/>
      <c r="R394" s="22"/>
      <c r="S394" s="22"/>
      <c r="T394" s="22"/>
      <c r="U394" s="22"/>
    </row>
    <row r="395" spans="1:21" s="22" customFormat="1" ht="21.75" customHeight="1">
      <c r="A395" s="27"/>
      <c r="B395" s="35"/>
      <c r="C395" s="36" t="s">
        <v>338</v>
      </c>
      <c r="G395" s="37"/>
    </row>
    <row r="396" spans="1:21" s="25" customFormat="1" ht="21.75" customHeight="1">
      <c r="A396" s="58" t="s">
        <v>131</v>
      </c>
      <c r="B396" s="24" t="s">
        <v>155</v>
      </c>
    </row>
    <row r="398" spans="1:21" ht="18.75" customHeight="1">
      <c r="A398" s="46"/>
      <c r="B398" s="123" t="s">
        <v>331</v>
      </c>
      <c r="C398" s="122"/>
      <c r="D398" s="108" t="s">
        <v>24</v>
      </c>
      <c r="E398" s="109"/>
      <c r="F398" s="110"/>
      <c r="G398" s="108" t="s">
        <v>25</v>
      </c>
      <c r="H398" s="109"/>
      <c r="I398" s="110"/>
      <c r="J398" s="108" t="s">
        <v>26</v>
      </c>
      <c r="K398" s="109"/>
      <c r="L398" s="110"/>
      <c r="M398" s="108" t="s">
        <v>27</v>
      </c>
      <c r="N398" s="109"/>
      <c r="O398" s="110"/>
      <c r="P398" s="22"/>
      <c r="Q398" s="22"/>
      <c r="R398" s="22"/>
      <c r="S398" s="22"/>
      <c r="T398" s="22"/>
      <c r="U398" s="22"/>
    </row>
    <row r="399" spans="1:21">
      <c r="A399" s="46"/>
      <c r="B399" s="124"/>
      <c r="C399" s="125"/>
      <c r="D399" s="29" t="s">
        <v>3</v>
      </c>
      <c r="E399" s="30" t="s">
        <v>4</v>
      </c>
      <c r="F399" s="31" t="s">
        <v>147</v>
      </c>
      <c r="G399" s="29" t="s">
        <v>3</v>
      </c>
      <c r="H399" s="30" t="s">
        <v>4</v>
      </c>
      <c r="I399" s="31" t="s">
        <v>147</v>
      </c>
      <c r="J399" s="29" t="s">
        <v>3</v>
      </c>
      <c r="K399" s="30" t="s">
        <v>4</v>
      </c>
      <c r="L399" s="31" t="s">
        <v>147</v>
      </c>
      <c r="M399" s="29" t="s">
        <v>3</v>
      </c>
      <c r="N399" s="30" t="s">
        <v>4</v>
      </c>
      <c r="O399" s="31" t="s">
        <v>147</v>
      </c>
      <c r="P399" s="22"/>
      <c r="Q399" s="22"/>
      <c r="R399" s="22"/>
      <c r="S399" s="22"/>
      <c r="T399" s="22"/>
      <c r="U399" s="22"/>
    </row>
    <row r="400" spans="1:21">
      <c r="A400" s="46"/>
      <c r="B400" s="121" t="s">
        <v>148</v>
      </c>
      <c r="C400" s="52" t="s">
        <v>8</v>
      </c>
      <c r="D400" s="38">
        <v>4308.3704899999993</v>
      </c>
      <c r="E400" s="38">
        <v>3757.2788399999986</v>
      </c>
      <c r="F400" s="38">
        <v>8065.6493299999875</v>
      </c>
      <c r="G400" s="38">
        <v>3296.6597400000019</v>
      </c>
      <c r="H400" s="38">
        <v>4768.9895899999965</v>
      </c>
      <c r="I400" s="38">
        <v>8065.6493299999875</v>
      </c>
      <c r="J400" s="38">
        <v>1767.8304100000009</v>
      </c>
      <c r="K400" s="38">
        <v>6297.8189199999924</v>
      </c>
      <c r="L400" s="38">
        <v>8065.6493299999875</v>
      </c>
      <c r="M400" s="38">
        <v>4973.2550099999944</v>
      </c>
      <c r="N400" s="38">
        <v>3092.3943199999999</v>
      </c>
      <c r="O400" s="38">
        <v>8065.6493299999875</v>
      </c>
      <c r="P400" s="22"/>
      <c r="Q400" s="22"/>
      <c r="R400" s="22"/>
      <c r="S400" s="22"/>
      <c r="T400" s="22"/>
      <c r="U400" s="22"/>
    </row>
    <row r="401" spans="1:21">
      <c r="A401" s="46"/>
      <c r="B401" s="122"/>
      <c r="C401" s="52" t="s">
        <v>9</v>
      </c>
      <c r="D401" s="38">
        <v>8036.8805099999963</v>
      </c>
      <c r="E401" s="38">
        <v>9167.7595999999994</v>
      </c>
      <c r="F401" s="38">
        <v>17204.640110000048</v>
      </c>
      <c r="G401" s="38">
        <v>9466.8734699999968</v>
      </c>
      <c r="H401" s="38">
        <v>7737.7666400000016</v>
      </c>
      <c r="I401" s="38">
        <v>17204.640110000048</v>
      </c>
      <c r="J401" s="38">
        <v>5430.1101000000008</v>
      </c>
      <c r="K401" s="38">
        <v>11774.530010000015</v>
      </c>
      <c r="L401" s="38">
        <v>17204.640110000048</v>
      </c>
      <c r="M401" s="38">
        <v>10599.020630000001</v>
      </c>
      <c r="N401" s="38">
        <v>6605.6194799999994</v>
      </c>
      <c r="O401" s="38">
        <v>17204.640110000048</v>
      </c>
      <c r="P401" s="22"/>
      <c r="Q401" s="22"/>
      <c r="R401" s="22"/>
      <c r="S401" s="22"/>
      <c r="T401" s="22"/>
      <c r="U401" s="22"/>
    </row>
    <row r="402" spans="1:21">
      <c r="A402" s="46"/>
      <c r="B402" s="122"/>
      <c r="C402" s="52" t="s">
        <v>10</v>
      </c>
      <c r="D402" s="38">
        <v>2817.102809999998</v>
      </c>
      <c r="E402" s="38">
        <v>5637.8016300000008</v>
      </c>
      <c r="F402" s="38">
        <v>8454.9044400000239</v>
      </c>
      <c r="G402" s="38">
        <v>2824.6625099999997</v>
      </c>
      <c r="H402" s="38">
        <v>5630.2419300000038</v>
      </c>
      <c r="I402" s="38">
        <v>8454.9044400000239</v>
      </c>
      <c r="J402" s="38">
        <v>1669.7852000000005</v>
      </c>
      <c r="K402" s="38">
        <v>6785.1192400000091</v>
      </c>
      <c r="L402" s="38">
        <v>8454.9044400000239</v>
      </c>
      <c r="M402" s="38">
        <v>5003.1590399999959</v>
      </c>
      <c r="N402" s="38">
        <v>3451.7453999999962</v>
      </c>
      <c r="O402" s="38">
        <v>8454.9044400000239</v>
      </c>
      <c r="P402" s="22"/>
      <c r="Q402" s="22"/>
      <c r="R402" s="22"/>
      <c r="S402" s="22"/>
      <c r="T402" s="22"/>
      <c r="U402" s="22"/>
    </row>
    <row r="403" spans="1:21">
      <c r="A403" s="46"/>
      <c r="B403" s="122"/>
      <c r="C403" s="52" t="s">
        <v>11</v>
      </c>
      <c r="D403" s="38">
        <v>5003.8814399999992</v>
      </c>
      <c r="E403" s="38">
        <v>4999.7202600000001</v>
      </c>
      <c r="F403" s="38">
        <v>10003.60169999997</v>
      </c>
      <c r="G403" s="38">
        <v>4788.1402699999999</v>
      </c>
      <c r="H403" s="38">
        <v>5215.4614299999985</v>
      </c>
      <c r="I403" s="38">
        <v>10003.60169999997</v>
      </c>
      <c r="J403" s="38">
        <v>3842.9605300000035</v>
      </c>
      <c r="K403" s="38">
        <v>6160.6411699999935</v>
      </c>
      <c r="L403" s="38">
        <v>10003.60169999997</v>
      </c>
      <c r="M403" s="38">
        <v>7412.8998399999909</v>
      </c>
      <c r="N403" s="38">
        <v>2590.701860000001</v>
      </c>
      <c r="O403" s="38">
        <v>10003.60169999997</v>
      </c>
      <c r="P403" s="22"/>
      <c r="Q403" s="22"/>
      <c r="R403" s="22"/>
      <c r="S403" s="22"/>
      <c r="T403" s="22"/>
      <c r="U403" s="22"/>
    </row>
    <row r="404" spans="1:21">
      <c r="A404" s="46"/>
      <c r="B404" s="53"/>
      <c r="C404" s="52" t="s">
        <v>147</v>
      </c>
      <c r="D404" s="38">
        <v>20166.235250000005</v>
      </c>
      <c r="E404" s="38">
        <v>23562.560329999968</v>
      </c>
      <c r="F404" s="38">
        <v>43728.795580000224</v>
      </c>
      <c r="G404" s="38">
        <v>20376.335990000007</v>
      </c>
      <c r="H404" s="38">
        <v>23352.459589999988</v>
      </c>
      <c r="I404" s="38">
        <v>43728.795580000224</v>
      </c>
      <c r="J404" s="38">
        <v>12710.686239999995</v>
      </c>
      <c r="K404" s="38">
        <v>31018.109339999806</v>
      </c>
      <c r="L404" s="38">
        <v>43728.795580000224</v>
      </c>
      <c r="M404" s="38">
        <v>27988.334519999888</v>
      </c>
      <c r="N404" s="38">
        <v>15740.461060000016</v>
      </c>
      <c r="O404" s="38">
        <v>43728.795580000224</v>
      </c>
      <c r="P404" s="22"/>
      <c r="Q404" s="22"/>
      <c r="R404" s="22"/>
      <c r="S404" s="22"/>
      <c r="T404" s="22"/>
      <c r="U404" s="22"/>
    </row>
    <row r="405" spans="1:21">
      <c r="A405" s="46"/>
      <c r="B405" s="106" t="s">
        <v>149</v>
      </c>
      <c r="C405" s="52" t="s">
        <v>8</v>
      </c>
      <c r="D405" s="54">
        <f>D400/F400</f>
        <v>0.53416288183706673</v>
      </c>
      <c r="E405" s="54">
        <f>E400/F400</f>
        <v>0.4658371181629346</v>
      </c>
      <c r="F405" s="55">
        <f>D405+E405</f>
        <v>1.0000000000000013</v>
      </c>
      <c r="G405" s="54">
        <f>G400/I400</f>
        <v>0.40872837450769844</v>
      </c>
      <c r="H405" s="54">
        <f>H400/I400</f>
        <v>0.59127162549230294</v>
      </c>
      <c r="I405" s="55">
        <f>G405+H405</f>
        <v>1.0000000000000013</v>
      </c>
      <c r="J405" s="54">
        <f>J400/L400</f>
        <v>0.21918017231726136</v>
      </c>
      <c r="K405" s="54">
        <f>K400/L400</f>
        <v>0.78081982768273939</v>
      </c>
      <c r="L405" s="55">
        <f>J405+K405</f>
        <v>1.0000000000000007</v>
      </c>
      <c r="M405" s="54">
        <f>M400/O400</f>
        <v>0.61659697893163945</v>
      </c>
      <c r="N405" s="54">
        <f>N400/O400</f>
        <v>0.38340302106836138</v>
      </c>
      <c r="O405" s="55">
        <f>M405+N405</f>
        <v>1.0000000000000009</v>
      </c>
      <c r="P405" s="22"/>
      <c r="Q405" s="22"/>
      <c r="R405" s="22"/>
      <c r="S405" s="22"/>
      <c r="T405" s="22"/>
      <c r="U405" s="22"/>
    </row>
    <row r="406" spans="1:21">
      <c r="A406" s="46"/>
      <c r="B406" s="120"/>
      <c r="C406" s="52" t="s">
        <v>9</v>
      </c>
      <c r="D406" s="54">
        <f>D401/F401</f>
        <v>0.46713447410786751</v>
      </c>
      <c r="E406" s="54">
        <f>E401/F401</f>
        <v>0.53286552589212943</v>
      </c>
      <c r="F406" s="55">
        <f>D406+E406</f>
        <v>0.99999999999999689</v>
      </c>
      <c r="G406" s="54">
        <f>G401/I401</f>
        <v>0.55025117697739334</v>
      </c>
      <c r="H406" s="54">
        <f>H401/I401</f>
        <v>0.44974882302260377</v>
      </c>
      <c r="I406" s="55">
        <f>G406+H406</f>
        <v>0.99999999999999711</v>
      </c>
      <c r="J406" s="54">
        <f>J401/L401</f>
        <v>0.31561892985159257</v>
      </c>
      <c r="K406" s="54">
        <f>K401/L401</f>
        <v>0.68438107014840555</v>
      </c>
      <c r="L406" s="55">
        <f>J406+K406</f>
        <v>0.99999999999999811</v>
      </c>
      <c r="M406" s="54">
        <f>M401/O401</f>
        <v>0.61605593387794333</v>
      </c>
      <c r="N406" s="54">
        <f>N401/O401</f>
        <v>0.38394406612205395</v>
      </c>
      <c r="O406" s="55">
        <f>M406+N406</f>
        <v>0.99999999999999734</v>
      </c>
      <c r="P406" s="22"/>
      <c r="Q406" s="22"/>
      <c r="R406" s="22"/>
      <c r="S406" s="22"/>
      <c r="T406" s="22"/>
      <c r="U406" s="22"/>
    </row>
    <row r="407" spans="1:21">
      <c r="A407" s="46"/>
      <c r="B407" s="120"/>
      <c r="C407" s="52" t="s">
        <v>10</v>
      </c>
      <c r="D407" s="54">
        <f>D402/F402</f>
        <v>0.33319156118102622</v>
      </c>
      <c r="E407" s="54">
        <f>E402/F402</f>
        <v>0.66680843881897089</v>
      </c>
      <c r="F407" s="55">
        <f>D407+E407</f>
        <v>0.99999999999999711</v>
      </c>
      <c r="G407" s="54">
        <f>G402/I402</f>
        <v>0.33408568128062621</v>
      </c>
      <c r="H407" s="54">
        <f>H402/I402</f>
        <v>0.66591431871937135</v>
      </c>
      <c r="I407" s="55">
        <f>G407+H407</f>
        <v>0.99999999999999756</v>
      </c>
      <c r="J407" s="54">
        <f>J402/L402</f>
        <v>0.19749308958481804</v>
      </c>
      <c r="K407" s="54">
        <f>K402/L402</f>
        <v>0.8025069104151803</v>
      </c>
      <c r="L407" s="55">
        <f>J407+K407</f>
        <v>0.99999999999999833</v>
      </c>
      <c r="M407" s="54">
        <f>M402/O402</f>
        <v>0.59174637342204917</v>
      </c>
      <c r="N407" s="54">
        <f>N402/O402</f>
        <v>0.40825362657794706</v>
      </c>
      <c r="O407" s="55">
        <f>M407+N407</f>
        <v>0.99999999999999623</v>
      </c>
      <c r="P407" s="22"/>
      <c r="Q407" s="22"/>
      <c r="R407" s="22"/>
      <c r="S407" s="22"/>
      <c r="T407" s="22"/>
      <c r="U407" s="22"/>
    </row>
    <row r="408" spans="1:21">
      <c r="A408" s="46"/>
      <c r="B408" s="120"/>
      <c r="C408" s="52" t="s">
        <v>11</v>
      </c>
      <c r="D408" s="54">
        <f>D403/F403</f>
        <v>0.50020798409037159</v>
      </c>
      <c r="E408" s="54">
        <f>E403/F403</f>
        <v>0.49979201590963135</v>
      </c>
      <c r="F408" s="55">
        <f>D408+E408</f>
        <v>1.0000000000000029</v>
      </c>
      <c r="G408" s="54">
        <f>G403/I403</f>
        <v>0.47864163464245224</v>
      </c>
      <c r="H408" s="54">
        <f>H403/I403</f>
        <v>0.52135836535755054</v>
      </c>
      <c r="I408" s="55">
        <f>G408+H408</f>
        <v>1.0000000000000027</v>
      </c>
      <c r="J408" s="54">
        <f>J403/L403</f>
        <v>0.38415769092446123</v>
      </c>
      <c r="K408" s="54">
        <f>K403/L403</f>
        <v>0.61584230907554149</v>
      </c>
      <c r="L408" s="55">
        <f>J408+K408</f>
        <v>1.0000000000000027</v>
      </c>
      <c r="M408" s="54">
        <f>M403/O403</f>
        <v>0.74102308971377906</v>
      </c>
      <c r="N408" s="54">
        <f>N403/O403</f>
        <v>0.25897691028622311</v>
      </c>
      <c r="O408" s="55">
        <f>M408+N408</f>
        <v>1.0000000000000022</v>
      </c>
      <c r="P408" s="22"/>
      <c r="Q408" s="22"/>
      <c r="R408" s="22"/>
      <c r="S408" s="22"/>
      <c r="T408" s="22"/>
      <c r="U408" s="22"/>
    </row>
    <row r="409" spans="1:21">
      <c r="A409" s="46"/>
      <c r="B409" s="107"/>
      <c r="C409" s="52" t="s">
        <v>147</v>
      </c>
      <c r="D409" s="54">
        <f>D404/F404</f>
        <v>0.46116603447507765</v>
      </c>
      <c r="E409" s="54">
        <f>E404/F404</f>
        <v>0.53883396552491658</v>
      </c>
      <c r="F409" s="55">
        <f>D409+E409</f>
        <v>0.99999999999999423</v>
      </c>
      <c r="G409" s="54">
        <f>G404/I404</f>
        <v>0.46597066577610741</v>
      </c>
      <c r="H409" s="54">
        <f>H404/I404</f>
        <v>0.53402933422388732</v>
      </c>
      <c r="I409" s="55">
        <f>G409+H409</f>
        <v>0.99999999999999467</v>
      </c>
      <c r="J409" s="54">
        <f>J404/L404</f>
        <v>0.29067085135574483</v>
      </c>
      <c r="K409" s="54">
        <f>K404/L404</f>
        <v>0.70932914864424557</v>
      </c>
      <c r="L409" s="55">
        <f>J409+K409</f>
        <v>0.99999999999999045</v>
      </c>
      <c r="M409" s="54">
        <f>M404/O404</f>
        <v>0.64004357194783146</v>
      </c>
      <c r="N409" s="54">
        <f>N404/O404</f>
        <v>0.35995642805216121</v>
      </c>
      <c r="O409" s="55">
        <f>M409+N409</f>
        <v>0.99999999999999267</v>
      </c>
      <c r="P409" s="22"/>
      <c r="Q409" s="22"/>
      <c r="R409" s="22"/>
      <c r="S409" s="22"/>
      <c r="T409" s="22"/>
      <c r="U409" s="22"/>
    </row>
    <row r="410" spans="1:21" s="22" customFormat="1" ht="21.75" customHeight="1">
      <c r="A410" s="27"/>
      <c r="B410" s="35"/>
      <c r="C410" s="36" t="s">
        <v>338</v>
      </c>
      <c r="G410" s="37"/>
    </row>
    <row r="412" spans="1:21" s="25" customFormat="1" ht="21.75" customHeight="1">
      <c r="A412" s="58" t="s">
        <v>249</v>
      </c>
      <c r="B412" s="24" t="s">
        <v>250</v>
      </c>
    </row>
    <row r="413" spans="1:21" s="22" customFormat="1" ht="21.75" customHeight="1">
      <c r="A413" s="21"/>
      <c r="B413" s="26"/>
    </row>
    <row r="414" spans="1:21" ht="24.75" customHeight="1">
      <c r="A414" s="46"/>
      <c r="B414" s="123" t="s">
        <v>331</v>
      </c>
      <c r="C414" s="122"/>
      <c r="D414" s="108" t="s">
        <v>251</v>
      </c>
      <c r="E414" s="109"/>
      <c r="F414" s="110"/>
      <c r="G414" s="108" t="s">
        <v>252</v>
      </c>
      <c r="H414" s="109"/>
      <c r="I414" s="110"/>
      <c r="J414" s="108" t="s">
        <v>248</v>
      </c>
      <c r="K414" s="109"/>
      <c r="L414" s="110"/>
      <c r="M414" s="22"/>
      <c r="N414" s="22"/>
      <c r="O414" s="22"/>
      <c r="P414" s="22"/>
      <c r="Q414" s="22"/>
      <c r="R414" s="22"/>
      <c r="S414" s="22"/>
      <c r="T414" s="22"/>
      <c r="U414" s="22"/>
    </row>
    <row r="415" spans="1:21">
      <c r="A415" s="46"/>
      <c r="B415" s="124"/>
      <c r="C415" s="125"/>
      <c r="D415" s="29" t="s">
        <v>3</v>
      </c>
      <c r="E415" s="30" t="s">
        <v>4</v>
      </c>
      <c r="F415" s="31" t="s">
        <v>147</v>
      </c>
      <c r="G415" s="29" t="s">
        <v>3</v>
      </c>
      <c r="H415" s="30" t="s">
        <v>4</v>
      </c>
      <c r="I415" s="31" t="s">
        <v>147</v>
      </c>
      <c r="J415" s="29" t="s">
        <v>3</v>
      </c>
      <c r="K415" s="30" t="s">
        <v>4</v>
      </c>
      <c r="L415" s="31" t="s">
        <v>147</v>
      </c>
      <c r="M415" s="22"/>
      <c r="N415" s="22"/>
      <c r="O415" s="22"/>
      <c r="P415" s="22"/>
      <c r="Q415" s="22"/>
      <c r="R415" s="22"/>
      <c r="S415" s="22"/>
      <c r="T415" s="22"/>
      <c r="U415" s="22"/>
    </row>
    <row r="416" spans="1:21">
      <c r="A416" s="46"/>
      <c r="B416" s="121" t="s">
        <v>148</v>
      </c>
      <c r="C416" s="52" t="s">
        <v>8</v>
      </c>
      <c r="D416" s="38">
        <v>4759.0358899999965</v>
      </c>
      <c r="E416" s="38">
        <v>3306.613440000001</v>
      </c>
      <c r="F416" s="38">
        <v>8065.6493299999875</v>
      </c>
      <c r="G416" s="38">
        <v>1323.2622200000008</v>
      </c>
      <c r="H416" s="38">
        <v>6742.3871099999915</v>
      </c>
      <c r="I416" s="38">
        <v>8065.6493299999875</v>
      </c>
      <c r="J416" s="38">
        <v>3496.9149100000004</v>
      </c>
      <c r="K416" s="38">
        <v>4568.7344199999961</v>
      </c>
      <c r="L416" s="38">
        <v>8065.6493299999875</v>
      </c>
      <c r="M416" s="22"/>
      <c r="N416" s="22"/>
      <c r="O416" s="22"/>
      <c r="P416" s="22"/>
      <c r="Q416" s="22"/>
      <c r="R416" s="22"/>
      <c r="S416" s="22"/>
      <c r="T416" s="22"/>
      <c r="U416" s="22"/>
    </row>
    <row r="417" spans="1:21">
      <c r="A417" s="46"/>
      <c r="B417" s="122"/>
      <c r="C417" s="52" t="s">
        <v>9</v>
      </c>
      <c r="D417" s="38">
        <v>9286.6395500000017</v>
      </c>
      <c r="E417" s="38">
        <v>7918.0005599999977</v>
      </c>
      <c r="F417" s="38">
        <v>17204.640110000048</v>
      </c>
      <c r="G417" s="38">
        <v>3663.1690400000007</v>
      </c>
      <c r="H417" s="38">
        <v>13541.471070000034</v>
      </c>
      <c r="I417" s="38">
        <v>17204.640110000048</v>
      </c>
      <c r="J417" s="38">
        <v>6104.7262199999941</v>
      </c>
      <c r="K417" s="38">
        <v>11099.91389</v>
      </c>
      <c r="L417" s="38">
        <v>17204.640110000048</v>
      </c>
      <c r="M417" s="22"/>
      <c r="N417" s="22"/>
      <c r="O417" s="22"/>
      <c r="P417" s="22"/>
      <c r="Q417" s="22"/>
      <c r="R417" s="22"/>
      <c r="S417" s="22"/>
      <c r="T417" s="22"/>
      <c r="U417" s="22"/>
    </row>
    <row r="418" spans="1:21">
      <c r="A418" s="46"/>
      <c r="B418" s="122"/>
      <c r="C418" s="52" t="s">
        <v>10</v>
      </c>
      <c r="D418" s="38">
        <v>5406.3517899999997</v>
      </c>
      <c r="E418" s="38">
        <v>3048.5526499999978</v>
      </c>
      <c r="F418" s="38">
        <v>8454.9044400000239</v>
      </c>
      <c r="G418" s="38">
        <v>1826.7985099999992</v>
      </c>
      <c r="H418" s="38">
        <v>6628.1059300000097</v>
      </c>
      <c r="I418" s="38">
        <v>8454.9044400000239</v>
      </c>
      <c r="J418" s="38">
        <v>2223.2543499999983</v>
      </c>
      <c r="K418" s="38">
        <v>6231.6500900000019</v>
      </c>
      <c r="L418" s="38">
        <v>8454.9044400000239</v>
      </c>
      <c r="M418" s="22"/>
      <c r="N418" s="22"/>
      <c r="O418" s="22"/>
      <c r="P418" s="22"/>
      <c r="Q418" s="22"/>
      <c r="R418" s="22"/>
      <c r="S418" s="22"/>
      <c r="T418" s="22"/>
      <c r="U418" s="22"/>
    </row>
    <row r="419" spans="1:21">
      <c r="A419" s="46"/>
      <c r="B419" s="122"/>
      <c r="C419" s="52" t="s">
        <v>11</v>
      </c>
      <c r="D419" s="38">
        <v>6699.8995199999908</v>
      </c>
      <c r="E419" s="38">
        <v>3303.7021800000034</v>
      </c>
      <c r="F419" s="38">
        <v>10003.60169999997</v>
      </c>
      <c r="G419" s="38">
        <v>2376.2493800000002</v>
      </c>
      <c r="H419" s="38">
        <v>7627.35231999999</v>
      </c>
      <c r="I419" s="38">
        <v>10003.60169999997</v>
      </c>
      <c r="J419" s="38">
        <v>1539.5001199999999</v>
      </c>
      <c r="K419" s="38">
        <v>8464.1015799999786</v>
      </c>
      <c r="L419" s="38">
        <v>10003.60169999997</v>
      </c>
      <c r="M419" s="22"/>
      <c r="N419" s="22"/>
      <c r="O419" s="22"/>
      <c r="P419" s="22"/>
      <c r="Q419" s="22"/>
      <c r="R419" s="22"/>
      <c r="S419" s="22"/>
      <c r="T419" s="22"/>
      <c r="U419" s="22"/>
    </row>
    <row r="420" spans="1:21">
      <c r="A420" s="46"/>
      <c r="B420" s="53"/>
      <c r="C420" s="52" t="s">
        <v>147</v>
      </c>
      <c r="D420" s="38">
        <v>26151.926749999926</v>
      </c>
      <c r="E420" s="38">
        <v>17576.868830000039</v>
      </c>
      <c r="F420" s="38">
        <v>43728.795580000224</v>
      </c>
      <c r="G420" s="38">
        <v>9189.4791500000028</v>
      </c>
      <c r="H420" s="38">
        <v>34539.316429999897</v>
      </c>
      <c r="I420" s="38">
        <v>43728.795580000224</v>
      </c>
      <c r="J420" s="38">
        <v>13364.39560000002</v>
      </c>
      <c r="K420" s="38">
        <v>30364.399979999835</v>
      </c>
      <c r="L420" s="38">
        <v>43728.795580000224</v>
      </c>
      <c r="M420" s="22" t="s">
        <v>253</v>
      </c>
      <c r="N420" s="22"/>
      <c r="O420" s="22"/>
      <c r="P420" s="22"/>
      <c r="Q420" s="22"/>
      <c r="R420" s="22"/>
      <c r="S420" s="22"/>
      <c r="T420" s="22"/>
      <c r="U420" s="22"/>
    </row>
    <row r="421" spans="1:21">
      <c r="A421" s="46"/>
      <c r="B421" s="106" t="s">
        <v>149</v>
      </c>
      <c r="C421" s="52" t="s">
        <v>8</v>
      </c>
      <c r="D421" s="54">
        <f>D416/F416</f>
        <v>0.5900375401021809</v>
      </c>
      <c r="E421" s="54">
        <f>E416/F416</f>
        <v>0.40996245989782032</v>
      </c>
      <c r="F421" s="55">
        <f>D421+E421</f>
        <v>1.0000000000000013</v>
      </c>
      <c r="G421" s="54">
        <f>G416/I416</f>
        <v>0.16406146186868786</v>
      </c>
      <c r="H421" s="54">
        <f>H416/I416</f>
        <v>0.83593853813131269</v>
      </c>
      <c r="I421" s="55">
        <f>G421+H421</f>
        <v>1.0000000000000004</v>
      </c>
      <c r="J421" s="54">
        <f>J416/L416</f>
        <v>0.43355652681220719</v>
      </c>
      <c r="K421" s="54">
        <f>K416/L416</f>
        <v>0.56644347318779398</v>
      </c>
      <c r="L421" s="55">
        <f>J421+K421</f>
        <v>1.0000000000000011</v>
      </c>
      <c r="M421" s="22"/>
      <c r="N421" s="22"/>
      <c r="O421" s="22"/>
      <c r="P421" s="22"/>
      <c r="Q421" s="22"/>
      <c r="R421" s="22"/>
      <c r="S421" s="22"/>
      <c r="T421" s="22"/>
      <c r="U421" s="22"/>
    </row>
    <row r="422" spans="1:21">
      <c r="A422" s="46"/>
      <c r="B422" s="120"/>
      <c r="C422" s="52" t="s">
        <v>9</v>
      </c>
      <c r="D422" s="54">
        <f>D417/F417</f>
        <v>0.53977528681941001</v>
      </c>
      <c r="E422" s="54">
        <f>E417/F417</f>
        <v>0.46022471318058716</v>
      </c>
      <c r="F422" s="55">
        <f>D422+E422</f>
        <v>0.99999999999999711</v>
      </c>
      <c r="G422" s="54">
        <f>G417/I417</f>
        <v>0.21291750461381725</v>
      </c>
      <c r="H422" s="54">
        <f>H417/I417</f>
        <v>0.78708249538618202</v>
      </c>
      <c r="I422" s="55">
        <f>G422+H422</f>
        <v>0.99999999999999933</v>
      </c>
      <c r="J422" s="54">
        <f>J417/L417</f>
        <v>0.35483021911348644</v>
      </c>
      <c r="K422" s="54">
        <f>K417/L417</f>
        <v>0.64516978088651045</v>
      </c>
      <c r="L422" s="55">
        <f>J422+K422</f>
        <v>0.99999999999999689</v>
      </c>
      <c r="M422" s="22"/>
      <c r="N422" s="22"/>
      <c r="O422" s="22"/>
      <c r="P422" s="22"/>
      <c r="Q422" s="22"/>
      <c r="R422" s="22"/>
      <c r="S422" s="22"/>
      <c r="T422" s="22"/>
      <c r="U422" s="22"/>
    </row>
    <row r="423" spans="1:21">
      <c r="A423" s="46"/>
      <c r="B423" s="120"/>
      <c r="C423" s="52" t="s">
        <v>10</v>
      </c>
      <c r="D423" s="54">
        <f>D418/F418</f>
        <v>0.63943381363633534</v>
      </c>
      <c r="E423" s="54">
        <f>E418/F418</f>
        <v>0.3605661863636615</v>
      </c>
      <c r="F423" s="55">
        <f>D423+E423</f>
        <v>0.99999999999999689</v>
      </c>
      <c r="G423" s="54">
        <f>G418/I418</f>
        <v>0.21606376783603173</v>
      </c>
      <c r="H423" s="54">
        <f>H418/I418</f>
        <v>0.78393623216396646</v>
      </c>
      <c r="I423" s="55">
        <f>G423+H423</f>
        <v>0.99999999999999822</v>
      </c>
      <c r="J423" s="54">
        <f>J418/L418</f>
        <v>0.26295440306596679</v>
      </c>
      <c r="K423" s="54">
        <f>K418/L418</f>
        <v>0.73704559693403038</v>
      </c>
      <c r="L423" s="55">
        <f>J423+K423</f>
        <v>0.99999999999999711</v>
      </c>
      <c r="M423" s="22"/>
      <c r="N423" s="22"/>
      <c r="O423" s="22"/>
      <c r="P423" s="22"/>
      <c r="Q423" s="22"/>
      <c r="R423" s="22"/>
      <c r="S423" s="22"/>
      <c r="T423" s="22"/>
      <c r="U423" s="22"/>
    </row>
    <row r="424" spans="1:21">
      <c r="A424" s="46"/>
      <c r="B424" s="120"/>
      <c r="C424" s="52" t="s">
        <v>11</v>
      </c>
      <c r="D424" s="54">
        <f>D419/F419</f>
        <v>0.66974872860042112</v>
      </c>
      <c r="E424" s="54">
        <f>E419/F419</f>
        <v>0.33025127139958133</v>
      </c>
      <c r="F424" s="55">
        <f>D424+E424</f>
        <v>1.0000000000000024</v>
      </c>
      <c r="G424" s="54">
        <f>G419/I419</f>
        <v>0.23753938344026704</v>
      </c>
      <c r="H424" s="54">
        <f>H419/I419</f>
        <v>0.76246061655973496</v>
      </c>
      <c r="I424" s="55">
        <f>G424+H424</f>
        <v>1.000000000000002</v>
      </c>
      <c r="J424" s="54">
        <f>J419/L419</f>
        <v>0.15389458378775761</v>
      </c>
      <c r="K424" s="54">
        <f>K419/L419</f>
        <v>0.84610541621224322</v>
      </c>
      <c r="L424" s="55">
        <f>J424+K424</f>
        <v>1.0000000000000009</v>
      </c>
      <c r="M424" s="22"/>
      <c r="N424" s="22"/>
      <c r="O424" s="22"/>
      <c r="P424" s="22"/>
      <c r="Q424" s="22"/>
      <c r="R424" s="22"/>
      <c r="S424" s="22"/>
      <c r="T424" s="22"/>
      <c r="U424" s="22"/>
    </row>
    <row r="425" spans="1:21">
      <c r="A425" s="46"/>
      <c r="B425" s="107"/>
      <c r="C425" s="52" t="s">
        <v>147</v>
      </c>
      <c r="D425" s="54">
        <f>D420/F420</f>
        <v>0.59804818319672071</v>
      </c>
      <c r="E425" s="54">
        <f>E420/F420</f>
        <v>0.40195181680327335</v>
      </c>
      <c r="F425" s="55">
        <f>D425+E425</f>
        <v>0.999999999999994</v>
      </c>
      <c r="G425" s="54">
        <f>G420/I420</f>
        <v>0.21014709022086348</v>
      </c>
      <c r="H425" s="54">
        <f>H420/I420</f>
        <v>0.78985290977912914</v>
      </c>
      <c r="I425" s="55">
        <f>G425+H425</f>
        <v>0.99999999999999267</v>
      </c>
      <c r="J425" s="54">
        <f>J420/L420</f>
        <v>0.3056200250370571</v>
      </c>
      <c r="K425" s="54">
        <f>K420/L420</f>
        <v>0.69437997496293447</v>
      </c>
      <c r="L425" s="55">
        <f>J425+K425</f>
        <v>0.99999999999999156</v>
      </c>
      <c r="M425" s="22"/>
      <c r="N425" s="22"/>
      <c r="O425" s="22"/>
      <c r="P425" s="22"/>
      <c r="Q425" s="22"/>
      <c r="R425" s="22"/>
      <c r="S425" s="22"/>
      <c r="T425" s="22"/>
      <c r="U425" s="22"/>
    </row>
    <row r="426" spans="1:21" s="22" customFormat="1" ht="21.75" customHeight="1">
      <c r="A426" s="27"/>
      <c r="B426" s="35"/>
      <c r="C426" s="36" t="s">
        <v>338</v>
      </c>
      <c r="G426" s="37"/>
    </row>
    <row r="427" spans="1:21" s="25" customFormat="1" ht="21.75" customHeight="1">
      <c r="A427" s="58" t="s">
        <v>132</v>
      </c>
      <c r="B427" s="24" t="s">
        <v>156</v>
      </c>
    </row>
    <row r="429" spans="1:21" ht="15" customHeight="1">
      <c r="A429" s="46"/>
      <c r="B429" s="123" t="s">
        <v>331</v>
      </c>
      <c r="C429" s="122"/>
      <c r="D429" s="108" t="s">
        <v>28</v>
      </c>
      <c r="E429" s="109"/>
      <c r="F429" s="110"/>
      <c r="G429" s="108" t="s">
        <v>29</v>
      </c>
      <c r="H429" s="109"/>
      <c r="I429" s="110"/>
      <c r="J429" s="108" t="s">
        <v>30</v>
      </c>
      <c r="K429" s="109"/>
      <c r="L429" s="110"/>
      <c r="M429" s="108" t="s">
        <v>31</v>
      </c>
      <c r="N429" s="109"/>
      <c r="O429" s="110"/>
      <c r="P429" s="108" t="s">
        <v>32</v>
      </c>
      <c r="Q429" s="109"/>
      <c r="R429" s="110"/>
      <c r="S429" s="108" t="s">
        <v>33</v>
      </c>
      <c r="T429" s="109"/>
      <c r="U429" s="110"/>
    </row>
    <row r="430" spans="1:21">
      <c r="A430" s="46"/>
      <c r="B430" s="124"/>
      <c r="C430" s="125"/>
      <c r="D430" s="29" t="s">
        <v>3</v>
      </c>
      <c r="E430" s="30" t="s">
        <v>4</v>
      </c>
      <c r="F430" s="31" t="s">
        <v>147</v>
      </c>
      <c r="G430" s="29" t="s">
        <v>3</v>
      </c>
      <c r="H430" s="30" t="s">
        <v>4</v>
      </c>
      <c r="I430" s="31" t="s">
        <v>147</v>
      </c>
      <c r="J430" s="29" t="s">
        <v>3</v>
      </c>
      <c r="K430" s="30" t="s">
        <v>4</v>
      </c>
      <c r="L430" s="31" t="s">
        <v>147</v>
      </c>
      <c r="M430" s="29" t="s">
        <v>3</v>
      </c>
      <c r="N430" s="30" t="s">
        <v>4</v>
      </c>
      <c r="O430" s="31" t="s">
        <v>147</v>
      </c>
      <c r="P430" s="29" t="s">
        <v>3</v>
      </c>
      <c r="Q430" s="30" t="s">
        <v>4</v>
      </c>
      <c r="R430" s="31" t="s">
        <v>147</v>
      </c>
      <c r="S430" s="29" t="s">
        <v>3</v>
      </c>
      <c r="T430" s="30" t="s">
        <v>4</v>
      </c>
      <c r="U430" s="31" t="s">
        <v>147</v>
      </c>
    </row>
    <row r="431" spans="1:21">
      <c r="A431" s="46"/>
      <c r="B431" s="121" t="s">
        <v>148</v>
      </c>
      <c r="C431" s="52" t="s">
        <v>8</v>
      </c>
      <c r="D431" s="38">
        <v>7951.3018299999876</v>
      </c>
      <c r="E431" s="38">
        <v>114.3475</v>
      </c>
      <c r="F431" s="38">
        <v>8065.6493299999875</v>
      </c>
      <c r="G431" s="38">
        <v>5002.2916599999962</v>
      </c>
      <c r="H431" s="38">
        <v>3063.3576699999999</v>
      </c>
      <c r="I431" s="38">
        <v>8065.6493299999875</v>
      </c>
      <c r="J431" s="38">
        <v>2777.3055099999997</v>
      </c>
      <c r="K431" s="38">
        <v>5288.3438199999928</v>
      </c>
      <c r="L431" s="38">
        <v>8065.6493299999875</v>
      </c>
      <c r="M431" s="38">
        <v>3464.9688900000006</v>
      </c>
      <c r="N431" s="38">
        <v>4600.6804399999965</v>
      </c>
      <c r="O431" s="38">
        <v>8065.6493299999875</v>
      </c>
      <c r="P431" s="38">
        <v>4209.8252900000007</v>
      </c>
      <c r="Q431" s="38">
        <v>3855.8240399999986</v>
      </c>
      <c r="R431" s="38">
        <v>8065.6493299999875</v>
      </c>
      <c r="S431" s="38">
        <v>3095.2300700000014</v>
      </c>
      <c r="T431" s="38">
        <v>4970.419259999996</v>
      </c>
      <c r="U431" s="38">
        <v>8065.6493299999875</v>
      </c>
    </row>
    <row r="432" spans="1:21">
      <c r="A432" s="46"/>
      <c r="B432" s="122"/>
      <c r="C432" s="52" t="s">
        <v>9</v>
      </c>
      <c r="D432" s="38">
        <v>17001.336490000052</v>
      </c>
      <c r="E432" s="38">
        <v>203.30362</v>
      </c>
      <c r="F432" s="38">
        <v>17204.640110000048</v>
      </c>
      <c r="G432" s="38">
        <v>4802.3693700000013</v>
      </c>
      <c r="H432" s="38">
        <v>12402.270740000022</v>
      </c>
      <c r="I432" s="38">
        <v>17204.640110000048</v>
      </c>
      <c r="J432" s="38">
        <v>2538.4007499999993</v>
      </c>
      <c r="K432" s="38">
        <v>14666.239360000043</v>
      </c>
      <c r="L432" s="38">
        <v>17204.640110000048</v>
      </c>
      <c r="M432" s="38">
        <v>2538.7263299999991</v>
      </c>
      <c r="N432" s="38">
        <v>14665.913780000039</v>
      </c>
      <c r="O432" s="38">
        <v>17204.640110000048</v>
      </c>
      <c r="P432" s="38">
        <v>7496.4868999999908</v>
      </c>
      <c r="Q432" s="38">
        <v>9708.1532100000022</v>
      </c>
      <c r="R432" s="38">
        <v>17204.640110000048</v>
      </c>
      <c r="S432" s="38">
        <v>8899.4545599999965</v>
      </c>
      <c r="T432" s="38">
        <v>8305.185550000002</v>
      </c>
      <c r="U432" s="38">
        <v>17204.640110000048</v>
      </c>
    </row>
    <row r="433" spans="1:21">
      <c r="A433" s="46"/>
      <c r="B433" s="122"/>
      <c r="C433" s="52" t="s">
        <v>10</v>
      </c>
      <c r="D433" s="38">
        <v>8321.5418000000227</v>
      </c>
      <c r="E433" s="38">
        <v>133.36264</v>
      </c>
      <c r="F433" s="38">
        <v>8454.9044400000239</v>
      </c>
      <c r="G433" s="38">
        <v>2675.0883499999995</v>
      </c>
      <c r="H433" s="38">
        <v>5779.8160900000021</v>
      </c>
      <c r="I433" s="38">
        <v>8454.9044400000239</v>
      </c>
      <c r="J433" s="38">
        <v>1726.5768299999997</v>
      </c>
      <c r="K433" s="38">
        <v>6728.3276100000076</v>
      </c>
      <c r="L433" s="38">
        <v>8454.9044400000239</v>
      </c>
      <c r="M433" s="38">
        <v>1414.92668</v>
      </c>
      <c r="N433" s="38">
        <v>7039.9777600000107</v>
      </c>
      <c r="O433" s="38">
        <v>8454.9044400000239</v>
      </c>
      <c r="P433" s="38">
        <v>2636.1093999999989</v>
      </c>
      <c r="Q433" s="38">
        <v>5818.7950400000018</v>
      </c>
      <c r="R433" s="38">
        <v>8454.9044400000239</v>
      </c>
      <c r="S433" s="38">
        <v>2998.332759999998</v>
      </c>
      <c r="T433" s="38">
        <v>5456.5716800000027</v>
      </c>
      <c r="U433" s="38">
        <v>8454.9044400000239</v>
      </c>
    </row>
    <row r="434" spans="1:21">
      <c r="A434" s="46"/>
      <c r="B434" s="122"/>
      <c r="C434" s="52" t="s">
        <v>11</v>
      </c>
      <c r="D434" s="38">
        <v>9906.8039899999712</v>
      </c>
      <c r="E434" s="38">
        <v>96.797709999999995</v>
      </c>
      <c r="F434" s="38">
        <v>10003.60169999997</v>
      </c>
      <c r="G434" s="38">
        <v>3469.4808300000022</v>
      </c>
      <c r="H434" s="38">
        <v>6534.1208699999925</v>
      </c>
      <c r="I434" s="38">
        <v>10003.60169999997</v>
      </c>
      <c r="J434" s="38">
        <v>1805.3322399999995</v>
      </c>
      <c r="K434" s="38">
        <v>8198.2694599999868</v>
      </c>
      <c r="L434" s="38">
        <v>10003.60169999997</v>
      </c>
      <c r="M434" s="38">
        <v>1990.7753399999992</v>
      </c>
      <c r="N434" s="38">
        <v>8012.8263599999891</v>
      </c>
      <c r="O434" s="38">
        <v>10003.60169999997</v>
      </c>
      <c r="P434" s="38">
        <v>4536.2487500000025</v>
      </c>
      <c r="Q434" s="38">
        <v>5467.3529499999968</v>
      </c>
      <c r="R434" s="38">
        <v>10003.60169999997</v>
      </c>
      <c r="S434" s="38">
        <v>5059.0287600000011</v>
      </c>
      <c r="T434" s="38">
        <v>4944.57294</v>
      </c>
      <c r="U434" s="38">
        <v>10003.60169999997</v>
      </c>
    </row>
    <row r="435" spans="1:21">
      <c r="A435" s="46"/>
      <c r="B435" s="53"/>
      <c r="C435" s="52" t="s">
        <v>147</v>
      </c>
      <c r="D435" s="38">
        <v>43180.984110000194</v>
      </c>
      <c r="E435" s="38">
        <v>547.8114700000001</v>
      </c>
      <c r="F435" s="38">
        <v>43728.795580000224</v>
      </c>
      <c r="G435" s="38">
        <v>15949.230210000011</v>
      </c>
      <c r="H435" s="38">
        <v>27779.565369999869</v>
      </c>
      <c r="I435" s="38">
        <v>43728.795580000224</v>
      </c>
      <c r="J435" s="38">
        <v>8847.6153300000005</v>
      </c>
      <c r="K435" s="38">
        <v>34881.180249999903</v>
      </c>
      <c r="L435" s="38">
        <v>43728.795580000224</v>
      </c>
      <c r="M435" s="38">
        <v>9409.3972400000002</v>
      </c>
      <c r="N435" s="38">
        <v>34319.398339999861</v>
      </c>
      <c r="O435" s="38">
        <v>43728.795580000224</v>
      </c>
      <c r="P435" s="38">
        <v>18878.670340000004</v>
      </c>
      <c r="Q435" s="38">
        <v>24850.125239999928</v>
      </c>
      <c r="R435" s="38">
        <v>43728.795580000224</v>
      </c>
      <c r="S435" s="38">
        <v>20052.046150000002</v>
      </c>
      <c r="T435" s="38">
        <v>23676.74942999996</v>
      </c>
      <c r="U435" s="38">
        <v>43728.795580000224</v>
      </c>
    </row>
    <row r="436" spans="1:21">
      <c r="A436" s="46"/>
      <c r="B436" s="106" t="s">
        <v>149</v>
      </c>
      <c r="C436" s="52" t="s">
        <v>8</v>
      </c>
      <c r="D436" s="54">
        <f>D431/F431</f>
        <v>0.98582290212212831</v>
      </c>
      <c r="E436" s="54">
        <f>E431/F431</f>
        <v>1.4177097877871685E-2</v>
      </c>
      <c r="F436" s="55">
        <f t="shared" ref="F436:F440" si="30">D436+E436</f>
        <v>1</v>
      </c>
      <c r="G436" s="54">
        <f>G431/I431</f>
        <v>0.62019701766528501</v>
      </c>
      <c r="H436" s="54">
        <f>H431/I431</f>
        <v>0.3798029823347161</v>
      </c>
      <c r="I436" s="55">
        <f t="shared" ref="I436:I440" si="31">G436+H436</f>
        <v>1.0000000000000011</v>
      </c>
      <c r="J436" s="54">
        <f>J431/L431</f>
        <v>0.34433749799534169</v>
      </c>
      <c r="K436" s="54">
        <f>K431/L431</f>
        <v>0.65566250200465892</v>
      </c>
      <c r="L436" s="55">
        <f t="shared" ref="L436:L440" si="32">J436+K436</f>
        <v>1.0000000000000007</v>
      </c>
      <c r="M436" s="54">
        <f>M431/O431</f>
        <v>0.42959577688458789</v>
      </c>
      <c r="N436" s="54">
        <f>N431/O431</f>
        <v>0.57040422311541328</v>
      </c>
      <c r="O436" s="55">
        <f>M436+N436</f>
        <v>1.0000000000000011</v>
      </c>
      <c r="P436" s="54">
        <f>P431/R431</f>
        <v>0.52194499385705473</v>
      </c>
      <c r="Q436" s="54">
        <f>Q431/R431</f>
        <v>0.47805500614294677</v>
      </c>
      <c r="R436" s="55">
        <f>P436+Q436</f>
        <v>1.0000000000000016</v>
      </c>
      <c r="S436" s="54">
        <f>S431/U431</f>
        <v>0.38375460466491745</v>
      </c>
      <c r="T436" s="54">
        <f>T431/U431</f>
        <v>0.61624539533508382</v>
      </c>
      <c r="U436" s="55">
        <f>S436+T436</f>
        <v>1.0000000000000013</v>
      </c>
    </row>
    <row r="437" spans="1:21">
      <c r="A437" s="46"/>
      <c r="B437" s="120"/>
      <c r="C437" s="52" t="s">
        <v>9</v>
      </c>
      <c r="D437" s="54">
        <f>D432/F432</f>
        <v>0.98818320995381781</v>
      </c>
      <c r="E437" s="54">
        <f>E432/F432</f>
        <v>1.1816790046182456E-2</v>
      </c>
      <c r="F437" s="55">
        <f t="shared" si="30"/>
        <v>1.0000000000000002</v>
      </c>
      <c r="G437" s="54">
        <f>G432/I432</f>
        <v>0.27913221894183454</v>
      </c>
      <c r="H437" s="54">
        <f>H432/I432</f>
        <v>0.72086778105816407</v>
      </c>
      <c r="I437" s="55">
        <f t="shared" si="31"/>
        <v>0.99999999999999867</v>
      </c>
      <c r="J437" s="54">
        <f>J432/L432</f>
        <v>0.14754163608017443</v>
      </c>
      <c r="K437" s="54">
        <f>K432/L432</f>
        <v>0.85245836391982532</v>
      </c>
      <c r="L437" s="55">
        <f t="shared" si="32"/>
        <v>0.99999999999999978</v>
      </c>
      <c r="M437" s="54">
        <f>M432/O432</f>
        <v>0.14756056004475132</v>
      </c>
      <c r="N437" s="54">
        <f>N432/O432</f>
        <v>0.85243943995524807</v>
      </c>
      <c r="O437" s="55">
        <f>M437+N437</f>
        <v>0.99999999999999933</v>
      </c>
      <c r="P437" s="54">
        <f>P432/R432</f>
        <v>0.43572471449970773</v>
      </c>
      <c r="Q437" s="54">
        <f>Q432/R432</f>
        <v>0.56427528550028916</v>
      </c>
      <c r="R437" s="55">
        <f>P437+Q437</f>
        <v>0.99999999999999689</v>
      </c>
      <c r="S437" s="54">
        <f>S432/U432</f>
        <v>0.51727060276182502</v>
      </c>
      <c r="T437" s="54">
        <f>T432/U432</f>
        <v>0.4827293972381721</v>
      </c>
      <c r="U437" s="55">
        <f>S437+T437</f>
        <v>0.99999999999999711</v>
      </c>
    </row>
    <row r="438" spans="1:21">
      <c r="A438" s="46"/>
      <c r="B438" s="120"/>
      <c r="C438" s="52" t="s">
        <v>10</v>
      </c>
      <c r="D438" s="54">
        <f>D433/F433</f>
        <v>0.98422659405006818</v>
      </c>
      <c r="E438" s="54">
        <f>E433/F433</f>
        <v>1.5773405949931662E-2</v>
      </c>
      <c r="F438" s="55">
        <f t="shared" si="30"/>
        <v>0.99999999999999989</v>
      </c>
      <c r="G438" s="54">
        <f>G433/I433</f>
        <v>0.31639486513226539</v>
      </c>
      <c r="H438" s="54">
        <f>H433/I433</f>
        <v>0.683605134867732</v>
      </c>
      <c r="I438" s="55">
        <f t="shared" si="31"/>
        <v>0.99999999999999734</v>
      </c>
      <c r="J438" s="54">
        <f>J433/L433</f>
        <v>0.20421009394637166</v>
      </c>
      <c r="K438" s="54">
        <f>K433/L433</f>
        <v>0.79578990605362643</v>
      </c>
      <c r="L438" s="55">
        <f t="shared" si="32"/>
        <v>0.99999999999999811</v>
      </c>
      <c r="M438" s="54">
        <f>M433/O433</f>
        <v>0.16734981335874163</v>
      </c>
      <c r="N438" s="54">
        <f>N433/O433</f>
        <v>0.83265018664125678</v>
      </c>
      <c r="O438" s="55">
        <f>M438+N438</f>
        <v>0.99999999999999845</v>
      </c>
      <c r="P438" s="54">
        <f>P433/R433</f>
        <v>0.31178464744422252</v>
      </c>
      <c r="Q438" s="54">
        <f>Q433/R433</f>
        <v>0.68821535255577471</v>
      </c>
      <c r="R438" s="55">
        <f>P438+Q438</f>
        <v>0.99999999999999722</v>
      </c>
      <c r="S438" s="54">
        <f>S433/U433</f>
        <v>0.35462645157938527</v>
      </c>
      <c r="T438" s="54">
        <f>T433/U433</f>
        <v>0.64537354842061201</v>
      </c>
      <c r="U438" s="55">
        <f>S438+T438</f>
        <v>0.99999999999999734</v>
      </c>
    </row>
    <row r="439" spans="1:21">
      <c r="A439" s="46"/>
      <c r="B439" s="120"/>
      <c r="C439" s="52" t="s">
        <v>11</v>
      </c>
      <c r="D439" s="54">
        <f>D434/F434</f>
        <v>0.99032371410788989</v>
      </c>
      <c r="E439" s="54">
        <f>E434/F434</f>
        <v>9.6762858921102674E-3</v>
      </c>
      <c r="F439" s="55">
        <f t="shared" si="30"/>
        <v>1.0000000000000002</v>
      </c>
      <c r="G439" s="54">
        <f>G434/I434</f>
        <v>0.34682316769969085</v>
      </c>
      <c r="H439" s="54">
        <f>H434/I434</f>
        <v>0.65317683230031154</v>
      </c>
      <c r="I439" s="55">
        <f t="shared" si="31"/>
        <v>1.0000000000000024</v>
      </c>
      <c r="J439" s="54">
        <f>J434/L434</f>
        <v>0.18046822475948887</v>
      </c>
      <c r="K439" s="54">
        <f>K434/L434</f>
        <v>0.81953177524051279</v>
      </c>
      <c r="L439" s="55">
        <f t="shared" si="32"/>
        <v>1.0000000000000018</v>
      </c>
      <c r="M439" s="54">
        <f>M434/O434</f>
        <v>0.19900585806010301</v>
      </c>
      <c r="N439" s="54">
        <f>N434/O434</f>
        <v>0.80099414193989882</v>
      </c>
      <c r="O439" s="55">
        <f>M439+N439</f>
        <v>1.0000000000000018</v>
      </c>
      <c r="P439" s="54">
        <f>P434/R434</f>
        <v>0.45346155175290676</v>
      </c>
      <c r="Q439" s="54">
        <f>Q434/R434</f>
        <v>0.54653844824709619</v>
      </c>
      <c r="R439" s="55">
        <f>P439+Q439</f>
        <v>1.0000000000000029</v>
      </c>
      <c r="S439" s="54">
        <f>S434/U434</f>
        <v>0.5057207305644742</v>
      </c>
      <c r="T439" s="54">
        <f>T434/U434</f>
        <v>0.49427926943552886</v>
      </c>
      <c r="U439" s="55">
        <f>S439+T439</f>
        <v>1.0000000000000031</v>
      </c>
    </row>
    <row r="440" spans="1:21">
      <c r="A440" s="46"/>
      <c r="B440" s="107"/>
      <c r="C440" s="52" t="s">
        <v>147</v>
      </c>
      <c r="D440" s="54">
        <f>D435/F435</f>
        <v>0.987472523248489</v>
      </c>
      <c r="E440" s="54">
        <f>E435/F435</f>
        <v>1.2527476751510322E-2</v>
      </c>
      <c r="F440" s="55">
        <f t="shared" si="30"/>
        <v>0.99999999999999933</v>
      </c>
      <c r="G440" s="54">
        <f>G435/I435</f>
        <v>0.36473060825152342</v>
      </c>
      <c r="H440" s="54">
        <f>H435/I435</f>
        <v>0.63526939174846875</v>
      </c>
      <c r="I440" s="55">
        <f t="shared" si="31"/>
        <v>0.99999999999999223</v>
      </c>
      <c r="J440" s="54">
        <f>J435/L435</f>
        <v>0.20232927096776798</v>
      </c>
      <c r="K440" s="54">
        <f>K435/L435</f>
        <v>0.79767072903222469</v>
      </c>
      <c r="L440" s="55">
        <f t="shared" si="32"/>
        <v>0.99999999999999267</v>
      </c>
      <c r="M440" s="54">
        <f>M435/O435</f>
        <v>0.21517622690489735</v>
      </c>
      <c r="N440" s="54">
        <f>N435/O435</f>
        <v>0.78482377309509432</v>
      </c>
      <c r="O440" s="55">
        <f>M440+N440</f>
        <v>0.99999999999999167</v>
      </c>
      <c r="P440" s="54">
        <f>P435/R435</f>
        <v>0.43172170853556147</v>
      </c>
      <c r="Q440" s="54">
        <f>Q435/R435</f>
        <v>0.56827829146443187</v>
      </c>
      <c r="R440" s="55">
        <f>P440+Q440</f>
        <v>0.99999999999999334</v>
      </c>
      <c r="S440" s="54">
        <f>S435/U435</f>
        <v>0.45855473227739652</v>
      </c>
      <c r="T440" s="54">
        <f>T435/U435</f>
        <v>0.54144526772259749</v>
      </c>
      <c r="U440" s="55">
        <f>S440+T440</f>
        <v>0.999999999999994</v>
      </c>
    </row>
    <row r="441" spans="1:21" s="22" customFormat="1" ht="21.75" customHeight="1">
      <c r="A441" s="27"/>
      <c r="B441" s="35"/>
      <c r="C441" s="36" t="s">
        <v>338</v>
      </c>
      <c r="G441" s="37"/>
    </row>
    <row r="443" spans="1:21" s="25" customFormat="1" ht="21.75" customHeight="1">
      <c r="A443" s="58" t="s">
        <v>255</v>
      </c>
      <c r="B443" s="24" t="s">
        <v>254</v>
      </c>
    </row>
    <row r="444" spans="1:21" s="22" customFormat="1" ht="13.8">
      <c r="A444" s="21"/>
    </row>
    <row r="445" spans="1:21" s="25" customFormat="1" ht="21.75" customHeight="1">
      <c r="A445" s="58" t="s">
        <v>133</v>
      </c>
      <c r="B445" s="24" t="s">
        <v>157</v>
      </c>
      <c r="P445" s="25" t="s">
        <v>158</v>
      </c>
    </row>
    <row r="447" spans="1:21" ht="29.25" customHeight="1">
      <c r="A447" s="46"/>
      <c r="B447" s="123" t="s">
        <v>331</v>
      </c>
      <c r="C447" s="122"/>
      <c r="D447" s="108" t="s">
        <v>34</v>
      </c>
      <c r="E447" s="109"/>
      <c r="F447" s="110"/>
      <c r="G447" s="108" t="s">
        <v>35</v>
      </c>
      <c r="H447" s="109"/>
      <c r="I447" s="110"/>
      <c r="J447" s="108" t="s">
        <v>36</v>
      </c>
      <c r="K447" s="109"/>
      <c r="L447" s="110"/>
    </row>
    <row r="448" spans="1:21">
      <c r="A448" s="46"/>
      <c r="B448" s="124"/>
      <c r="C448" s="125"/>
      <c r="D448" s="29" t="s">
        <v>3</v>
      </c>
      <c r="E448" s="30" t="s">
        <v>4</v>
      </c>
      <c r="F448" s="31" t="s">
        <v>147</v>
      </c>
      <c r="G448" s="29" t="s">
        <v>3</v>
      </c>
      <c r="H448" s="30" t="s">
        <v>4</v>
      </c>
      <c r="I448" s="31" t="s">
        <v>147</v>
      </c>
      <c r="J448" s="29" t="s">
        <v>3</v>
      </c>
      <c r="K448" s="30" t="s">
        <v>4</v>
      </c>
      <c r="L448" s="31" t="s">
        <v>147</v>
      </c>
    </row>
    <row r="449" spans="1:16">
      <c r="A449" s="46"/>
      <c r="B449" s="121" t="s">
        <v>148</v>
      </c>
      <c r="C449" s="52" t="s">
        <v>8</v>
      </c>
      <c r="D449" s="38">
        <v>4515.0434799999948</v>
      </c>
      <c r="E449" s="38">
        <v>3550.6058499999999</v>
      </c>
      <c r="F449" s="38">
        <v>8065.6493299999875</v>
      </c>
      <c r="G449" s="38">
        <v>1263.3763299999996</v>
      </c>
      <c r="H449" s="38">
        <v>6802.2729999999892</v>
      </c>
      <c r="I449" s="38">
        <v>8065.6493299999875</v>
      </c>
      <c r="J449" s="38">
        <v>2287.2295200000008</v>
      </c>
      <c r="K449" s="38">
        <v>5778.419809999994</v>
      </c>
      <c r="L449" s="38">
        <v>8065.6493299999875</v>
      </c>
    </row>
    <row r="450" spans="1:16">
      <c r="A450" s="46"/>
      <c r="B450" s="122"/>
      <c r="C450" s="52" t="s">
        <v>9</v>
      </c>
      <c r="D450" s="38">
        <v>12389.847090000032</v>
      </c>
      <c r="E450" s="38">
        <v>4814.7930200000019</v>
      </c>
      <c r="F450" s="38">
        <v>17204.640110000048</v>
      </c>
      <c r="G450" s="38">
        <v>1174.3962899999999</v>
      </c>
      <c r="H450" s="38">
        <v>16030.243820000051</v>
      </c>
      <c r="I450" s="38">
        <v>17204.640110000048</v>
      </c>
      <c r="J450" s="38">
        <v>3640.3967300000031</v>
      </c>
      <c r="K450" s="38">
        <v>13564.243380000036</v>
      </c>
      <c r="L450" s="38">
        <v>17204.640110000048</v>
      </c>
    </row>
    <row r="451" spans="1:16">
      <c r="A451" s="46"/>
      <c r="B451" s="122"/>
      <c r="C451" s="52" t="s">
        <v>10</v>
      </c>
      <c r="D451" s="38">
        <v>4916.7953599999973</v>
      </c>
      <c r="E451" s="38">
        <v>3538.1090799999984</v>
      </c>
      <c r="F451" s="38">
        <v>8454.9044400000239</v>
      </c>
      <c r="G451" s="38">
        <v>1504.0634699999989</v>
      </c>
      <c r="H451" s="38">
        <v>6950.8409700000129</v>
      </c>
      <c r="I451" s="38">
        <v>8454.9044400000239</v>
      </c>
      <c r="J451" s="38">
        <v>2034.0456099999994</v>
      </c>
      <c r="K451" s="38">
        <v>6420.8588300000056</v>
      </c>
      <c r="L451" s="38">
        <v>8454.9044400000239</v>
      </c>
    </row>
    <row r="452" spans="1:16">
      <c r="A452" s="46"/>
      <c r="B452" s="122"/>
      <c r="C452" s="52" t="s">
        <v>11</v>
      </c>
      <c r="D452" s="38">
        <v>7793.8233999999911</v>
      </c>
      <c r="E452" s="38">
        <v>2209.7782999999995</v>
      </c>
      <c r="F452" s="38">
        <v>10003.60169999997</v>
      </c>
      <c r="G452" s="38">
        <v>857.25155000000029</v>
      </c>
      <c r="H452" s="38">
        <v>9146.3501499999747</v>
      </c>
      <c r="I452" s="38">
        <v>10003.60169999997</v>
      </c>
      <c r="J452" s="38">
        <v>1352.52675</v>
      </c>
      <c r="K452" s="38">
        <v>8651.0749499999765</v>
      </c>
      <c r="L452" s="38">
        <v>10003.60169999997</v>
      </c>
    </row>
    <row r="453" spans="1:16">
      <c r="A453" s="46"/>
      <c r="B453" s="53"/>
      <c r="C453" s="52" t="s">
        <v>147</v>
      </c>
      <c r="D453" s="38">
        <v>29615.509329999844</v>
      </c>
      <c r="E453" s="38">
        <v>14113.286250000001</v>
      </c>
      <c r="F453" s="38">
        <v>43728.795580000224</v>
      </c>
      <c r="G453" s="38">
        <v>4799.0876399999952</v>
      </c>
      <c r="H453" s="38">
        <v>38929.70794</v>
      </c>
      <c r="I453" s="38">
        <v>43728.795580000224</v>
      </c>
      <c r="J453" s="38">
        <v>9314.1986100000031</v>
      </c>
      <c r="K453" s="38">
        <v>34414.596969999875</v>
      </c>
      <c r="L453" s="38">
        <v>43728.795580000224</v>
      </c>
    </row>
    <row r="454" spans="1:16">
      <c r="A454" s="46"/>
      <c r="B454" s="106" t="s">
        <v>149</v>
      </c>
      <c r="C454" s="52" t="s">
        <v>8</v>
      </c>
      <c r="D454" s="54">
        <f>D449/F449</f>
        <v>0.55978673201256091</v>
      </c>
      <c r="E454" s="54">
        <f>E449/F449</f>
        <v>0.44021326798743993</v>
      </c>
      <c r="F454" s="55">
        <f t="shared" ref="F454:F458" si="33">D454+E454</f>
        <v>1.0000000000000009</v>
      </c>
      <c r="G454" s="54">
        <f>G449/I449</f>
        <v>0.15663665481970582</v>
      </c>
      <c r="H454" s="54">
        <f>H449/I449</f>
        <v>0.84336334518029432</v>
      </c>
      <c r="I454" s="55">
        <f t="shared" ref="I454:I458" si="34">G454+H454</f>
        <v>1.0000000000000002</v>
      </c>
      <c r="J454" s="54">
        <f>J449/L449</f>
        <v>0.28357661316773419</v>
      </c>
      <c r="K454" s="54">
        <f>K449/L449</f>
        <v>0.7164233868322667</v>
      </c>
      <c r="L454" s="55">
        <f>J454+K454</f>
        <v>1.0000000000000009</v>
      </c>
    </row>
    <row r="455" spans="1:16">
      <c r="A455" s="46"/>
      <c r="B455" s="120"/>
      <c r="C455" s="52" t="s">
        <v>9</v>
      </c>
      <c r="D455" s="54">
        <f>D450/F450</f>
        <v>0.72014567063210699</v>
      </c>
      <c r="E455" s="54">
        <f>E450/F450</f>
        <v>0.27985432936789217</v>
      </c>
      <c r="F455" s="55">
        <f t="shared" si="33"/>
        <v>0.99999999999999911</v>
      </c>
      <c r="G455" s="54">
        <f>G450/I450</f>
        <v>6.8260439189157598E-2</v>
      </c>
      <c r="H455" s="54">
        <f>H450/I450</f>
        <v>0.93173956081084253</v>
      </c>
      <c r="I455" s="55">
        <f t="shared" si="34"/>
        <v>1.0000000000000002</v>
      </c>
      <c r="J455" s="54">
        <f>J450/L450</f>
        <v>0.21159389017873464</v>
      </c>
      <c r="K455" s="54">
        <f>K450/L450</f>
        <v>0.78840610982126491</v>
      </c>
      <c r="L455" s="55">
        <f>J455+K455</f>
        <v>0.99999999999999956</v>
      </c>
    </row>
    <row r="456" spans="1:16">
      <c r="A456" s="46"/>
      <c r="B456" s="120"/>
      <c r="C456" s="52" t="s">
        <v>10</v>
      </c>
      <c r="D456" s="54">
        <f>D451/F451</f>
        <v>0.58153174821689446</v>
      </c>
      <c r="E456" s="54">
        <f>E451/F451</f>
        <v>0.41846825178310215</v>
      </c>
      <c r="F456" s="55">
        <f t="shared" si="33"/>
        <v>0.99999999999999667</v>
      </c>
      <c r="G456" s="54">
        <f>G451/I451</f>
        <v>0.17789242689536472</v>
      </c>
      <c r="H456" s="54">
        <f>H451/I451</f>
        <v>0.82210757310463389</v>
      </c>
      <c r="I456" s="55">
        <f t="shared" si="34"/>
        <v>0.99999999999999867</v>
      </c>
      <c r="J456" s="54">
        <f>J451/L451</f>
        <v>0.24057582488773743</v>
      </c>
      <c r="K456" s="54">
        <f>K451/L451</f>
        <v>0.75942417511226035</v>
      </c>
      <c r="L456" s="55">
        <f>J456+K456</f>
        <v>0.99999999999999778</v>
      </c>
    </row>
    <row r="457" spans="1:16">
      <c r="A457" s="46"/>
      <c r="B457" s="120"/>
      <c r="C457" s="52" t="s">
        <v>11</v>
      </c>
      <c r="D457" s="54">
        <f>D452/F452</f>
        <v>0.77910173092957258</v>
      </c>
      <c r="E457" s="54">
        <f>E452/F452</f>
        <v>0.2208982690704295</v>
      </c>
      <c r="F457" s="55">
        <f t="shared" si="33"/>
        <v>1.000000000000002</v>
      </c>
      <c r="G457" s="54">
        <f>G452/I452</f>
        <v>8.5694290487395436E-2</v>
      </c>
      <c r="H457" s="54">
        <f>H452/I452</f>
        <v>0.91430570951260504</v>
      </c>
      <c r="I457" s="55">
        <f t="shared" si="34"/>
        <v>1.0000000000000004</v>
      </c>
      <c r="J457" s="54">
        <f>J452/L452</f>
        <v>0.13520397858303415</v>
      </c>
      <c r="K457" s="54">
        <f>K452/L452</f>
        <v>0.86479602141696643</v>
      </c>
      <c r="L457" s="55">
        <f>J457+K457</f>
        <v>1.0000000000000007</v>
      </c>
    </row>
    <row r="458" spans="1:16">
      <c r="A458" s="46"/>
      <c r="B458" s="107"/>
      <c r="C458" s="52" t="s">
        <v>147</v>
      </c>
      <c r="D458" s="54">
        <f>D453/F453</f>
        <v>0.6772541739874669</v>
      </c>
      <c r="E458" s="54">
        <f>E453/F453</f>
        <v>0.32274582601252444</v>
      </c>
      <c r="F458" s="55">
        <f t="shared" si="33"/>
        <v>0.99999999999999134</v>
      </c>
      <c r="G458" s="54">
        <f>G453/I453</f>
        <v>0.10974662293682982</v>
      </c>
      <c r="H458" s="54">
        <f>H453/I453</f>
        <v>0.89025337706316499</v>
      </c>
      <c r="I458" s="55">
        <f t="shared" si="34"/>
        <v>0.99999999999999478</v>
      </c>
      <c r="J458" s="54">
        <f>J453/L453</f>
        <v>0.21299920307569459</v>
      </c>
      <c r="K458" s="54">
        <f>K453/L453</f>
        <v>0.78700079692429747</v>
      </c>
      <c r="L458" s="55">
        <f>J458+K458</f>
        <v>0.99999999999999201</v>
      </c>
    </row>
    <row r="459" spans="1:16" s="22" customFormat="1" ht="21.75" customHeight="1">
      <c r="A459" s="27"/>
      <c r="B459" s="35"/>
      <c r="C459" s="36" t="s">
        <v>338</v>
      </c>
      <c r="G459" s="37"/>
    </row>
    <row r="461" spans="1:16" s="25" customFormat="1" ht="21.75" customHeight="1">
      <c r="A461" s="58" t="s">
        <v>256</v>
      </c>
      <c r="B461" s="24" t="s">
        <v>257</v>
      </c>
      <c r="P461" s="25" t="s">
        <v>158</v>
      </c>
    </row>
    <row r="463" spans="1:16" ht="47.25" customHeight="1">
      <c r="A463" s="46"/>
      <c r="B463" s="123" t="s">
        <v>331</v>
      </c>
      <c r="C463" s="122"/>
      <c r="D463" s="108" t="s">
        <v>258</v>
      </c>
      <c r="E463" s="109"/>
      <c r="F463" s="110"/>
    </row>
    <row r="464" spans="1:16">
      <c r="A464" s="46"/>
      <c r="B464" s="124"/>
      <c r="C464" s="125"/>
      <c r="D464" s="29" t="s">
        <v>3</v>
      </c>
      <c r="E464" s="30" t="s">
        <v>4</v>
      </c>
      <c r="F464" s="31" t="s">
        <v>147</v>
      </c>
    </row>
    <row r="465" spans="1:21">
      <c r="A465" s="46"/>
      <c r="B465" s="121" t="s">
        <v>148</v>
      </c>
      <c r="C465" s="52" t="s">
        <v>8</v>
      </c>
      <c r="D465" s="38">
        <v>7935.814559999988</v>
      </c>
      <c r="E465" s="38">
        <v>129.83476999999999</v>
      </c>
      <c r="F465" s="38">
        <v>8065.6493299999875</v>
      </c>
    </row>
    <row r="466" spans="1:21">
      <c r="A466" s="46"/>
      <c r="B466" s="122"/>
      <c r="C466" s="52" t="s">
        <v>9</v>
      </c>
      <c r="D466" s="38">
        <v>16952.687480000051</v>
      </c>
      <c r="E466" s="38">
        <v>251.95263</v>
      </c>
      <c r="F466" s="38">
        <v>17204.640110000048</v>
      </c>
    </row>
    <row r="467" spans="1:21">
      <c r="A467" s="46"/>
      <c r="B467" s="122"/>
      <c r="C467" s="52" t="s">
        <v>10</v>
      </c>
      <c r="D467" s="38">
        <v>8389.1115400000235</v>
      </c>
      <c r="E467" s="38">
        <v>65.792900000000003</v>
      </c>
      <c r="F467" s="38">
        <v>8454.9044400000239</v>
      </c>
    </row>
    <row r="468" spans="1:21">
      <c r="A468" s="46"/>
      <c r="B468" s="122"/>
      <c r="C468" s="52" t="s">
        <v>11</v>
      </c>
      <c r="D468" s="38">
        <v>9767.8889599999711</v>
      </c>
      <c r="E468" s="38">
        <v>235.71274</v>
      </c>
      <c r="F468" s="38">
        <v>10003.60169999997</v>
      </c>
    </row>
    <row r="469" spans="1:21">
      <c r="A469" s="46"/>
      <c r="B469" s="53"/>
      <c r="C469" s="52" t="s">
        <v>147</v>
      </c>
      <c r="D469" s="38">
        <v>43045.502540000198</v>
      </c>
      <c r="E469" s="38">
        <v>683.29304000000002</v>
      </c>
      <c r="F469" s="38">
        <v>43728.795580000224</v>
      </c>
    </row>
    <row r="470" spans="1:21">
      <c r="A470" s="46"/>
      <c r="B470" s="106" t="s">
        <v>149</v>
      </c>
      <c r="C470" s="52" t="s">
        <v>8</v>
      </c>
      <c r="D470" s="54">
        <f>D465/F465</f>
        <v>0.98390275045592646</v>
      </c>
      <c r="E470" s="54">
        <f>E465/F465</f>
        <v>1.609724954407362E-2</v>
      </c>
      <c r="F470" s="55">
        <f>D470+E470</f>
        <v>1</v>
      </c>
    </row>
    <row r="471" spans="1:21">
      <c r="A471" s="46"/>
      <c r="B471" s="120"/>
      <c r="C471" s="52" t="s">
        <v>9</v>
      </c>
      <c r="D471" s="54">
        <f>D466/F466</f>
        <v>0.98535554197070641</v>
      </c>
      <c r="E471" s="54">
        <f>E466/F466</f>
        <v>1.4644458029293778E-2</v>
      </c>
      <c r="F471" s="55">
        <f>D471+E471</f>
        <v>1.0000000000000002</v>
      </c>
    </row>
    <row r="472" spans="1:21">
      <c r="A472" s="46"/>
      <c r="B472" s="120"/>
      <c r="C472" s="52" t="s">
        <v>10</v>
      </c>
      <c r="D472" s="54">
        <f>D467/F467</f>
        <v>0.99221837449886063</v>
      </c>
      <c r="E472" s="54">
        <f>E467/F467</f>
        <v>7.781625501139291E-3</v>
      </c>
      <c r="F472" s="55">
        <f>D472+E472</f>
        <v>0.99999999999999989</v>
      </c>
    </row>
    <row r="473" spans="1:21">
      <c r="A473" s="46"/>
      <c r="B473" s="120"/>
      <c r="C473" s="52" t="s">
        <v>11</v>
      </c>
      <c r="D473" s="54">
        <f>D468/F468</f>
        <v>0.97643721260913463</v>
      </c>
      <c r="E473" s="54">
        <f>E468/F468</f>
        <v>2.3562787390865501E-2</v>
      </c>
      <c r="F473" s="55">
        <f>D473+E473</f>
        <v>1.0000000000000002</v>
      </c>
    </row>
    <row r="474" spans="1:21">
      <c r="A474" s="46"/>
      <c r="B474" s="107"/>
      <c r="C474" s="52" t="s">
        <v>147</v>
      </c>
      <c r="D474" s="54">
        <f>D469/F469</f>
        <v>0.98437430002502657</v>
      </c>
      <c r="E474" s="54">
        <f>E469/F469</f>
        <v>1.5625699974972797E-2</v>
      </c>
      <c r="F474" s="55">
        <f>D474+E474</f>
        <v>0.99999999999999933</v>
      </c>
    </row>
    <row r="475" spans="1:21" s="22" customFormat="1" ht="21.75" customHeight="1">
      <c r="A475" s="27"/>
      <c r="B475" s="35"/>
      <c r="C475" s="36" t="s">
        <v>338</v>
      </c>
      <c r="G475" s="37"/>
    </row>
    <row r="477" spans="1:21" s="25" customFormat="1" ht="21.75" customHeight="1">
      <c r="A477" s="58" t="s">
        <v>259</v>
      </c>
      <c r="B477" s="24" t="s">
        <v>333</v>
      </c>
    </row>
    <row r="478" spans="1:21">
      <c r="A478" s="46"/>
      <c r="B478" s="47"/>
      <c r="C478" s="48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</row>
    <row r="479" spans="1:21" ht="39.75" customHeight="1">
      <c r="A479" s="46"/>
      <c r="B479" s="123" t="s">
        <v>331</v>
      </c>
      <c r="C479" s="122"/>
      <c r="D479" s="126" t="s">
        <v>260</v>
      </c>
      <c r="E479" s="127"/>
      <c r="F479" s="127"/>
      <c r="G479" s="127"/>
      <c r="H479" s="130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ht="38.25" customHeight="1">
      <c r="A480" s="46"/>
      <c r="B480" s="124"/>
      <c r="C480" s="125"/>
      <c r="D480" s="69" t="s">
        <v>261</v>
      </c>
      <c r="E480" s="69" t="s">
        <v>262</v>
      </c>
      <c r="F480" s="69" t="s">
        <v>263</v>
      </c>
      <c r="G480" s="69" t="s">
        <v>264</v>
      </c>
      <c r="H480" s="69" t="s">
        <v>147</v>
      </c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>
      <c r="A481" s="46"/>
      <c r="B481" s="121" t="s">
        <v>148</v>
      </c>
      <c r="C481" s="52" t="s">
        <v>8</v>
      </c>
      <c r="D481" s="38">
        <v>190.91667000000001</v>
      </c>
      <c r="E481" s="38">
        <v>708.86775</v>
      </c>
      <c r="F481" s="38">
        <v>7095.3024099999893</v>
      </c>
      <c r="G481" s="38">
        <v>70.5625</v>
      </c>
      <c r="H481" s="38">
        <v>8065.6493299999875</v>
      </c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>
      <c r="A482" s="46"/>
      <c r="B482" s="122"/>
      <c r="C482" s="52" t="s">
        <v>9</v>
      </c>
      <c r="D482" s="38">
        <v>474.8741500000001</v>
      </c>
      <c r="E482" s="38">
        <v>1775.0442099999991</v>
      </c>
      <c r="F482" s="38">
        <v>14506.117500000046</v>
      </c>
      <c r="G482" s="38">
        <v>448.60424999999998</v>
      </c>
      <c r="H482" s="38">
        <v>17204.640110000048</v>
      </c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>
      <c r="A483" s="46"/>
      <c r="B483" s="122"/>
      <c r="C483" s="52" t="s">
        <v>10</v>
      </c>
      <c r="D483" s="38">
        <v>607.35581000000013</v>
      </c>
      <c r="E483" s="38">
        <v>820.43711000000053</v>
      </c>
      <c r="F483" s="38">
        <v>6932.7730500000143</v>
      </c>
      <c r="G483" s="38">
        <v>94.338470000000001</v>
      </c>
      <c r="H483" s="38">
        <v>8454.9044400000239</v>
      </c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>
      <c r="A484" s="46"/>
      <c r="B484" s="122"/>
      <c r="C484" s="52" t="s">
        <v>11</v>
      </c>
      <c r="D484" s="38">
        <v>50.804879999999997</v>
      </c>
      <c r="E484" s="38">
        <v>572.67075000000011</v>
      </c>
      <c r="F484" s="38">
        <v>8961.8333899999761</v>
      </c>
      <c r="G484" s="38">
        <v>418.29268000000002</v>
      </c>
      <c r="H484" s="38">
        <v>10003.60169999997</v>
      </c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>
      <c r="A485" s="46"/>
      <c r="B485" s="53"/>
      <c r="C485" s="52" t="s">
        <v>147</v>
      </c>
      <c r="D485" s="38">
        <v>1323.9515099999994</v>
      </c>
      <c r="E485" s="38">
        <v>3877.0198200000013</v>
      </c>
      <c r="F485" s="38">
        <v>37496.026349999978</v>
      </c>
      <c r="G485" s="38">
        <v>1031.7979000000003</v>
      </c>
      <c r="H485" s="38">
        <v>43728.795580000224</v>
      </c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>
      <c r="A486" s="46"/>
      <c r="B486" s="106" t="s">
        <v>149</v>
      </c>
      <c r="C486" s="52" t="s">
        <v>8</v>
      </c>
      <c r="D486" s="54">
        <f>D481/H481</f>
        <v>2.3670340996587848E-2</v>
      </c>
      <c r="E486" s="54">
        <f>E481/H481</f>
        <v>8.7887251354132584E-2</v>
      </c>
      <c r="F486" s="54">
        <f>F481/H481</f>
        <v>0.87969388696446094</v>
      </c>
      <c r="G486" s="54">
        <f>G481/H481</f>
        <v>8.7485206848188259E-3</v>
      </c>
      <c r="H486" s="55">
        <f>SUM(D486:G486)</f>
        <v>1.0000000000000002</v>
      </c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>
      <c r="A487" s="46"/>
      <c r="B487" s="120"/>
      <c r="C487" s="52" t="s">
        <v>9</v>
      </c>
      <c r="D487" s="54">
        <f t="shared" ref="D487:D490" si="35">D482/H482</f>
        <v>2.7601516042406699E-2</v>
      </c>
      <c r="E487" s="54">
        <f t="shared" ref="E487:E490" si="36">E482/H482</f>
        <v>0.10317241155008353</v>
      </c>
      <c r="F487" s="54">
        <f t="shared" ref="F487:F490" si="37">F482/H482</f>
        <v>0.84315146421275566</v>
      </c>
      <c r="G487" s="54">
        <f t="shared" ref="G487:G490" si="38">G482/H482</f>
        <v>2.6074608194753966E-2</v>
      </c>
      <c r="H487" s="55">
        <f>SUM(D487:G487)</f>
        <v>0.99999999999999989</v>
      </c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>
      <c r="A488" s="46"/>
      <c r="B488" s="120"/>
      <c r="C488" s="52" t="s">
        <v>10</v>
      </c>
      <c r="D488" s="54">
        <f t="shared" si="35"/>
        <v>7.1834733829351058E-2</v>
      </c>
      <c r="E488" s="54">
        <f t="shared" si="36"/>
        <v>9.7036828248291615E-2</v>
      </c>
      <c r="F488" s="54">
        <f t="shared" si="37"/>
        <v>0.81997059803552252</v>
      </c>
      <c r="G488" s="54">
        <f t="shared" si="38"/>
        <v>1.1157839886833746E-2</v>
      </c>
      <c r="H488" s="55">
        <f>SUM(D488:G488)</f>
        <v>0.99999999999999889</v>
      </c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>
      <c r="A489" s="46"/>
      <c r="B489" s="120"/>
      <c r="C489" s="52" t="s">
        <v>11</v>
      </c>
      <c r="D489" s="54">
        <f t="shared" si="35"/>
        <v>5.0786588194530122E-3</v>
      </c>
      <c r="E489" s="54">
        <f t="shared" si="36"/>
        <v>5.724645654374682E-2</v>
      </c>
      <c r="F489" s="54">
        <f t="shared" si="37"/>
        <v>0.89586067686001558</v>
      </c>
      <c r="G489" s="54">
        <f t="shared" si="38"/>
        <v>4.1814207776785163E-2</v>
      </c>
      <c r="H489" s="55">
        <f>SUM(D489:G489)</f>
        <v>1.0000000000000007</v>
      </c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>
      <c r="A490" s="46"/>
      <c r="B490" s="107"/>
      <c r="C490" s="52" t="s">
        <v>147</v>
      </c>
      <c r="D490" s="54">
        <f t="shared" si="35"/>
        <v>3.0276422948303683E-2</v>
      </c>
      <c r="E490" s="54">
        <f t="shared" si="36"/>
        <v>8.8660567220680386E-2</v>
      </c>
      <c r="F490" s="54">
        <f t="shared" si="37"/>
        <v>0.85746762179631442</v>
      </c>
      <c r="G490" s="54">
        <f t="shared" si="38"/>
        <v>2.3595388034695901E-2</v>
      </c>
      <c r="H490" s="55">
        <f>SUM(D490:G490)</f>
        <v>0.99999999999999434</v>
      </c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s="22" customFormat="1" ht="21.75" customHeight="1">
      <c r="A491" s="27"/>
      <c r="B491" s="35"/>
      <c r="C491" s="36" t="s">
        <v>338</v>
      </c>
      <c r="G491" s="37"/>
    </row>
    <row r="492" spans="1:21">
      <c r="A492" s="46"/>
      <c r="B492" s="47"/>
      <c r="C492" s="48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</row>
    <row r="493" spans="1:21" ht="39.75" customHeight="1">
      <c r="A493" s="46"/>
      <c r="B493" s="123" t="s">
        <v>331</v>
      </c>
      <c r="C493" s="122"/>
      <c r="D493" s="126" t="s">
        <v>265</v>
      </c>
      <c r="E493" s="127"/>
      <c r="F493" s="127"/>
      <c r="G493" s="127"/>
      <c r="H493" s="130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ht="38.25" customHeight="1">
      <c r="A494" s="46"/>
      <c r="B494" s="124"/>
      <c r="C494" s="125"/>
      <c r="D494" s="69" t="s">
        <v>261</v>
      </c>
      <c r="E494" s="69" t="s">
        <v>262</v>
      </c>
      <c r="F494" s="69" t="s">
        <v>263</v>
      </c>
      <c r="G494" s="69" t="s">
        <v>264</v>
      </c>
      <c r="H494" s="69" t="s">
        <v>147</v>
      </c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>
      <c r="A495" s="46"/>
      <c r="B495" s="121" t="s">
        <v>148</v>
      </c>
      <c r="C495" s="52" t="s">
        <v>8</v>
      </c>
      <c r="D495" s="68">
        <v>116.55676</v>
      </c>
      <c r="E495" s="68">
        <v>698.40007999999989</v>
      </c>
      <c r="F495" s="68">
        <v>7223.6493899999887</v>
      </c>
      <c r="G495" s="68">
        <v>27.043099999999999</v>
      </c>
      <c r="H495" s="68">
        <v>8065.6493299999875</v>
      </c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>
      <c r="A496" s="46"/>
      <c r="B496" s="122"/>
      <c r="C496" s="52" t="s">
        <v>9</v>
      </c>
      <c r="D496" s="68">
        <v>238.64816000000002</v>
      </c>
      <c r="E496" s="68">
        <v>933.23113999999975</v>
      </c>
      <c r="F496" s="68">
        <v>15723.786110000045</v>
      </c>
      <c r="G496" s="68">
        <v>308.97469999999998</v>
      </c>
      <c r="H496" s="68">
        <v>17204.640110000048</v>
      </c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>
      <c r="A497" s="46"/>
      <c r="B497" s="122"/>
      <c r="C497" s="52" t="s">
        <v>10</v>
      </c>
      <c r="D497" s="68">
        <v>748.90784000000019</v>
      </c>
      <c r="E497" s="68">
        <v>923.29859000000033</v>
      </c>
      <c r="F497" s="68">
        <v>6755.7441600000093</v>
      </c>
      <c r="G497" s="68">
        <v>26.953849999999999</v>
      </c>
      <c r="H497" s="68">
        <v>8454.9044400000239</v>
      </c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>
      <c r="A498" s="46"/>
      <c r="B498" s="122"/>
      <c r="C498" s="52" t="s">
        <v>11</v>
      </c>
      <c r="D498" s="68">
        <v>95.621949999999998</v>
      </c>
      <c r="E498" s="68">
        <v>288.82927999999998</v>
      </c>
      <c r="F498" s="68">
        <v>9290.4919299999729</v>
      </c>
      <c r="G498" s="68">
        <v>328.65854000000002</v>
      </c>
      <c r="H498" s="68">
        <v>10003.60169999997</v>
      </c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>
      <c r="A499" s="46"/>
      <c r="B499" s="53"/>
      <c r="C499" s="52" t="s">
        <v>147</v>
      </c>
      <c r="D499" s="68">
        <v>1199.7347100000002</v>
      </c>
      <c r="E499" s="68">
        <v>2843.7590899999987</v>
      </c>
      <c r="F499" s="68">
        <v>38993.671590000034</v>
      </c>
      <c r="G499" s="68">
        <v>691.63019000000008</v>
      </c>
      <c r="H499" s="68">
        <v>43728.795580000224</v>
      </c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>
      <c r="A500" s="46"/>
      <c r="B500" s="106" t="s">
        <v>149</v>
      </c>
      <c r="C500" s="52" t="s">
        <v>8</v>
      </c>
      <c r="D500" s="54">
        <f>D495/H495</f>
        <v>1.4451007628917109E-2</v>
      </c>
      <c r="E500" s="54">
        <f>E495/H495</f>
        <v>8.658944263821608E-2</v>
      </c>
      <c r="F500" s="54">
        <f>F495/H495</f>
        <v>0.89560667646829117</v>
      </c>
      <c r="G500" s="54">
        <f>G495/H495</f>
        <v>3.3528732645757165E-3</v>
      </c>
      <c r="H500" s="55">
        <f>SUM(D500:G500)</f>
        <v>1</v>
      </c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>
      <c r="A501" s="46"/>
      <c r="B501" s="120"/>
      <c r="C501" s="52" t="s">
        <v>9</v>
      </c>
      <c r="D501" s="54">
        <f t="shared" ref="D501:D504" si="39">D496/H496</f>
        <v>1.3871150949637584E-2</v>
      </c>
      <c r="E501" s="54">
        <f t="shared" ref="E501:E504" si="40">E496/H496</f>
        <v>5.4242991078759462E-2</v>
      </c>
      <c r="F501" s="54">
        <f t="shared" ref="F501:F504" si="41">F496/H496</f>
        <v>0.91392705743729741</v>
      </c>
      <c r="G501" s="54">
        <f t="shared" ref="G501:G504" si="42">G496/H496</f>
        <v>1.7958800534305343E-2</v>
      </c>
      <c r="H501" s="55">
        <f>SUM(D501:G501)</f>
        <v>0.99999999999999978</v>
      </c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>
      <c r="A502" s="46"/>
      <c r="B502" s="120"/>
      <c r="C502" s="52" t="s">
        <v>10</v>
      </c>
      <c r="D502" s="54">
        <f t="shared" si="39"/>
        <v>8.857673617893641E-2</v>
      </c>
      <c r="E502" s="54">
        <f t="shared" si="40"/>
        <v>0.10920272328944237</v>
      </c>
      <c r="F502" s="54">
        <f t="shared" si="41"/>
        <v>0.79903258610927486</v>
      </c>
      <c r="G502" s="54">
        <f t="shared" si="42"/>
        <v>3.1879544223447098E-3</v>
      </c>
      <c r="H502" s="55">
        <f>SUM(D502:G502)</f>
        <v>0.99999999999999845</v>
      </c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>
      <c r="A503" s="46"/>
      <c r="B503" s="120"/>
      <c r="C503" s="52" t="s">
        <v>11</v>
      </c>
      <c r="D503" s="54">
        <f t="shared" si="39"/>
        <v>9.5587522242114344E-3</v>
      </c>
      <c r="E503" s="54">
        <f t="shared" si="40"/>
        <v>2.8872528981236913E-2</v>
      </c>
      <c r="F503" s="54">
        <f t="shared" si="41"/>
        <v>0.92871469782728355</v>
      </c>
      <c r="G503" s="54">
        <f t="shared" si="42"/>
        <v>3.2854020967268319E-2</v>
      </c>
      <c r="H503" s="55">
        <f>SUM(D503:G503)</f>
        <v>1.0000000000000002</v>
      </c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>
      <c r="A504" s="46"/>
      <c r="B504" s="107"/>
      <c r="C504" s="52" t="s">
        <v>147</v>
      </c>
      <c r="D504" s="54">
        <f t="shared" si="39"/>
        <v>2.74358050361833E-2</v>
      </c>
      <c r="E504" s="54">
        <f t="shared" si="40"/>
        <v>6.503172685827685E-2</v>
      </c>
      <c r="F504" s="54">
        <f t="shared" si="41"/>
        <v>0.89171611229635961</v>
      </c>
      <c r="G504" s="54">
        <f t="shared" si="42"/>
        <v>1.5816355809175855E-2</v>
      </c>
      <c r="H504" s="55">
        <f>SUM(D504:G504)</f>
        <v>0.99999999999999556</v>
      </c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s="22" customFormat="1" ht="21.75" customHeight="1">
      <c r="A505" s="27"/>
      <c r="B505" s="35"/>
      <c r="C505" s="36" t="s">
        <v>338</v>
      </c>
      <c r="G505" s="37"/>
    </row>
    <row r="506" spans="1:21">
      <c r="A506" s="46"/>
      <c r="B506" s="47"/>
      <c r="C506" s="48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</row>
    <row r="507" spans="1:21" ht="39.75" customHeight="1">
      <c r="A507" s="46"/>
      <c r="B507" s="123" t="s">
        <v>331</v>
      </c>
      <c r="C507" s="122"/>
      <c r="D507" s="126" t="s">
        <v>266</v>
      </c>
      <c r="E507" s="127"/>
      <c r="F507" s="127"/>
      <c r="G507" s="127"/>
      <c r="H507" s="130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ht="38.25" customHeight="1">
      <c r="A508" s="46"/>
      <c r="B508" s="124"/>
      <c r="C508" s="125"/>
      <c r="D508" s="69" t="s">
        <v>261</v>
      </c>
      <c r="E508" s="69" t="s">
        <v>262</v>
      </c>
      <c r="F508" s="69" t="s">
        <v>263</v>
      </c>
      <c r="G508" s="69" t="s">
        <v>264</v>
      </c>
      <c r="H508" s="69" t="s">
        <v>147</v>
      </c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>
      <c r="A509" s="46"/>
      <c r="B509" s="121" t="s">
        <v>148</v>
      </c>
      <c r="C509" s="52" t="s">
        <v>8</v>
      </c>
      <c r="D509" s="68">
        <v>1</v>
      </c>
      <c r="E509" s="68">
        <v>368.73665999999997</v>
      </c>
      <c r="F509" s="68">
        <v>7694.9126699999879</v>
      </c>
      <c r="G509" s="68">
        <v>1</v>
      </c>
      <c r="H509" s="68">
        <v>8065.6493299999875</v>
      </c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>
      <c r="A510" s="46"/>
      <c r="B510" s="122"/>
      <c r="C510" s="52" t="s">
        <v>9</v>
      </c>
      <c r="D510" s="68">
        <v>273.88560000000001</v>
      </c>
      <c r="E510" s="68">
        <v>1267.0292599999998</v>
      </c>
      <c r="F510" s="68">
        <v>15354.750550000046</v>
      </c>
      <c r="G510" s="68">
        <v>308.97469999999998</v>
      </c>
      <c r="H510" s="68">
        <v>17204.640110000048</v>
      </c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>
      <c r="A511" s="46"/>
      <c r="B511" s="122"/>
      <c r="C511" s="52" t="s">
        <v>10</v>
      </c>
      <c r="D511" s="68">
        <v>793.55841000000021</v>
      </c>
      <c r="E511" s="68">
        <v>1265.3921700000001</v>
      </c>
      <c r="F511" s="68">
        <v>6335.3077000000048</v>
      </c>
      <c r="G511" s="68">
        <v>60.646159999999995</v>
      </c>
      <c r="H511" s="68">
        <v>8454.9044400000239</v>
      </c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>
      <c r="A512" s="46"/>
      <c r="B512" s="122"/>
      <c r="C512" s="52" t="s">
        <v>11</v>
      </c>
      <c r="D512" s="68">
        <v>3</v>
      </c>
      <c r="E512" s="68">
        <v>432.24392</v>
      </c>
      <c r="F512" s="68">
        <v>9203.1816399999734</v>
      </c>
      <c r="G512" s="68">
        <v>365.17613999999998</v>
      </c>
      <c r="H512" s="68">
        <v>10003.60169999997</v>
      </c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>
      <c r="A513" s="46"/>
      <c r="B513" s="53"/>
      <c r="C513" s="52" t="s">
        <v>147</v>
      </c>
      <c r="D513" s="68">
        <v>1071.4440100000004</v>
      </c>
      <c r="E513" s="68">
        <v>3333.402009999998</v>
      </c>
      <c r="F513" s="68">
        <v>38588.152560000017</v>
      </c>
      <c r="G513" s="68">
        <v>735.79700000000014</v>
      </c>
      <c r="H513" s="68">
        <v>43728.795580000224</v>
      </c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>
      <c r="A514" s="46"/>
      <c r="B514" s="106" t="s">
        <v>149</v>
      </c>
      <c r="C514" s="52" t="s">
        <v>8</v>
      </c>
      <c r="D514" s="54">
        <f>D509/H509</f>
        <v>1.2398257834995679E-4</v>
      </c>
      <c r="E514" s="54">
        <f>E509/H509</f>
        <v>4.5716921838951374E-2</v>
      </c>
      <c r="F514" s="54">
        <f>F509/H509</f>
        <v>0.95403511300434873</v>
      </c>
      <c r="G514" s="54">
        <f>G509/H509</f>
        <v>1.2398257834995679E-4</v>
      </c>
      <c r="H514" s="55">
        <f>SUM(D514:G514)</f>
        <v>1</v>
      </c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>
      <c r="A515" s="46"/>
      <c r="B515" s="120"/>
      <c r="C515" s="52" t="s">
        <v>9</v>
      </c>
      <c r="D515" s="54">
        <f t="shared" ref="D515:D518" si="43">D510/H510</f>
        <v>1.5919286788266287E-2</v>
      </c>
      <c r="E515" s="54">
        <f t="shared" ref="E515:E518" si="44">E510/H510</f>
        <v>7.3644624467532463E-2</v>
      </c>
      <c r="F515" s="54">
        <f t="shared" ref="F515:F518" si="45">F510/H510</f>
        <v>0.8924772882098958</v>
      </c>
      <c r="G515" s="54">
        <f t="shared" ref="G515:G518" si="46">G510/H510</f>
        <v>1.7958800534305343E-2</v>
      </c>
      <c r="H515" s="55">
        <f>SUM(D515:G515)</f>
        <v>0.99999999999999989</v>
      </c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>
      <c r="A516" s="46"/>
      <c r="B516" s="120"/>
      <c r="C516" s="52" t="s">
        <v>10</v>
      </c>
      <c r="D516" s="54">
        <f t="shared" si="43"/>
        <v>9.3857762158219962E-2</v>
      </c>
      <c r="E516" s="54">
        <f t="shared" si="44"/>
        <v>0.14966368679620423</v>
      </c>
      <c r="F516" s="54">
        <f t="shared" si="45"/>
        <v>0.74930565389098436</v>
      </c>
      <c r="G516" s="54">
        <f t="shared" si="46"/>
        <v>7.172897154589227E-3</v>
      </c>
      <c r="H516" s="55">
        <f>SUM(D516:G516)</f>
        <v>0.99999999999999778</v>
      </c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>
      <c r="A517" s="46"/>
      <c r="B517" s="120"/>
      <c r="C517" s="52" t="s">
        <v>11</v>
      </c>
      <c r="D517" s="54">
        <f t="shared" si="43"/>
        <v>2.9989198790271796E-4</v>
      </c>
      <c r="E517" s="54">
        <f t="shared" si="44"/>
        <v>4.3208829475887799E-2</v>
      </c>
      <c r="F517" s="54">
        <f t="shared" si="45"/>
        <v>0.91998681234979607</v>
      </c>
      <c r="G517" s="54">
        <f t="shared" si="46"/>
        <v>3.6504466186413745E-2</v>
      </c>
      <c r="H517" s="55">
        <f>SUM(D517:G517)</f>
        <v>1.0000000000000002</v>
      </c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>
      <c r="A518" s="46"/>
      <c r="B518" s="107"/>
      <c r="C518" s="52" t="s">
        <v>147</v>
      </c>
      <c r="D518" s="54">
        <f t="shared" si="43"/>
        <v>2.4502024256301158E-2</v>
      </c>
      <c r="E518" s="54">
        <f t="shared" si="44"/>
        <v>7.622899203573219E-2</v>
      </c>
      <c r="F518" s="54">
        <f t="shared" si="45"/>
        <v>0.88244261128583823</v>
      </c>
      <c r="G518" s="54">
        <f t="shared" si="46"/>
        <v>1.6826372422123693E-2</v>
      </c>
      <c r="H518" s="55">
        <f>SUM(D518:G518)</f>
        <v>0.99999999999999523</v>
      </c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s="22" customFormat="1" ht="21.75" customHeight="1">
      <c r="A519" s="27"/>
      <c r="B519" s="35"/>
      <c r="C519" s="36" t="s">
        <v>338</v>
      </c>
      <c r="G519" s="37"/>
    </row>
    <row r="520" spans="1:21">
      <c r="A520" s="46"/>
      <c r="B520" s="47"/>
      <c r="C520" s="48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</row>
    <row r="521" spans="1:21" ht="39.75" customHeight="1">
      <c r="A521" s="46"/>
      <c r="B521" s="123" t="s">
        <v>331</v>
      </c>
      <c r="C521" s="122"/>
      <c r="D521" s="126" t="s">
        <v>267</v>
      </c>
      <c r="E521" s="127"/>
      <c r="F521" s="127"/>
      <c r="G521" s="127"/>
      <c r="H521" s="130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ht="38.25" customHeight="1">
      <c r="A522" s="46"/>
      <c r="B522" s="124"/>
      <c r="C522" s="125"/>
      <c r="D522" s="69" t="s">
        <v>261</v>
      </c>
      <c r="E522" s="69" t="s">
        <v>262</v>
      </c>
      <c r="F522" s="69" t="s">
        <v>263</v>
      </c>
      <c r="G522" s="69" t="s">
        <v>264</v>
      </c>
      <c r="H522" s="69" t="s">
        <v>147</v>
      </c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>
      <c r="A523" s="46"/>
      <c r="B523" s="121" t="s">
        <v>148</v>
      </c>
      <c r="C523" s="52" t="s">
        <v>8</v>
      </c>
      <c r="D523" s="68">
        <v>249.00820999999999</v>
      </c>
      <c r="E523" s="68">
        <v>730.50953000000004</v>
      </c>
      <c r="F523" s="68">
        <v>7007.2206699999879</v>
      </c>
      <c r="G523" s="68">
        <v>78.910920000000004</v>
      </c>
      <c r="H523" s="68">
        <v>8065.6493299999875</v>
      </c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>
      <c r="A524" s="46"/>
      <c r="B524" s="122"/>
      <c r="C524" s="52" t="s">
        <v>9</v>
      </c>
      <c r="D524" s="68">
        <v>594.53949000000023</v>
      </c>
      <c r="E524" s="68">
        <v>3043.1156800000008</v>
      </c>
      <c r="F524" s="68">
        <v>12976.132740000025</v>
      </c>
      <c r="G524" s="68">
        <v>590.85220000000004</v>
      </c>
      <c r="H524" s="68">
        <v>17204.640110000048</v>
      </c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>
      <c r="A525" s="46"/>
      <c r="B525" s="122"/>
      <c r="C525" s="52" t="s">
        <v>10</v>
      </c>
      <c r="D525" s="68">
        <v>960.2739700000003</v>
      </c>
      <c r="E525" s="68">
        <v>2161.0761599999983</v>
      </c>
      <c r="F525" s="68">
        <v>5019.2530699999988</v>
      </c>
      <c r="G525" s="68">
        <v>314.30124000000001</v>
      </c>
      <c r="H525" s="68">
        <v>8454.9044400000239</v>
      </c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>
      <c r="A526" s="46"/>
      <c r="B526" s="122"/>
      <c r="C526" s="52" t="s">
        <v>11</v>
      </c>
      <c r="D526" s="68">
        <v>50.804879999999997</v>
      </c>
      <c r="E526" s="68">
        <v>569.68294000000014</v>
      </c>
      <c r="F526" s="68">
        <v>9151.3889499999732</v>
      </c>
      <c r="G526" s="68">
        <v>231.72492999999997</v>
      </c>
      <c r="H526" s="68">
        <v>10003.60169999997</v>
      </c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>
      <c r="A527" s="46"/>
      <c r="B527" s="53"/>
      <c r="C527" s="52" t="s">
        <v>147</v>
      </c>
      <c r="D527" s="68">
        <v>1854.626549999999</v>
      </c>
      <c r="E527" s="68">
        <v>6504.3843100000122</v>
      </c>
      <c r="F527" s="68">
        <v>34153.995429999915</v>
      </c>
      <c r="G527" s="68">
        <v>1215.7892900000002</v>
      </c>
      <c r="H527" s="68">
        <v>43728.795580000224</v>
      </c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>
      <c r="A528" s="46"/>
      <c r="B528" s="106" t="s">
        <v>149</v>
      </c>
      <c r="C528" s="52" t="s">
        <v>8</v>
      </c>
      <c r="D528" s="54">
        <f>D523/H523</f>
        <v>3.0872679906107495E-2</v>
      </c>
      <c r="E528" s="54">
        <f>E523/H523</f>
        <v>9.0570455038615119E-2</v>
      </c>
      <c r="F528" s="54">
        <f>F523/H523</f>
        <v>0.86877328573371027</v>
      </c>
      <c r="G528" s="54">
        <f>G523/H523</f>
        <v>9.7835793215671728E-3</v>
      </c>
      <c r="H528" s="55">
        <f>SUM(D528:G528)</f>
        <v>1</v>
      </c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>
      <c r="A529" s="46"/>
      <c r="B529" s="120"/>
      <c r="C529" s="52" t="s">
        <v>9</v>
      </c>
      <c r="D529" s="54">
        <f t="shared" ref="D529:D532" si="47">D524/H524</f>
        <v>3.4556926863842347E-2</v>
      </c>
      <c r="E529" s="54">
        <f t="shared" ref="E529:E532" si="48">E524/H524</f>
        <v>0.1768776132801067</v>
      </c>
      <c r="F529" s="54">
        <f t="shared" ref="F529:F532" si="49">F524/H524</f>
        <v>0.75422285249999277</v>
      </c>
      <c r="G529" s="54">
        <f t="shared" ref="G529:G532" si="50">G524/H524</f>
        <v>3.4342607356056945E-2</v>
      </c>
      <c r="H529" s="55">
        <f>SUM(D529:G529)</f>
        <v>0.99999999999999878</v>
      </c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>
      <c r="A530" s="46"/>
      <c r="B530" s="120"/>
      <c r="C530" s="52" t="s">
        <v>10</v>
      </c>
      <c r="D530" s="54">
        <f t="shared" si="47"/>
        <v>0.11357596964159154</v>
      </c>
      <c r="E530" s="54">
        <f t="shared" si="48"/>
        <v>0.25560030575579068</v>
      </c>
      <c r="F530" s="54">
        <f t="shared" si="49"/>
        <v>0.5936498875438484</v>
      </c>
      <c r="G530" s="54">
        <f t="shared" si="50"/>
        <v>3.7173837058766229E-2</v>
      </c>
      <c r="H530" s="55">
        <f>SUM(D530:G530)</f>
        <v>0.99999999999999689</v>
      </c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>
      <c r="A531" s="46"/>
      <c r="B531" s="120"/>
      <c r="C531" s="52" t="s">
        <v>11</v>
      </c>
      <c r="D531" s="54">
        <f t="shared" si="47"/>
        <v>5.0786588194530122E-3</v>
      </c>
      <c r="E531" s="54">
        <f t="shared" si="48"/>
        <v>5.6947783116954948E-2</v>
      </c>
      <c r="F531" s="54">
        <f t="shared" si="49"/>
        <v>0.91480940809548628</v>
      </c>
      <c r="G531" s="54">
        <f t="shared" si="50"/>
        <v>2.3164149968106052E-2</v>
      </c>
      <c r="H531" s="55">
        <f>SUM(D531:G531)</f>
        <v>1.0000000000000002</v>
      </c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>
      <c r="A532" s="46"/>
      <c r="B532" s="107"/>
      <c r="C532" s="52" t="s">
        <v>147</v>
      </c>
      <c r="D532" s="54">
        <f t="shared" si="47"/>
        <v>4.2412019937915463E-2</v>
      </c>
      <c r="E532" s="54">
        <f t="shared" si="48"/>
        <v>0.14874373336216132</v>
      </c>
      <c r="F532" s="54">
        <f t="shared" si="49"/>
        <v>0.78104130189262666</v>
      </c>
      <c r="G532" s="54">
        <f t="shared" si="50"/>
        <v>2.7802944807289703E-2</v>
      </c>
      <c r="H532" s="55">
        <f>SUM(D532:G532)</f>
        <v>0.99999999999999323</v>
      </c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s="22" customFormat="1" ht="21.75" customHeight="1">
      <c r="A533" s="27"/>
      <c r="B533" s="35"/>
      <c r="C533" s="36" t="s">
        <v>338</v>
      </c>
      <c r="G533" s="37"/>
    </row>
    <row r="534" spans="1:21">
      <c r="A534" s="46"/>
      <c r="B534" s="47"/>
      <c r="C534" s="48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</row>
    <row r="535" spans="1:21" ht="39.75" customHeight="1">
      <c r="A535" s="46"/>
      <c r="B535" s="123" t="s">
        <v>331</v>
      </c>
      <c r="C535" s="122"/>
      <c r="D535" s="126" t="s">
        <v>268</v>
      </c>
      <c r="E535" s="127"/>
      <c r="F535" s="127"/>
      <c r="G535" s="127"/>
      <c r="H535" s="130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ht="38.25" customHeight="1">
      <c r="A536" s="46"/>
      <c r="B536" s="124"/>
      <c r="C536" s="125"/>
      <c r="D536" s="69" t="s">
        <v>261</v>
      </c>
      <c r="E536" s="69" t="s">
        <v>262</v>
      </c>
      <c r="F536" s="69" t="s">
        <v>263</v>
      </c>
      <c r="G536" s="69" t="s">
        <v>264</v>
      </c>
      <c r="H536" s="69" t="s">
        <v>147</v>
      </c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>
      <c r="A537" s="46"/>
      <c r="B537" s="121" t="s">
        <v>148</v>
      </c>
      <c r="C537" s="52" t="s">
        <v>8</v>
      </c>
      <c r="D537" s="68">
        <v>118.07</v>
      </c>
      <c r="E537" s="68">
        <v>467.90792999999991</v>
      </c>
      <c r="F537" s="68">
        <v>6961.1359199999888</v>
      </c>
      <c r="G537" s="68">
        <v>518.53548000000001</v>
      </c>
      <c r="H537" s="68">
        <v>8065.6493299999875</v>
      </c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>
      <c r="A538" s="46"/>
      <c r="B538" s="122"/>
      <c r="C538" s="52" t="s">
        <v>9</v>
      </c>
      <c r="D538" s="68">
        <v>117.79848</v>
      </c>
      <c r="E538" s="68">
        <v>683.68457000000012</v>
      </c>
      <c r="F538" s="68">
        <v>15273.612010000043</v>
      </c>
      <c r="G538" s="68">
        <v>1129.5450499999999</v>
      </c>
      <c r="H538" s="68">
        <v>17204.640110000048</v>
      </c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>
      <c r="A539" s="46"/>
      <c r="B539" s="122"/>
      <c r="C539" s="52" t="s">
        <v>10</v>
      </c>
      <c r="D539" s="68">
        <v>1105.6082100000001</v>
      </c>
      <c r="E539" s="68">
        <v>1061.9810700000003</v>
      </c>
      <c r="F539" s="68">
        <v>5730.113900000003</v>
      </c>
      <c r="G539" s="68">
        <v>557.20126000000005</v>
      </c>
      <c r="H539" s="68">
        <v>8454.9044400000239</v>
      </c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>
      <c r="A540" s="46"/>
      <c r="B540" s="122"/>
      <c r="C540" s="52" t="s">
        <v>11</v>
      </c>
      <c r="D540" s="68">
        <v>50.804879999999997</v>
      </c>
      <c r="E540" s="68">
        <v>476.23675000000003</v>
      </c>
      <c r="F540" s="68">
        <v>8681.1400099999773</v>
      </c>
      <c r="G540" s="68">
        <v>795.42006000000003</v>
      </c>
      <c r="H540" s="68">
        <v>10003.60169999997</v>
      </c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>
      <c r="A541" s="46"/>
      <c r="B541" s="53"/>
      <c r="C541" s="52" t="s">
        <v>147</v>
      </c>
      <c r="D541" s="68">
        <v>1392.2815700000001</v>
      </c>
      <c r="E541" s="68">
        <v>2689.8103199999987</v>
      </c>
      <c r="F541" s="68">
        <v>36646.001840000019</v>
      </c>
      <c r="G541" s="68">
        <v>3000.7018500000004</v>
      </c>
      <c r="H541" s="68">
        <v>43728.795580000224</v>
      </c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>
      <c r="A542" s="46"/>
      <c r="B542" s="106" t="s">
        <v>149</v>
      </c>
      <c r="C542" s="52" t="s">
        <v>8</v>
      </c>
      <c r="D542" s="54">
        <f>D537/H537</f>
        <v>1.4638623025779398E-2</v>
      </c>
      <c r="E542" s="54">
        <f>E537/H537</f>
        <v>5.8012431591791092E-2</v>
      </c>
      <c r="F542" s="54">
        <f>F537/H537</f>
        <v>0.86305957960609725</v>
      </c>
      <c r="G542" s="54">
        <f>G537/H537</f>
        <v>6.4289365776332458E-2</v>
      </c>
      <c r="H542" s="55">
        <f>SUM(D542:G542)</f>
        <v>1.0000000000000002</v>
      </c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>
      <c r="A543" s="46"/>
      <c r="B543" s="120"/>
      <c r="C543" s="52" t="s">
        <v>9</v>
      </c>
      <c r="D543" s="54">
        <f t="shared" ref="D543:D546" si="51">D538/H538</f>
        <v>6.8469017222586746E-3</v>
      </c>
      <c r="E543" s="54">
        <f t="shared" ref="E543:E546" si="52">E538/H538</f>
        <v>3.9738382531036752E-2</v>
      </c>
      <c r="F543" s="54">
        <f t="shared" ref="F543:F546" si="53">F538/H538</f>
        <v>0.88776120350941767</v>
      </c>
      <c r="G543" s="54">
        <f t="shared" ref="G543:G546" si="54">G538/H538</f>
        <v>6.565351223728659E-2</v>
      </c>
      <c r="H543" s="55">
        <f>SUM(D543:G543)</f>
        <v>0.99999999999999967</v>
      </c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>
      <c r="A544" s="46"/>
      <c r="B544" s="120"/>
      <c r="C544" s="52" t="s">
        <v>10</v>
      </c>
      <c r="D544" s="54">
        <f t="shared" si="51"/>
        <v>0.1307653111689098</v>
      </c>
      <c r="E544" s="54">
        <f t="shared" si="52"/>
        <v>0.12560533091016193</v>
      </c>
      <c r="F544" s="54">
        <f t="shared" si="53"/>
        <v>0.67772663081689266</v>
      </c>
      <c r="G544" s="54">
        <f t="shared" si="54"/>
        <v>6.5902727104033179E-2</v>
      </c>
      <c r="H544" s="55">
        <f>SUM(D544:G544)</f>
        <v>0.99999999999999767</v>
      </c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>
      <c r="A545" s="46"/>
      <c r="B545" s="120"/>
      <c r="C545" s="52" t="s">
        <v>11</v>
      </c>
      <c r="D545" s="54">
        <f t="shared" si="51"/>
        <v>5.0786588194530122E-3</v>
      </c>
      <c r="E545" s="54">
        <f t="shared" si="52"/>
        <v>4.7606528556609913E-2</v>
      </c>
      <c r="F545" s="54">
        <f t="shared" si="53"/>
        <v>0.86780144495357137</v>
      </c>
      <c r="G545" s="54">
        <f t="shared" si="54"/>
        <v>7.9513367670366403E-2</v>
      </c>
      <c r="H545" s="55">
        <f>SUM(D545:G545)</f>
        <v>1.0000000000000007</v>
      </c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>
      <c r="A546" s="46"/>
      <c r="B546" s="107"/>
      <c r="C546" s="52" t="s">
        <v>147</v>
      </c>
      <c r="D546" s="54">
        <f t="shared" si="51"/>
        <v>3.1839010234180176E-2</v>
      </c>
      <c r="E546" s="54">
        <f t="shared" si="52"/>
        <v>6.1511191523194127E-2</v>
      </c>
      <c r="F546" s="54">
        <f t="shared" si="53"/>
        <v>0.83802906880793238</v>
      </c>
      <c r="G546" s="54">
        <f t="shared" si="54"/>
        <v>6.8620729434688554E-2</v>
      </c>
      <c r="H546" s="55">
        <f>SUM(D546:G546)</f>
        <v>0.99999999999999523</v>
      </c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s="22" customFormat="1" ht="21.75" customHeight="1">
      <c r="A547" s="27"/>
      <c r="B547" s="35"/>
      <c r="C547" s="36" t="s">
        <v>338</v>
      </c>
      <c r="G547" s="37"/>
    </row>
    <row r="548" spans="1:21">
      <c r="A548" s="46"/>
      <c r="B548" s="47"/>
      <c r="C548" s="48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</row>
    <row r="549" spans="1:21" ht="39.75" customHeight="1">
      <c r="A549" s="46"/>
      <c r="B549" s="123" t="s">
        <v>331</v>
      </c>
      <c r="C549" s="122"/>
      <c r="D549" s="126" t="s">
        <v>269</v>
      </c>
      <c r="E549" s="127"/>
      <c r="F549" s="127"/>
      <c r="G549" s="127"/>
      <c r="H549" s="130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ht="38.25" customHeight="1">
      <c r="A550" s="46"/>
      <c r="B550" s="124"/>
      <c r="C550" s="125"/>
      <c r="D550" s="69" t="s">
        <v>261</v>
      </c>
      <c r="E550" s="69" t="s">
        <v>262</v>
      </c>
      <c r="F550" s="69" t="s">
        <v>263</v>
      </c>
      <c r="G550" s="69" t="s">
        <v>264</v>
      </c>
      <c r="H550" s="69" t="s">
        <v>147</v>
      </c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>
      <c r="A551" s="46"/>
      <c r="B551" s="121" t="s">
        <v>148</v>
      </c>
      <c r="C551" s="52" t="s">
        <v>8</v>
      </c>
      <c r="D551" s="68">
        <v>164.26428000000001</v>
      </c>
      <c r="E551" s="68">
        <v>576.53498000000002</v>
      </c>
      <c r="F551" s="68">
        <v>7223.4150699999891</v>
      </c>
      <c r="G551" s="68">
        <v>101.435</v>
      </c>
      <c r="H551" s="68">
        <v>8065.6493299999875</v>
      </c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1:21">
      <c r="A552" s="46"/>
      <c r="B552" s="122"/>
      <c r="C552" s="52" t="s">
        <v>9</v>
      </c>
      <c r="D552" s="68">
        <v>502.95221000000004</v>
      </c>
      <c r="E552" s="68">
        <v>2117.4744499999983</v>
      </c>
      <c r="F552" s="68">
        <v>14229.042550000035</v>
      </c>
      <c r="G552" s="68">
        <v>355.17090000000002</v>
      </c>
      <c r="H552" s="68">
        <v>17204.640110000048</v>
      </c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1:21">
      <c r="A553" s="46"/>
      <c r="B553" s="122"/>
      <c r="C553" s="52" t="s">
        <v>10</v>
      </c>
      <c r="D553" s="68">
        <v>552.21993000000009</v>
      </c>
      <c r="E553" s="68">
        <v>1835.2687899999989</v>
      </c>
      <c r="F553" s="68">
        <v>5870.0003200000028</v>
      </c>
      <c r="G553" s="68">
        <v>197.41539999999998</v>
      </c>
      <c r="H553" s="68">
        <v>8454.9044400000239</v>
      </c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1:21">
      <c r="A554" s="46"/>
      <c r="B554" s="122"/>
      <c r="C554" s="52" t="s">
        <v>11</v>
      </c>
      <c r="D554" s="68">
        <v>140.43902</v>
      </c>
      <c r="E554" s="68">
        <v>478.06099000000006</v>
      </c>
      <c r="F554" s="68">
        <v>9198.6820299999745</v>
      </c>
      <c r="G554" s="68">
        <v>186.41965999999999</v>
      </c>
      <c r="H554" s="68">
        <v>10003.60169999997</v>
      </c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1:21">
      <c r="A555" s="46"/>
      <c r="B555" s="53"/>
      <c r="C555" s="52" t="s">
        <v>147</v>
      </c>
      <c r="D555" s="68">
        <v>1359.8754400000003</v>
      </c>
      <c r="E555" s="68">
        <v>5007.3392099999965</v>
      </c>
      <c r="F555" s="68">
        <v>36521.13997000004</v>
      </c>
      <c r="G555" s="68">
        <v>840.44096000000013</v>
      </c>
      <c r="H555" s="68">
        <v>43728.795580000224</v>
      </c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1:21">
      <c r="A556" s="46"/>
      <c r="B556" s="106" t="s">
        <v>149</v>
      </c>
      <c r="C556" s="52" t="s">
        <v>8</v>
      </c>
      <c r="D556" s="54">
        <f>D551/H551</f>
        <v>2.0365908965199242E-2</v>
      </c>
      <c r="E556" s="54">
        <f>E551/H551</f>
        <v>7.1480293329340777E-2</v>
      </c>
      <c r="F556" s="54">
        <f>F551/H551</f>
        <v>0.89557762487053227</v>
      </c>
      <c r="G556" s="54">
        <f>G551/H551</f>
        <v>1.2576172834927868E-2</v>
      </c>
      <c r="H556" s="55">
        <f>SUM(D556:G556)</f>
        <v>1.0000000000000002</v>
      </c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1:21">
      <c r="A557" s="46"/>
      <c r="B557" s="120"/>
      <c r="C557" s="52" t="s">
        <v>9</v>
      </c>
      <c r="D557" s="54">
        <f t="shared" ref="D557:D560" si="55">D552/H552</f>
        <v>2.9233521118972053E-2</v>
      </c>
      <c r="E557" s="54">
        <f t="shared" ref="E557:E560" si="56">E552/H552</f>
        <v>0.12307577702652639</v>
      </c>
      <c r="F557" s="54">
        <f t="shared" ref="F557:F560" si="57">F552/H552</f>
        <v>0.82704680010885712</v>
      </c>
      <c r="G557" s="54">
        <f t="shared" ref="G557:G560" si="58">G552/H552</f>
        <v>2.0643901745643609E-2</v>
      </c>
      <c r="H557" s="55">
        <f>SUM(D557:G557)</f>
        <v>0.99999999999999911</v>
      </c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1:21">
      <c r="A558" s="46"/>
      <c r="B558" s="120"/>
      <c r="C558" s="52" t="s">
        <v>10</v>
      </c>
      <c r="D558" s="54">
        <f t="shared" si="55"/>
        <v>6.5313562550447762E-2</v>
      </c>
      <c r="E558" s="54">
        <f t="shared" si="56"/>
        <v>0.21706558637343909</v>
      </c>
      <c r="F558" s="54">
        <f t="shared" si="57"/>
        <v>0.69427163389678548</v>
      </c>
      <c r="G558" s="54">
        <f t="shared" si="58"/>
        <v>2.3349217179325022E-2</v>
      </c>
      <c r="H558" s="55">
        <f>SUM(D558:G558)</f>
        <v>0.99999999999999734</v>
      </c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21">
      <c r="A559" s="46"/>
      <c r="B559" s="120"/>
      <c r="C559" s="52" t="s">
        <v>11</v>
      </c>
      <c r="D559" s="54">
        <f t="shared" si="55"/>
        <v>1.4038845628969857E-2</v>
      </c>
      <c r="E559" s="54">
        <f t="shared" si="56"/>
        <v>4.7788886876613798E-2</v>
      </c>
      <c r="F559" s="54">
        <f t="shared" si="57"/>
        <v>0.91953701335390048</v>
      </c>
      <c r="G559" s="54">
        <f t="shared" si="58"/>
        <v>1.8635254140516266E-2</v>
      </c>
      <c r="H559" s="55">
        <f>SUM(D559:G559)</f>
        <v>1.0000000000000004</v>
      </c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1:21">
      <c r="A560" s="46"/>
      <c r="B560" s="107"/>
      <c r="C560" s="52" t="s">
        <v>147</v>
      </c>
      <c r="D560" s="54">
        <f t="shared" si="55"/>
        <v>3.1097939514756544E-2</v>
      </c>
      <c r="E560" s="54">
        <f t="shared" si="56"/>
        <v>0.11450896699954274</v>
      </c>
      <c r="F560" s="54">
        <f t="shared" si="57"/>
        <v>0.83517369928897212</v>
      </c>
      <c r="G560" s="54">
        <f t="shared" si="58"/>
        <v>1.9219394196724315E-2</v>
      </c>
      <c r="H560" s="55">
        <f>SUM(D560:G560)</f>
        <v>0.99999999999999578</v>
      </c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1:21" s="22" customFormat="1" ht="21.75" customHeight="1">
      <c r="A561" s="27"/>
      <c r="B561" s="35"/>
      <c r="C561" s="36" t="s">
        <v>338</v>
      </c>
      <c r="G561" s="37"/>
    </row>
    <row r="562" spans="1:21">
      <c r="A562" s="46"/>
      <c r="B562" s="47"/>
      <c r="C562" s="48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</row>
    <row r="563" spans="1:21" ht="39.75" customHeight="1">
      <c r="A563" s="46"/>
      <c r="B563" s="123" t="s">
        <v>331</v>
      </c>
      <c r="C563" s="122"/>
      <c r="D563" s="126" t="s">
        <v>270</v>
      </c>
      <c r="E563" s="127"/>
      <c r="F563" s="127"/>
      <c r="G563" s="127"/>
      <c r="H563" s="130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1:21" ht="38.25" customHeight="1">
      <c r="A564" s="46"/>
      <c r="B564" s="124"/>
      <c r="C564" s="125"/>
      <c r="D564" s="69" t="s">
        <v>261</v>
      </c>
      <c r="E564" s="69" t="s">
        <v>262</v>
      </c>
      <c r="F564" s="69" t="s">
        <v>263</v>
      </c>
      <c r="G564" s="69" t="s">
        <v>264</v>
      </c>
      <c r="H564" s="69" t="s">
        <v>147</v>
      </c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1:21">
      <c r="A565" s="46"/>
      <c r="B565" s="121" t="s">
        <v>148</v>
      </c>
      <c r="C565" s="52" t="s">
        <v>8</v>
      </c>
      <c r="D565" s="68">
        <v>127.52226999999999</v>
      </c>
      <c r="E565" s="68">
        <v>331.05659000000003</v>
      </c>
      <c r="F565" s="68">
        <v>7606.0704699999887</v>
      </c>
      <c r="G565" s="68">
        <v>1</v>
      </c>
      <c r="H565" s="68">
        <v>8065.6493299999875</v>
      </c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1:21">
      <c r="A566" s="46"/>
      <c r="B566" s="122"/>
      <c r="C566" s="52" t="s">
        <v>9</v>
      </c>
      <c r="D566" s="68">
        <v>229.04792999999998</v>
      </c>
      <c r="E566" s="68">
        <v>1663.2786299999989</v>
      </c>
      <c r="F566" s="68">
        <v>14827.253400000036</v>
      </c>
      <c r="G566" s="68">
        <v>485.06015000000002</v>
      </c>
      <c r="H566" s="68">
        <v>17204.640110000048</v>
      </c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1:21">
      <c r="A567" s="46"/>
      <c r="B567" s="122"/>
      <c r="C567" s="52" t="s">
        <v>10</v>
      </c>
      <c r="D567" s="68">
        <v>627.3516800000001</v>
      </c>
      <c r="E567" s="68">
        <v>1091.71243</v>
      </c>
      <c r="F567" s="68">
        <v>6572.1172400000087</v>
      </c>
      <c r="G567" s="68">
        <v>163.72308999999998</v>
      </c>
      <c r="H567" s="68">
        <v>8454.9044400000239</v>
      </c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1:21">
      <c r="A568" s="46"/>
      <c r="B568" s="122"/>
      <c r="C568" s="52" t="s">
        <v>11</v>
      </c>
      <c r="D568" s="68">
        <v>50.804879999999997</v>
      </c>
      <c r="E568" s="68">
        <v>286.01722999999998</v>
      </c>
      <c r="F568" s="68">
        <v>9344.0966699999735</v>
      </c>
      <c r="G568" s="68">
        <v>322.68291999999997</v>
      </c>
      <c r="H568" s="68">
        <v>10003.60169999997</v>
      </c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1:21">
      <c r="A569" s="46"/>
      <c r="B569" s="53"/>
      <c r="C569" s="52" t="s">
        <v>147</v>
      </c>
      <c r="D569" s="68">
        <v>1034.7267600000002</v>
      </c>
      <c r="E569" s="68">
        <v>3372.0648799999976</v>
      </c>
      <c r="F569" s="68">
        <v>38349.537779999991</v>
      </c>
      <c r="G569" s="68">
        <v>972.4661600000004</v>
      </c>
      <c r="H569" s="68">
        <v>43728.795580000224</v>
      </c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1:21">
      <c r="A570" s="46"/>
      <c r="B570" s="106" t="s">
        <v>149</v>
      </c>
      <c r="C570" s="52" t="s">
        <v>8</v>
      </c>
      <c r="D570" s="54">
        <f>D565/H565</f>
        <v>1.5810539831639343E-2</v>
      </c>
      <c r="E570" s="54">
        <f>E565/H565</f>
        <v>4.1045249607944527E-2</v>
      </c>
      <c r="F570" s="54">
        <f>F565/H565</f>
        <v>0.94302022798206631</v>
      </c>
      <c r="G570" s="54">
        <f>G565/H565</f>
        <v>1.2398257834995679E-4</v>
      </c>
      <c r="H570" s="55">
        <f>SUM(D570:G570)</f>
        <v>1.0000000000000002</v>
      </c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1:21">
      <c r="A571" s="46"/>
      <c r="B571" s="120"/>
      <c r="C571" s="52" t="s">
        <v>9</v>
      </c>
      <c r="D571" s="54">
        <f t="shared" ref="D571:D574" si="59">D566/H566</f>
        <v>1.3313148577102049E-2</v>
      </c>
      <c r="E571" s="54">
        <f t="shared" ref="E571:E574" si="60">E566/H566</f>
        <v>9.6676165230171404E-2</v>
      </c>
      <c r="F571" s="54">
        <f t="shared" ref="F571:F574" si="61">F566/H566</f>
        <v>0.86181712056748128</v>
      </c>
      <c r="G571" s="54">
        <f t="shared" ref="G571:G574" si="62">G566/H566</f>
        <v>2.8193565625244495E-2</v>
      </c>
      <c r="H571" s="55">
        <f>SUM(D571:G571)</f>
        <v>0.99999999999999922</v>
      </c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1:21">
      <c r="A572" s="46"/>
      <c r="B572" s="120"/>
      <c r="C572" s="52" t="s">
        <v>10</v>
      </c>
      <c r="D572" s="54">
        <f t="shared" si="59"/>
        <v>7.4199736313045578E-2</v>
      </c>
      <c r="E572" s="54">
        <f t="shared" si="60"/>
        <v>0.12912179407198562</v>
      </c>
      <c r="F572" s="54">
        <f t="shared" si="61"/>
        <v>0.77731419516788647</v>
      </c>
      <c r="G572" s="54">
        <f t="shared" si="62"/>
        <v>1.9364274447080505E-2</v>
      </c>
      <c r="H572" s="55">
        <f>SUM(D572:G572)</f>
        <v>0.99999999999999822</v>
      </c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1:21">
      <c r="A573" s="46"/>
      <c r="B573" s="120"/>
      <c r="C573" s="52" t="s">
        <v>11</v>
      </c>
      <c r="D573" s="54">
        <f t="shared" si="59"/>
        <v>5.0786588194530122E-3</v>
      </c>
      <c r="E573" s="54">
        <f t="shared" si="60"/>
        <v>2.85914252263763E-2</v>
      </c>
      <c r="F573" s="54">
        <f t="shared" si="61"/>
        <v>0.93407324184048646</v>
      </c>
      <c r="G573" s="54">
        <f t="shared" si="62"/>
        <v>3.2256674113684568E-2</v>
      </c>
      <c r="H573" s="55">
        <f>SUM(D573:G573)</f>
        <v>1.0000000000000002</v>
      </c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1:21">
      <c r="A574" s="46"/>
      <c r="B574" s="107"/>
      <c r="C574" s="52" t="s">
        <v>147</v>
      </c>
      <c r="D574" s="54">
        <f t="shared" si="59"/>
        <v>2.3662365868435724E-2</v>
      </c>
      <c r="E574" s="54">
        <f t="shared" si="60"/>
        <v>7.7113143302356205E-2</v>
      </c>
      <c r="F574" s="54">
        <f t="shared" si="61"/>
        <v>0.87698591446089391</v>
      </c>
      <c r="G574" s="54">
        <f t="shared" si="62"/>
        <v>2.2238576368308824E-2</v>
      </c>
      <c r="H574" s="55">
        <f t="shared" ref="H574" si="63">SUM(D574:G574)</f>
        <v>0.99999999999999467</v>
      </c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1:21" s="22" customFormat="1" ht="21.75" customHeight="1">
      <c r="A575" s="27"/>
      <c r="B575" s="35"/>
      <c r="C575" s="36" t="s">
        <v>338</v>
      </c>
      <c r="G575" s="37"/>
    </row>
    <row r="576" spans="1:21">
      <c r="A576" s="46"/>
      <c r="B576" s="47"/>
      <c r="C576" s="48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</row>
    <row r="577" spans="1:21" ht="39.75" customHeight="1">
      <c r="A577" s="46"/>
      <c r="B577" s="123" t="s">
        <v>331</v>
      </c>
      <c r="C577" s="122"/>
      <c r="D577" s="126" t="s">
        <v>271</v>
      </c>
      <c r="E577" s="127"/>
      <c r="F577" s="127"/>
      <c r="G577" s="127"/>
      <c r="H577" s="130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1:21" ht="38.25" customHeight="1">
      <c r="A578" s="46"/>
      <c r="B578" s="124"/>
      <c r="C578" s="125"/>
      <c r="D578" s="69" t="s">
        <v>261</v>
      </c>
      <c r="E578" s="69" t="s">
        <v>262</v>
      </c>
      <c r="F578" s="69" t="s">
        <v>263</v>
      </c>
      <c r="G578" s="69" t="s">
        <v>264</v>
      </c>
      <c r="H578" s="69" t="s">
        <v>147</v>
      </c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1:21">
      <c r="A579" s="46"/>
      <c r="B579" s="121" t="s">
        <v>148</v>
      </c>
      <c r="C579" s="52" t="s">
        <v>8</v>
      </c>
      <c r="D579" s="68">
        <v>97.709769999999992</v>
      </c>
      <c r="E579" s="68">
        <v>367.27790999999996</v>
      </c>
      <c r="F579" s="68">
        <v>7599.6616499999882</v>
      </c>
      <c r="G579" s="68">
        <v>1</v>
      </c>
      <c r="H579" s="68">
        <v>8065.6493299999875</v>
      </c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1:21">
      <c r="A580" s="46"/>
      <c r="B580" s="122"/>
      <c r="C580" s="52" t="s">
        <v>9</v>
      </c>
      <c r="D580" s="68">
        <v>404.35661000000005</v>
      </c>
      <c r="E580" s="68">
        <v>1596.9174099999989</v>
      </c>
      <c r="F580" s="68">
        <v>14656.711000000038</v>
      </c>
      <c r="G580" s="68">
        <v>546.65508999999997</v>
      </c>
      <c r="H580" s="68">
        <v>17204.640110000048</v>
      </c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1:21">
      <c r="A581" s="46"/>
      <c r="B581" s="122"/>
      <c r="C581" s="52" t="s">
        <v>10</v>
      </c>
      <c r="D581" s="68">
        <v>688.63895000000014</v>
      </c>
      <c r="E581" s="68">
        <v>933.61843000000033</v>
      </c>
      <c r="F581" s="68">
        <v>6634.2316600000086</v>
      </c>
      <c r="G581" s="68">
        <v>198.41539999999998</v>
      </c>
      <c r="H581" s="68">
        <v>8454.9044400000239</v>
      </c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1:21">
      <c r="A582" s="46"/>
      <c r="B582" s="122"/>
      <c r="C582" s="52" t="s">
        <v>11</v>
      </c>
      <c r="D582" s="68">
        <v>98.609759999999994</v>
      </c>
      <c r="E582" s="68">
        <v>190.23170999999999</v>
      </c>
      <c r="F582" s="68">
        <v>9392.0773099999733</v>
      </c>
      <c r="G582" s="68">
        <v>322.68291999999997</v>
      </c>
      <c r="H582" s="68">
        <v>10003.60169999997</v>
      </c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1:21">
      <c r="A583" s="46"/>
      <c r="B583" s="53"/>
      <c r="C583" s="52" t="s">
        <v>147</v>
      </c>
      <c r="D583" s="68">
        <v>1289.3150900000001</v>
      </c>
      <c r="E583" s="68">
        <v>3088.0454599999975</v>
      </c>
      <c r="F583" s="68">
        <v>38282.681619999988</v>
      </c>
      <c r="G583" s="68">
        <v>1068.7534100000003</v>
      </c>
      <c r="H583" s="68">
        <v>43728.795580000224</v>
      </c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1:21">
      <c r="A584" s="46"/>
      <c r="B584" s="106" t="s">
        <v>149</v>
      </c>
      <c r="C584" s="52" t="s">
        <v>8</v>
      </c>
      <c r="D584" s="54">
        <f>D579/H579</f>
        <v>1.2114309214581257E-2</v>
      </c>
      <c r="E584" s="54">
        <f>E579/H579</f>
        <v>4.553606225278338E-2</v>
      </c>
      <c r="F584" s="54">
        <f>F579/H579</f>
        <v>0.94222564595428548</v>
      </c>
      <c r="G584" s="54">
        <f>G579/H579</f>
        <v>1.2398257834995679E-4</v>
      </c>
      <c r="H584" s="55">
        <f>SUM(D584:G584)</f>
        <v>1</v>
      </c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1:21">
      <c r="A585" s="46"/>
      <c r="B585" s="120"/>
      <c r="C585" s="52" t="s">
        <v>9</v>
      </c>
      <c r="D585" s="54">
        <f t="shared" ref="D585:D588" si="64">D580/H580</f>
        <v>2.3502764801512546E-2</v>
      </c>
      <c r="E585" s="54">
        <f t="shared" ref="E585:E588" si="65">E580/H580</f>
        <v>9.2818995328580248E-2</v>
      </c>
      <c r="F585" s="54">
        <f t="shared" ref="F585:F588" si="66">F580/H580</f>
        <v>0.85190453890871864</v>
      </c>
      <c r="G585" s="54">
        <f t="shared" ref="G585:G588" si="67">G580/H580</f>
        <v>3.1773700961187874E-2</v>
      </c>
      <c r="H585" s="55">
        <f>SUM(D585:G585)</f>
        <v>0.99999999999999933</v>
      </c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>
      <c r="A586" s="46"/>
      <c r="B586" s="120"/>
      <c r="C586" s="52" t="s">
        <v>10</v>
      </c>
      <c r="D586" s="54">
        <f t="shared" si="64"/>
        <v>8.1448460463025438E-2</v>
      </c>
      <c r="E586" s="54">
        <f t="shared" si="65"/>
        <v>0.11042329769962458</v>
      </c>
      <c r="F586" s="54">
        <f t="shared" si="66"/>
        <v>0.78466075011014436</v>
      </c>
      <c r="G586" s="54">
        <f t="shared" si="67"/>
        <v>2.3467491727203887E-2</v>
      </c>
      <c r="H586" s="55">
        <f>SUM(D586:G586)</f>
        <v>0.99999999999999822</v>
      </c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>
      <c r="A587" s="46"/>
      <c r="B587" s="120"/>
      <c r="C587" s="52" t="s">
        <v>11</v>
      </c>
      <c r="D587" s="54">
        <f t="shared" si="64"/>
        <v>9.8574256510033063E-3</v>
      </c>
      <c r="E587" s="54">
        <f t="shared" si="65"/>
        <v>1.9016321891344449E-2</v>
      </c>
      <c r="F587" s="54">
        <f t="shared" si="66"/>
        <v>0.938869578343968</v>
      </c>
      <c r="G587" s="54">
        <f t="shared" si="67"/>
        <v>3.2256674113684568E-2</v>
      </c>
      <c r="H587" s="55">
        <f>SUM(D587:G587)</f>
        <v>1.0000000000000002</v>
      </c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1:21">
      <c r="A588" s="46"/>
      <c r="B588" s="107"/>
      <c r="C588" s="52" t="s">
        <v>147</v>
      </c>
      <c r="D588" s="54">
        <f t="shared" si="64"/>
        <v>2.9484349452096055E-2</v>
      </c>
      <c r="E588" s="54">
        <f t="shared" si="65"/>
        <v>7.0618122887709814E-2</v>
      </c>
      <c r="F588" s="54">
        <f t="shared" si="66"/>
        <v>0.87545703265399177</v>
      </c>
      <c r="G588" s="54">
        <f t="shared" si="67"/>
        <v>2.4440495006196893E-2</v>
      </c>
      <c r="H588" s="55">
        <f>SUM(D588:G588)</f>
        <v>0.99999999999999456</v>
      </c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1:21" s="22" customFormat="1" ht="21.75" customHeight="1">
      <c r="A589" s="27"/>
      <c r="B589" s="35"/>
      <c r="C589" s="36" t="s">
        <v>338</v>
      </c>
      <c r="G589" s="37"/>
    </row>
    <row r="590" spans="1:21">
      <c r="A590" s="46"/>
      <c r="B590" s="47"/>
      <c r="C590" s="48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</row>
    <row r="591" spans="1:21" ht="39.75" customHeight="1">
      <c r="A591" s="46"/>
      <c r="B591" s="123" t="s">
        <v>331</v>
      </c>
      <c r="C591" s="122"/>
      <c r="D591" s="126" t="s">
        <v>272</v>
      </c>
      <c r="E591" s="127"/>
      <c r="F591" s="127"/>
      <c r="G591" s="127"/>
      <c r="H591" s="130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1:21" ht="38.25" customHeight="1">
      <c r="A592" s="46"/>
      <c r="B592" s="124"/>
      <c r="C592" s="125"/>
      <c r="D592" s="69" t="s">
        <v>261</v>
      </c>
      <c r="E592" s="69" t="s">
        <v>262</v>
      </c>
      <c r="F592" s="69" t="s">
        <v>263</v>
      </c>
      <c r="G592" s="69" t="s">
        <v>264</v>
      </c>
      <c r="H592" s="69" t="s">
        <v>147</v>
      </c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1:21">
      <c r="A593" s="46"/>
      <c r="B593" s="121" t="s">
        <v>148</v>
      </c>
      <c r="C593" s="52" t="s">
        <v>8</v>
      </c>
      <c r="D593" s="68">
        <v>96.119769999999988</v>
      </c>
      <c r="E593" s="68">
        <v>393.18851000000001</v>
      </c>
      <c r="F593" s="68">
        <v>7575.3410499999882</v>
      </c>
      <c r="G593" s="68">
        <v>1</v>
      </c>
      <c r="H593" s="68">
        <v>8065.6493299999875</v>
      </c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1:21">
      <c r="A594" s="46"/>
      <c r="B594" s="122"/>
      <c r="C594" s="52" t="s">
        <v>9</v>
      </c>
      <c r="D594" s="68">
        <v>343.76166999999998</v>
      </c>
      <c r="E594" s="68">
        <v>2177.3360599999987</v>
      </c>
      <c r="F594" s="68">
        <v>14198.482230000034</v>
      </c>
      <c r="G594" s="68">
        <v>485.06015000000002</v>
      </c>
      <c r="H594" s="68">
        <v>17204.640110000048</v>
      </c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21">
      <c r="A595" s="46"/>
      <c r="B595" s="122"/>
      <c r="C595" s="52" t="s">
        <v>10</v>
      </c>
      <c r="D595" s="68">
        <v>792.89999000000023</v>
      </c>
      <c r="E595" s="68">
        <v>994.22789000000034</v>
      </c>
      <c r="F595" s="68">
        <v>6505.0534700000071</v>
      </c>
      <c r="G595" s="68">
        <v>162.72308999999998</v>
      </c>
      <c r="H595" s="68">
        <v>8454.9044400000239</v>
      </c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1:21">
      <c r="A596" s="46"/>
      <c r="B596" s="122"/>
      <c r="C596" s="52" t="s">
        <v>11</v>
      </c>
      <c r="D596" s="68">
        <v>3</v>
      </c>
      <c r="E596" s="68">
        <v>187.41965999999999</v>
      </c>
      <c r="F596" s="68">
        <v>9535.3161899999723</v>
      </c>
      <c r="G596" s="68">
        <v>277.86585000000002</v>
      </c>
      <c r="H596" s="68">
        <v>10003.60169999997</v>
      </c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1:21">
      <c r="A597" s="46"/>
      <c r="B597" s="53"/>
      <c r="C597" s="52" t="s">
        <v>147</v>
      </c>
      <c r="D597" s="68">
        <v>1235.7814300000005</v>
      </c>
      <c r="E597" s="68">
        <v>3752.1721199999988</v>
      </c>
      <c r="F597" s="68">
        <v>37814.192940000008</v>
      </c>
      <c r="G597" s="68">
        <v>926.64909000000023</v>
      </c>
      <c r="H597" s="68">
        <v>43728.795580000202</v>
      </c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1:21">
      <c r="A598" s="46"/>
      <c r="B598" s="106" t="s">
        <v>149</v>
      </c>
      <c r="C598" s="52" t="s">
        <v>8</v>
      </c>
      <c r="D598" s="54">
        <f>D593/H593</f>
        <v>1.1917176915004825E-2</v>
      </c>
      <c r="E598" s="54">
        <f>E593/H593</f>
        <v>4.8748525247377772E-2</v>
      </c>
      <c r="F598" s="54">
        <f>F593/H593</f>
        <v>0.93921031525926757</v>
      </c>
      <c r="G598" s="54">
        <f>G593/H593</f>
        <v>1.2398257834995679E-4</v>
      </c>
      <c r="H598" s="55">
        <f>SUM(D598:G598)</f>
        <v>1</v>
      </c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1:21">
      <c r="A599" s="46"/>
      <c r="B599" s="120"/>
      <c r="C599" s="52" t="s">
        <v>9</v>
      </c>
      <c r="D599" s="54">
        <f t="shared" ref="D599:D602" si="68">D594/H594</f>
        <v>1.9980753320157595E-2</v>
      </c>
      <c r="E599" s="54">
        <f t="shared" ref="E599:E602" si="69">E594/H594</f>
        <v>0.12655516454159602</v>
      </c>
      <c r="F599" s="54">
        <f t="shared" ref="F599:F602" si="70">F594/H594</f>
        <v>0.82527051651300098</v>
      </c>
      <c r="G599" s="54">
        <f t="shared" ref="G599:G602" si="71">G594/H594</f>
        <v>2.8193565625244495E-2</v>
      </c>
      <c r="H599" s="55">
        <f>SUM(D599:G599)</f>
        <v>0.999999999999999</v>
      </c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1:21">
      <c r="A600" s="46"/>
      <c r="B600" s="120"/>
      <c r="C600" s="52" t="s">
        <v>10</v>
      </c>
      <c r="D600" s="54">
        <f t="shared" si="68"/>
        <v>9.377988783040557E-2</v>
      </c>
      <c r="E600" s="54">
        <f t="shared" si="69"/>
        <v>0.11759185417830666</v>
      </c>
      <c r="F600" s="54">
        <f t="shared" si="70"/>
        <v>0.76938225809208416</v>
      </c>
      <c r="G600" s="54">
        <f t="shared" si="71"/>
        <v>1.9245999899201643E-2</v>
      </c>
      <c r="H600" s="55">
        <f>SUM(D600:G600)</f>
        <v>0.999999999999998</v>
      </c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1:21">
      <c r="A601" s="46"/>
      <c r="B601" s="120"/>
      <c r="C601" s="52" t="s">
        <v>11</v>
      </c>
      <c r="D601" s="54">
        <f t="shared" si="68"/>
        <v>2.9989198790271796E-4</v>
      </c>
      <c r="E601" s="54">
        <f t="shared" si="69"/>
        <v>1.873521813648384E-2</v>
      </c>
      <c r="F601" s="54">
        <f t="shared" si="70"/>
        <v>0.95318830916668751</v>
      </c>
      <c r="G601" s="54">
        <f t="shared" si="71"/>
        <v>2.7776580708926153E-2</v>
      </c>
      <c r="H601" s="55">
        <f>SUM(D601:G601)</f>
        <v>1.0000000000000002</v>
      </c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1:21">
      <c r="A602" s="46"/>
      <c r="B602" s="107"/>
      <c r="C602" s="52" t="s">
        <v>147</v>
      </c>
      <c r="D602" s="54">
        <f t="shared" si="68"/>
        <v>2.8260129592162776E-2</v>
      </c>
      <c r="E602" s="54">
        <f t="shared" si="69"/>
        <v>8.580552174448848E-2</v>
      </c>
      <c r="F602" s="54">
        <f t="shared" si="70"/>
        <v>0.8647435274273757</v>
      </c>
      <c r="G602" s="54">
        <f t="shared" si="71"/>
        <v>2.1190821235968649E-2</v>
      </c>
      <c r="H602" s="55">
        <f>SUM(D602:G602)</f>
        <v>0.99999999999999556</v>
      </c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1:21" s="22" customFormat="1" ht="21.75" customHeight="1">
      <c r="A603" s="27"/>
      <c r="B603" s="35"/>
      <c r="C603" s="36" t="s">
        <v>338</v>
      </c>
      <c r="G603" s="37"/>
    </row>
    <row r="604" spans="1:21">
      <c r="A604" s="46"/>
      <c r="B604" s="47"/>
      <c r="C604" s="48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</row>
    <row r="605" spans="1:21" ht="39.75" customHeight="1">
      <c r="A605" s="46"/>
      <c r="B605" s="123" t="s">
        <v>331</v>
      </c>
      <c r="C605" s="122"/>
      <c r="D605" s="126" t="s">
        <v>273</v>
      </c>
      <c r="E605" s="127"/>
      <c r="F605" s="127"/>
      <c r="G605" s="127"/>
      <c r="H605" s="130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1:21" ht="38.25" customHeight="1">
      <c r="A606" s="46"/>
      <c r="B606" s="124"/>
      <c r="C606" s="125"/>
      <c r="D606" s="69" t="s">
        <v>261</v>
      </c>
      <c r="E606" s="69" t="s">
        <v>262</v>
      </c>
      <c r="F606" s="69" t="s">
        <v>263</v>
      </c>
      <c r="G606" s="69" t="s">
        <v>264</v>
      </c>
      <c r="H606" s="69" t="s">
        <v>147</v>
      </c>
      <c r="L606" s="42"/>
      <c r="M606" s="42"/>
      <c r="N606" s="42"/>
      <c r="O606" s="42"/>
      <c r="P606" s="42"/>
      <c r="Q606" s="42"/>
      <c r="R606" s="42"/>
      <c r="S606" s="42"/>
      <c r="T606" s="42"/>
      <c r="U606" s="42"/>
    </row>
    <row r="607" spans="1:21">
      <c r="A607" s="46"/>
      <c r="B607" s="121" t="s">
        <v>148</v>
      </c>
      <c r="C607" s="52" t="s">
        <v>8</v>
      </c>
      <c r="D607" s="68">
        <v>57.959769999999999</v>
      </c>
      <c r="E607" s="68">
        <v>287.67433999999997</v>
      </c>
      <c r="F607" s="68">
        <v>7720.0152199999884</v>
      </c>
      <c r="G607" s="68">
        <v>0</v>
      </c>
      <c r="H607" s="68">
        <v>8065.6493299999875</v>
      </c>
      <c r="L607" s="42"/>
      <c r="M607" s="42"/>
      <c r="N607" s="42"/>
      <c r="O607" s="42"/>
      <c r="P607" s="42"/>
      <c r="Q607" s="42"/>
      <c r="R607" s="42"/>
      <c r="S607" s="42"/>
      <c r="T607" s="42"/>
      <c r="U607" s="42"/>
    </row>
    <row r="608" spans="1:21">
      <c r="A608" s="46"/>
      <c r="B608" s="122"/>
      <c r="C608" s="52" t="s">
        <v>9</v>
      </c>
      <c r="D608" s="68">
        <v>405.35661000000005</v>
      </c>
      <c r="E608" s="68">
        <v>1649.8129799999988</v>
      </c>
      <c r="F608" s="68">
        <v>14601.815430000037</v>
      </c>
      <c r="G608" s="68">
        <v>547.65508999999997</v>
      </c>
      <c r="H608" s="68">
        <v>17204.640110000048</v>
      </c>
      <c r="L608" s="42"/>
      <c r="M608" s="42"/>
      <c r="N608" s="42"/>
      <c r="O608" s="42"/>
      <c r="P608" s="42"/>
      <c r="Q608" s="42"/>
      <c r="R608" s="42"/>
      <c r="S608" s="42"/>
      <c r="T608" s="42"/>
      <c r="U608" s="42"/>
    </row>
    <row r="609" spans="1:21">
      <c r="A609" s="46"/>
      <c r="B609" s="122"/>
      <c r="C609" s="52" t="s">
        <v>10</v>
      </c>
      <c r="D609" s="68">
        <v>725.02942000000019</v>
      </c>
      <c r="E609" s="68">
        <v>962.71902000000034</v>
      </c>
      <c r="F609" s="68">
        <v>6569.7406000000074</v>
      </c>
      <c r="G609" s="68">
        <v>197.41539999999998</v>
      </c>
      <c r="H609" s="68">
        <v>8454.9044400000239</v>
      </c>
      <c r="L609" s="42"/>
      <c r="M609" s="42"/>
      <c r="N609" s="42"/>
      <c r="O609" s="42"/>
      <c r="P609" s="42"/>
      <c r="Q609" s="42"/>
      <c r="R609" s="42"/>
      <c r="S609" s="42"/>
      <c r="T609" s="42"/>
      <c r="U609" s="42"/>
    </row>
    <row r="610" spans="1:21">
      <c r="A610" s="46"/>
      <c r="B610" s="122"/>
      <c r="C610" s="52" t="s">
        <v>11</v>
      </c>
      <c r="D610" s="68">
        <v>3</v>
      </c>
      <c r="E610" s="68">
        <v>190.23170999999999</v>
      </c>
      <c r="F610" s="68">
        <v>9529.5163299999713</v>
      </c>
      <c r="G610" s="68">
        <v>280.85365999999999</v>
      </c>
      <c r="H610" s="68">
        <v>10003.60169999997</v>
      </c>
      <c r="L610" s="42"/>
      <c r="M610" s="42"/>
      <c r="N610" s="42"/>
      <c r="O610" s="42"/>
      <c r="P610" s="42"/>
      <c r="Q610" s="42"/>
      <c r="R610" s="42"/>
      <c r="S610" s="42"/>
      <c r="T610" s="42"/>
      <c r="U610" s="42"/>
    </row>
    <row r="611" spans="1:21">
      <c r="A611" s="46"/>
      <c r="B611" s="53"/>
      <c r="C611" s="52" t="s">
        <v>147</v>
      </c>
      <c r="D611" s="68">
        <v>1191.3458000000005</v>
      </c>
      <c r="E611" s="68">
        <v>3090.4380499999975</v>
      </c>
      <c r="F611" s="68">
        <v>38421.087579999992</v>
      </c>
      <c r="G611" s="68">
        <v>1025.9241500000003</v>
      </c>
      <c r="H611" s="68">
        <v>43728.795580000224</v>
      </c>
      <c r="L611" s="42"/>
      <c r="M611" s="42"/>
      <c r="N611" s="42"/>
      <c r="O611" s="42"/>
      <c r="P611" s="42"/>
      <c r="Q611" s="42"/>
      <c r="R611" s="42"/>
      <c r="S611" s="42"/>
      <c r="T611" s="42"/>
      <c r="U611" s="42"/>
    </row>
    <row r="612" spans="1:21">
      <c r="A612" s="46"/>
      <c r="B612" s="106" t="s">
        <v>149</v>
      </c>
      <c r="C612" s="52" t="s">
        <v>8</v>
      </c>
      <c r="D612" s="54">
        <f>D607/H607</f>
        <v>7.1860017251704758E-3</v>
      </c>
      <c r="E612" s="54">
        <f>E607/H607</f>
        <v>3.5666606398322108E-2</v>
      </c>
      <c r="F612" s="54">
        <f>F607/H607</f>
        <v>0.95714739187650755</v>
      </c>
      <c r="G612" s="54">
        <f>G607/H607</f>
        <v>0</v>
      </c>
      <c r="H612" s="55">
        <f>SUM(D612:G612)</f>
        <v>1.0000000000000002</v>
      </c>
      <c r="L612" s="42"/>
      <c r="M612" s="42"/>
      <c r="N612" s="42"/>
      <c r="O612" s="42"/>
      <c r="P612" s="42"/>
      <c r="Q612" s="42"/>
      <c r="R612" s="42"/>
      <c r="S612" s="42"/>
      <c r="T612" s="42"/>
      <c r="U612" s="42"/>
    </row>
    <row r="613" spans="1:21">
      <c r="A613" s="46"/>
      <c r="B613" s="120"/>
      <c r="C613" s="52" t="s">
        <v>9</v>
      </c>
      <c r="D613" s="54">
        <f t="shared" ref="D613:D616" si="72">D608/H608</f>
        <v>2.3560888656100981E-2</v>
      </c>
      <c r="E613" s="54">
        <f t="shared" ref="E613:E616" si="73">E608/H608</f>
        <v>9.5893489747632635E-2</v>
      </c>
      <c r="F613" s="54">
        <f t="shared" ref="F613:F616" si="74">F608/H608</f>
        <v>0.84871379678048942</v>
      </c>
      <c r="G613" s="54">
        <f t="shared" ref="G613:G616" si="75">G608/H608</f>
        <v>3.1831824815776309E-2</v>
      </c>
      <c r="H613" s="55">
        <f>SUM(D613:G613)</f>
        <v>0.99999999999999933</v>
      </c>
      <c r="L613" s="42"/>
      <c r="M613" s="42"/>
      <c r="N613" s="42"/>
      <c r="O613" s="42"/>
      <c r="P613" s="42"/>
      <c r="Q613" s="42"/>
      <c r="R613" s="42"/>
      <c r="S613" s="42"/>
      <c r="T613" s="42"/>
      <c r="U613" s="42"/>
    </row>
    <row r="614" spans="1:21">
      <c r="A614" s="46"/>
      <c r="B614" s="120"/>
      <c r="C614" s="52" t="s">
        <v>10</v>
      </c>
      <c r="D614" s="54">
        <f t="shared" si="72"/>
        <v>8.5752526849374788E-2</v>
      </c>
      <c r="E614" s="54">
        <f t="shared" si="73"/>
        <v>0.11386515682488277</v>
      </c>
      <c r="F614" s="54">
        <f t="shared" si="74"/>
        <v>0.7770330991464155</v>
      </c>
      <c r="G614" s="54">
        <f t="shared" si="75"/>
        <v>2.3349217179325022E-2</v>
      </c>
      <c r="H614" s="55">
        <f>SUM(D614:G614)</f>
        <v>0.99999999999999811</v>
      </c>
      <c r="L614" s="42"/>
      <c r="M614" s="42"/>
      <c r="N614" s="42"/>
      <c r="O614" s="42"/>
      <c r="P614" s="42"/>
      <c r="Q614" s="42"/>
      <c r="R614" s="42"/>
      <c r="S614" s="42"/>
      <c r="T614" s="42"/>
      <c r="U614" s="42"/>
    </row>
    <row r="615" spans="1:21">
      <c r="A615" s="46"/>
      <c r="B615" s="120"/>
      <c r="C615" s="52" t="s">
        <v>11</v>
      </c>
      <c r="D615" s="54">
        <f t="shared" si="72"/>
        <v>2.9989198790271796E-4</v>
      </c>
      <c r="E615" s="54">
        <f t="shared" si="73"/>
        <v>1.9016321891344449E-2</v>
      </c>
      <c r="F615" s="54">
        <f t="shared" si="74"/>
        <v>0.95260853198503492</v>
      </c>
      <c r="G615" s="54">
        <f t="shared" si="75"/>
        <v>2.8075254135718021E-2</v>
      </c>
      <c r="H615" s="55">
        <f>SUM(D615:G615)</f>
        <v>1.0000000000000002</v>
      </c>
      <c r="L615" s="42"/>
      <c r="M615" s="42"/>
      <c r="N615" s="42"/>
      <c r="O615" s="42"/>
      <c r="P615" s="42"/>
      <c r="Q615" s="42"/>
      <c r="R615" s="42"/>
      <c r="S615" s="42"/>
      <c r="T615" s="42"/>
      <c r="U615" s="42"/>
    </row>
    <row r="616" spans="1:21">
      <c r="A616" s="46"/>
      <c r="B616" s="107"/>
      <c r="C616" s="52" t="s">
        <v>147</v>
      </c>
      <c r="D616" s="54">
        <f t="shared" si="72"/>
        <v>2.7243965542578852E-2</v>
      </c>
      <c r="E616" s="54">
        <f t="shared" si="73"/>
        <v>7.0672837177647732E-2</v>
      </c>
      <c r="F616" s="54">
        <f t="shared" si="74"/>
        <v>0.87862213149022195</v>
      </c>
      <c r="G616" s="54">
        <f t="shared" si="75"/>
        <v>2.3461065789546154E-2</v>
      </c>
      <c r="H616" s="55">
        <f>SUM(D616:G616)</f>
        <v>0.99999999999999467</v>
      </c>
      <c r="L616" s="42"/>
      <c r="M616" s="42"/>
      <c r="N616" s="42"/>
      <c r="O616" s="42"/>
      <c r="P616" s="42"/>
      <c r="Q616" s="42"/>
      <c r="R616" s="42"/>
      <c r="S616" s="42"/>
      <c r="T616" s="42"/>
      <c r="U616" s="42"/>
    </row>
    <row r="617" spans="1:21" s="22" customFormat="1" ht="21.75" customHeight="1">
      <c r="A617" s="27"/>
      <c r="B617" s="35"/>
      <c r="C617" s="36" t="s">
        <v>338</v>
      </c>
      <c r="G617" s="37"/>
    </row>
    <row r="618" spans="1:21">
      <c r="A618" s="46"/>
      <c r="B618" s="47"/>
      <c r="C618" s="48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</row>
    <row r="619" spans="1:21" ht="39.75" customHeight="1">
      <c r="A619" s="46"/>
      <c r="B619" s="123" t="s">
        <v>331</v>
      </c>
      <c r="C619" s="122"/>
      <c r="D619" s="126" t="s">
        <v>274</v>
      </c>
      <c r="E619" s="127"/>
      <c r="F619" s="127"/>
      <c r="G619" s="127"/>
      <c r="H619" s="130"/>
      <c r="L619" s="42"/>
      <c r="M619" s="42"/>
      <c r="N619" s="42"/>
      <c r="O619" s="42"/>
      <c r="P619" s="42"/>
      <c r="Q619" s="42"/>
      <c r="R619" s="42"/>
      <c r="S619" s="42"/>
      <c r="T619" s="42"/>
      <c r="U619" s="42"/>
    </row>
    <row r="620" spans="1:21" ht="38.25" customHeight="1">
      <c r="A620" s="46"/>
      <c r="B620" s="124"/>
      <c r="C620" s="125"/>
      <c r="D620" s="69" t="s">
        <v>261</v>
      </c>
      <c r="E620" s="69" t="s">
        <v>262</v>
      </c>
      <c r="F620" s="69" t="s">
        <v>263</v>
      </c>
      <c r="G620" s="69" t="s">
        <v>264</v>
      </c>
      <c r="H620" s="69" t="s">
        <v>147</v>
      </c>
      <c r="L620" s="42"/>
      <c r="M620" s="42"/>
      <c r="N620" s="42"/>
      <c r="O620" s="42"/>
      <c r="P620" s="42"/>
      <c r="Q620" s="42"/>
      <c r="R620" s="42"/>
      <c r="S620" s="42"/>
      <c r="T620" s="42"/>
      <c r="U620" s="42"/>
    </row>
    <row r="621" spans="1:21">
      <c r="A621" s="46"/>
      <c r="B621" s="121" t="s">
        <v>148</v>
      </c>
      <c r="C621" s="52" t="s">
        <v>8</v>
      </c>
      <c r="D621" s="68">
        <v>31.91667</v>
      </c>
      <c r="E621" s="68">
        <v>447.90082000000001</v>
      </c>
      <c r="F621" s="68">
        <v>7148.3822999999884</v>
      </c>
      <c r="G621" s="68">
        <v>437.44954000000001</v>
      </c>
      <c r="H621" s="68">
        <v>8065.6493299999875</v>
      </c>
      <c r="L621" s="42"/>
      <c r="M621" s="42"/>
      <c r="N621" s="42"/>
      <c r="O621" s="42"/>
      <c r="P621" s="42"/>
      <c r="Q621" s="42"/>
      <c r="R621" s="42"/>
      <c r="S621" s="42"/>
      <c r="T621" s="42"/>
      <c r="U621" s="42"/>
    </row>
    <row r="622" spans="1:21">
      <c r="A622" s="46"/>
      <c r="B622" s="122"/>
      <c r="C622" s="52" t="s">
        <v>9</v>
      </c>
      <c r="D622" s="68">
        <v>230.04792999999998</v>
      </c>
      <c r="E622" s="68">
        <v>910.60038000000009</v>
      </c>
      <c r="F622" s="68">
        <v>15395.384610000041</v>
      </c>
      <c r="G622" s="68">
        <v>668.60718999999995</v>
      </c>
      <c r="H622" s="68">
        <v>17204.640110000048</v>
      </c>
      <c r="L622" s="42"/>
      <c r="M622" s="42"/>
      <c r="N622" s="42"/>
      <c r="O622" s="42"/>
      <c r="P622" s="42"/>
      <c r="Q622" s="42"/>
      <c r="R622" s="42"/>
      <c r="S622" s="42"/>
      <c r="T622" s="42"/>
      <c r="U622" s="42"/>
    </row>
    <row r="623" spans="1:21">
      <c r="A623" s="46"/>
      <c r="B623" s="122"/>
      <c r="C623" s="52" t="s">
        <v>10</v>
      </c>
      <c r="D623" s="68">
        <v>824.81212000000028</v>
      </c>
      <c r="E623" s="68">
        <v>1486.6864799999994</v>
      </c>
      <c r="F623" s="68">
        <v>5621.8968900000027</v>
      </c>
      <c r="G623" s="68">
        <v>521.50895000000003</v>
      </c>
      <c r="H623" s="68">
        <v>8454.9044400000239</v>
      </c>
      <c r="L623" s="42"/>
      <c r="M623" s="42"/>
      <c r="N623" s="42"/>
      <c r="O623" s="42"/>
      <c r="P623" s="42"/>
      <c r="Q623" s="42"/>
      <c r="R623" s="42"/>
      <c r="S623" s="42"/>
      <c r="T623" s="42"/>
      <c r="U623" s="42"/>
    </row>
    <row r="624" spans="1:21">
      <c r="A624" s="46"/>
      <c r="B624" s="122"/>
      <c r="C624" s="52" t="s">
        <v>11</v>
      </c>
      <c r="D624" s="68">
        <v>98.609759999999994</v>
      </c>
      <c r="E624" s="68">
        <v>190.40746999999999</v>
      </c>
      <c r="F624" s="68">
        <v>9197.6942199999739</v>
      </c>
      <c r="G624" s="68">
        <v>516.89025000000004</v>
      </c>
      <c r="H624" s="68">
        <v>10003.60169999997</v>
      </c>
      <c r="L624" s="42"/>
      <c r="M624" s="42"/>
      <c r="N624" s="42"/>
      <c r="O624" s="42"/>
      <c r="P624" s="42"/>
      <c r="Q624" s="42"/>
      <c r="R624" s="42"/>
      <c r="S624" s="42"/>
      <c r="T624" s="42"/>
      <c r="U624" s="42"/>
    </row>
    <row r="625" spans="1:21">
      <c r="A625" s="46"/>
      <c r="B625" s="53"/>
      <c r="C625" s="52" t="s">
        <v>147</v>
      </c>
      <c r="D625" s="68">
        <v>1185.3864800000001</v>
      </c>
      <c r="E625" s="68">
        <v>3035.595149999996</v>
      </c>
      <c r="F625" s="68">
        <v>37363.358020000007</v>
      </c>
      <c r="G625" s="68">
        <v>2144.4559299999987</v>
      </c>
      <c r="H625" s="68">
        <v>43728.795580000224</v>
      </c>
      <c r="L625" s="42"/>
      <c r="M625" s="42"/>
      <c r="N625" s="42"/>
      <c r="O625" s="42"/>
      <c r="P625" s="42"/>
      <c r="Q625" s="42"/>
      <c r="R625" s="42"/>
      <c r="S625" s="42"/>
      <c r="T625" s="42"/>
      <c r="U625" s="42"/>
    </row>
    <row r="626" spans="1:21">
      <c r="A626" s="46"/>
      <c r="B626" s="106" t="s">
        <v>149</v>
      </c>
      <c r="C626" s="52" t="s">
        <v>8</v>
      </c>
      <c r="D626" s="54">
        <f>D621/H621</f>
        <v>3.9571110389447156E-3</v>
      </c>
      <c r="E626" s="54">
        <f>E621/H621</f>
        <v>5.5531898508659895E-2</v>
      </c>
      <c r="F626" s="54">
        <f>F621/H621</f>
        <v>0.88627486858519289</v>
      </c>
      <c r="G626" s="54">
        <f>G621/H621</f>
        <v>5.4236121867202565E-2</v>
      </c>
      <c r="H626" s="55">
        <f>SUM(D626:G626)</f>
        <v>1</v>
      </c>
      <c r="L626" s="42"/>
      <c r="M626" s="42"/>
      <c r="N626" s="42"/>
      <c r="O626" s="42"/>
      <c r="P626" s="42"/>
      <c r="Q626" s="42"/>
      <c r="R626" s="42"/>
      <c r="S626" s="42"/>
      <c r="T626" s="42"/>
      <c r="U626" s="42"/>
    </row>
    <row r="627" spans="1:21">
      <c r="A627" s="46"/>
      <c r="B627" s="120"/>
      <c r="C627" s="52" t="s">
        <v>9</v>
      </c>
      <c r="D627" s="54">
        <f t="shared" ref="D627:D630" si="76">D622/H622</f>
        <v>1.3371272431690484E-2</v>
      </c>
      <c r="E627" s="54">
        <f t="shared" ref="E627:E630" si="77">E622/H622</f>
        <v>5.2927604075293705E-2</v>
      </c>
      <c r="F627" s="54">
        <f t="shared" ref="F627:F630" si="78">F622/H622</f>
        <v>0.8948390964046733</v>
      </c>
      <c r="G627" s="54">
        <f t="shared" ref="G627:G630" si="79">G622/H622</f>
        <v>3.886202708834216E-2</v>
      </c>
      <c r="H627" s="55">
        <f>SUM(D627:G627)</f>
        <v>0.99999999999999967</v>
      </c>
      <c r="L627" s="42"/>
      <c r="M627" s="42"/>
      <c r="N627" s="42"/>
      <c r="O627" s="42"/>
      <c r="P627" s="42"/>
      <c r="Q627" s="42"/>
      <c r="R627" s="42"/>
      <c r="S627" s="42"/>
      <c r="T627" s="42"/>
      <c r="U627" s="42"/>
    </row>
    <row r="628" spans="1:21">
      <c r="A628" s="46"/>
      <c r="B628" s="120"/>
      <c r="C628" s="52" t="s">
        <v>10</v>
      </c>
      <c r="D628" s="54">
        <f t="shared" si="76"/>
        <v>9.7554280578007094E-2</v>
      </c>
      <c r="E628" s="54">
        <f t="shared" si="77"/>
        <v>0.17583717125961926</v>
      </c>
      <c r="F628" s="54">
        <f t="shared" si="78"/>
        <v>0.66492731288634022</v>
      </c>
      <c r="G628" s="54">
        <f t="shared" si="79"/>
        <v>6.1681235276030935E-2</v>
      </c>
      <c r="H628" s="55">
        <f>SUM(D628:G628)</f>
        <v>0.99999999999999756</v>
      </c>
      <c r="L628" s="42"/>
      <c r="M628" s="42"/>
      <c r="N628" s="42"/>
      <c r="O628" s="42"/>
      <c r="P628" s="42"/>
      <c r="Q628" s="42"/>
      <c r="R628" s="42"/>
      <c r="S628" s="42"/>
      <c r="T628" s="42"/>
      <c r="U628" s="42"/>
    </row>
    <row r="629" spans="1:21">
      <c r="A629" s="46"/>
      <c r="B629" s="120"/>
      <c r="C629" s="52" t="s">
        <v>11</v>
      </c>
      <c r="D629" s="54">
        <f t="shared" si="76"/>
        <v>9.8574256510033063E-3</v>
      </c>
      <c r="E629" s="54">
        <f t="shared" si="77"/>
        <v>1.9033891563275711E-2</v>
      </c>
      <c r="F629" s="54">
        <f t="shared" si="78"/>
        <v>0.91943826791904371</v>
      </c>
      <c r="G629" s="54">
        <f t="shared" si="79"/>
        <v>5.1670414866677623E-2</v>
      </c>
      <c r="H629" s="55">
        <f>SUM(D629:G629)</f>
        <v>1.0000000000000004</v>
      </c>
      <c r="L629" s="42"/>
      <c r="M629" s="42"/>
      <c r="N629" s="42"/>
      <c r="O629" s="42"/>
      <c r="P629" s="42"/>
      <c r="Q629" s="42"/>
      <c r="R629" s="42"/>
      <c r="S629" s="42"/>
      <c r="T629" s="42"/>
      <c r="U629" s="42"/>
    </row>
    <row r="630" spans="1:21">
      <c r="A630" s="46"/>
      <c r="B630" s="107"/>
      <c r="C630" s="52" t="s">
        <v>147</v>
      </c>
      <c r="D630" s="54">
        <f t="shared" si="76"/>
        <v>2.7107686463291199E-2</v>
      </c>
      <c r="E630" s="54">
        <f t="shared" si="77"/>
        <v>6.9418677320908284E-2</v>
      </c>
      <c r="F630" s="54">
        <f t="shared" si="78"/>
        <v>0.85443373238224951</v>
      </c>
      <c r="G630" s="54">
        <f t="shared" si="79"/>
        <v>4.9039903833545916E-2</v>
      </c>
      <c r="H630" s="55">
        <f>SUM(D630:G630)</f>
        <v>0.999999999999995</v>
      </c>
      <c r="L630" s="42"/>
      <c r="M630" s="42"/>
      <c r="N630" s="42"/>
      <c r="O630" s="42"/>
      <c r="P630" s="42"/>
      <c r="Q630" s="42"/>
      <c r="R630" s="42"/>
      <c r="S630" s="42"/>
      <c r="T630" s="42"/>
      <c r="U630" s="42"/>
    </row>
    <row r="631" spans="1:21" s="22" customFormat="1" ht="21.75" customHeight="1">
      <c r="A631" s="27"/>
      <c r="B631" s="35"/>
      <c r="C631" s="36" t="s">
        <v>338</v>
      </c>
      <c r="G631" s="37"/>
    </row>
    <row r="632" spans="1:21">
      <c r="A632" s="46"/>
      <c r="B632" s="47"/>
      <c r="C632" s="48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</row>
    <row r="633" spans="1:21" ht="39.75" customHeight="1">
      <c r="A633" s="46"/>
      <c r="B633" s="123" t="s">
        <v>331</v>
      </c>
      <c r="C633" s="122"/>
      <c r="D633" s="126" t="s">
        <v>275</v>
      </c>
      <c r="E633" s="127"/>
      <c r="F633" s="127"/>
      <c r="G633" s="127"/>
      <c r="H633" s="130"/>
      <c r="L633" s="42"/>
      <c r="M633" s="42"/>
      <c r="N633" s="42"/>
      <c r="O633" s="42"/>
      <c r="P633" s="42"/>
      <c r="Q633" s="42"/>
      <c r="R633" s="42"/>
      <c r="S633" s="42"/>
      <c r="T633" s="42"/>
      <c r="U633" s="42"/>
    </row>
    <row r="634" spans="1:21" ht="38.25" customHeight="1">
      <c r="A634" s="46"/>
      <c r="B634" s="124"/>
      <c r="C634" s="125"/>
      <c r="D634" s="69" t="s">
        <v>261</v>
      </c>
      <c r="E634" s="69" t="s">
        <v>262</v>
      </c>
      <c r="F634" s="69" t="s">
        <v>263</v>
      </c>
      <c r="G634" s="69" t="s">
        <v>264</v>
      </c>
      <c r="H634" s="69" t="s">
        <v>147</v>
      </c>
      <c r="L634" s="42"/>
      <c r="M634" s="42"/>
      <c r="N634" s="42"/>
      <c r="O634" s="42"/>
      <c r="P634" s="42"/>
      <c r="Q634" s="42"/>
      <c r="R634" s="42"/>
      <c r="S634" s="42"/>
      <c r="T634" s="42"/>
      <c r="U634" s="42"/>
    </row>
    <row r="635" spans="1:21">
      <c r="A635" s="46"/>
      <c r="B635" s="121" t="s">
        <v>148</v>
      </c>
      <c r="C635" s="52" t="s">
        <v>8</v>
      </c>
      <c r="D635" s="68">
        <v>1</v>
      </c>
      <c r="E635" s="68">
        <v>612.98964000000001</v>
      </c>
      <c r="F635" s="68">
        <v>7373.7496899999887</v>
      </c>
      <c r="G635" s="68">
        <v>77.91</v>
      </c>
      <c r="H635" s="68">
        <v>8065.6493299999875</v>
      </c>
      <c r="L635" s="42"/>
      <c r="M635" s="42"/>
      <c r="N635" s="42"/>
      <c r="O635" s="42"/>
      <c r="P635" s="42"/>
      <c r="Q635" s="42"/>
      <c r="R635" s="42"/>
      <c r="S635" s="42"/>
      <c r="T635" s="42"/>
      <c r="U635" s="42"/>
    </row>
    <row r="636" spans="1:21">
      <c r="A636" s="46"/>
      <c r="B636" s="122"/>
      <c r="C636" s="52" t="s">
        <v>9</v>
      </c>
      <c r="D636" s="68">
        <v>177.30867999999998</v>
      </c>
      <c r="E636" s="68">
        <v>1771.7031299999987</v>
      </c>
      <c r="F636" s="68">
        <v>14700.273840000036</v>
      </c>
      <c r="G636" s="68">
        <v>555.35446000000002</v>
      </c>
      <c r="H636" s="68">
        <v>17204.640110000048</v>
      </c>
      <c r="L636" s="42"/>
      <c r="M636" s="42"/>
      <c r="N636" s="42"/>
      <c r="O636" s="42"/>
      <c r="P636" s="42"/>
      <c r="Q636" s="42"/>
      <c r="R636" s="42"/>
      <c r="S636" s="42"/>
      <c r="T636" s="42"/>
      <c r="U636" s="42"/>
    </row>
    <row r="637" spans="1:21">
      <c r="A637" s="46"/>
      <c r="B637" s="122"/>
      <c r="C637" s="52" t="s">
        <v>10</v>
      </c>
      <c r="D637" s="68">
        <v>616.8576700000001</v>
      </c>
      <c r="E637" s="68">
        <v>1449.38247</v>
      </c>
      <c r="F637" s="68">
        <v>6087.1719700000031</v>
      </c>
      <c r="G637" s="68">
        <v>301.49232999999998</v>
      </c>
      <c r="H637" s="68">
        <v>8454.9044400000239</v>
      </c>
      <c r="L637" s="42"/>
      <c r="M637" s="42"/>
      <c r="N637" s="42"/>
      <c r="O637" s="42"/>
      <c r="P637" s="42"/>
      <c r="Q637" s="42"/>
      <c r="R637" s="42"/>
      <c r="S637" s="42"/>
      <c r="T637" s="42"/>
      <c r="U637" s="42"/>
    </row>
    <row r="638" spans="1:21">
      <c r="A638" s="46"/>
      <c r="B638" s="122"/>
      <c r="C638" s="52" t="s">
        <v>11</v>
      </c>
      <c r="D638" s="68">
        <v>49.804879999999997</v>
      </c>
      <c r="E638" s="68">
        <v>188.41965999999999</v>
      </c>
      <c r="F638" s="68">
        <v>9672.7552099999721</v>
      </c>
      <c r="G638" s="68">
        <v>92.621949999999998</v>
      </c>
      <c r="H638" s="68">
        <v>10003.60169999997</v>
      </c>
      <c r="L638" s="42"/>
      <c r="M638" s="42"/>
      <c r="N638" s="42"/>
      <c r="O638" s="42"/>
      <c r="P638" s="42"/>
      <c r="Q638" s="42"/>
      <c r="R638" s="42"/>
      <c r="S638" s="42"/>
      <c r="T638" s="42"/>
      <c r="U638" s="42"/>
    </row>
    <row r="639" spans="1:21">
      <c r="A639" s="46"/>
      <c r="B639" s="53"/>
      <c r="C639" s="52" t="s">
        <v>147</v>
      </c>
      <c r="D639" s="68">
        <v>844.97123000000022</v>
      </c>
      <c r="E639" s="68">
        <v>4022.4948999999965</v>
      </c>
      <c r="F639" s="68">
        <v>37833.950710000019</v>
      </c>
      <c r="G639" s="68">
        <v>1027.3787400000001</v>
      </c>
      <c r="H639" s="68">
        <v>43728.795580000224</v>
      </c>
      <c r="L639" s="42"/>
      <c r="M639" s="42"/>
      <c r="N639" s="42"/>
      <c r="O639" s="42"/>
      <c r="P639" s="42"/>
      <c r="Q639" s="42"/>
      <c r="R639" s="42"/>
      <c r="S639" s="42"/>
      <c r="T639" s="42"/>
      <c r="U639" s="42"/>
    </row>
    <row r="640" spans="1:21">
      <c r="A640" s="46"/>
      <c r="B640" s="106" t="s">
        <v>149</v>
      </c>
      <c r="C640" s="52" t="s">
        <v>8</v>
      </c>
      <c r="D640" s="54">
        <f>D635/H635</f>
        <v>1.2398257834995679E-4</v>
      </c>
      <c r="E640" s="54">
        <f>E635/H635</f>
        <v>7.6000036069011817E-2</v>
      </c>
      <c r="F640" s="54">
        <f>F635/H635</f>
        <v>0.91421649867339327</v>
      </c>
      <c r="G640" s="54">
        <f>G635/H635</f>
        <v>9.6594826792451346E-3</v>
      </c>
      <c r="H640" s="55">
        <f>SUM(D640:G640)</f>
        <v>1.0000000000000002</v>
      </c>
      <c r="L640" s="42"/>
      <c r="M640" s="42"/>
      <c r="N640" s="42"/>
      <c r="O640" s="42"/>
      <c r="P640" s="42"/>
      <c r="Q640" s="42"/>
      <c r="R640" s="42"/>
      <c r="S640" s="42"/>
      <c r="T640" s="42"/>
      <c r="U640" s="42"/>
    </row>
    <row r="641" spans="1:21">
      <c r="A641" s="46"/>
      <c r="B641" s="120"/>
      <c r="C641" s="52" t="s">
        <v>9</v>
      </c>
      <c r="D641" s="54">
        <f t="shared" ref="D641:D644" si="80">D636/H636</f>
        <v>1.030586393358736E-2</v>
      </c>
      <c r="E641" s="54">
        <f t="shared" ref="E641:E644" si="81">E636/H636</f>
        <v>0.10297821510199517</v>
      </c>
      <c r="F641" s="54">
        <f t="shared" ref="F641:F644" si="82">F636/H636</f>
        <v>0.85443657908633786</v>
      </c>
      <c r="G641" s="54">
        <f t="shared" ref="G641:G644" si="83">G636/H636</f>
        <v>3.227934187807887E-2</v>
      </c>
      <c r="H641" s="55">
        <f>SUM(D641:G641)</f>
        <v>0.99999999999999933</v>
      </c>
      <c r="L641" s="42"/>
      <c r="M641" s="42"/>
      <c r="N641" s="42"/>
      <c r="O641" s="42"/>
      <c r="P641" s="42"/>
      <c r="Q641" s="42"/>
      <c r="R641" s="42"/>
      <c r="S641" s="42"/>
      <c r="T641" s="42"/>
      <c r="U641" s="42"/>
    </row>
    <row r="642" spans="1:21">
      <c r="A642" s="46"/>
      <c r="B642" s="120"/>
      <c r="C642" s="52" t="s">
        <v>10</v>
      </c>
      <c r="D642" s="54">
        <f t="shared" si="80"/>
        <v>7.2958562024859314E-2</v>
      </c>
      <c r="E642" s="54">
        <f t="shared" si="81"/>
        <v>0.17142505634280072</v>
      </c>
      <c r="F642" s="54">
        <f t="shared" si="82"/>
        <v>0.7199575126126424</v>
      </c>
      <c r="G642" s="54">
        <f t="shared" si="83"/>
        <v>3.5658869019695172E-2</v>
      </c>
      <c r="H642" s="55">
        <f>SUM(D642:G642)</f>
        <v>0.99999999999999767</v>
      </c>
      <c r="L642" s="42"/>
      <c r="M642" s="42"/>
      <c r="N642" s="42"/>
      <c r="O642" s="42"/>
      <c r="P642" s="42"/>
      <c r="Q642" s="42"/>
      <c r="R642" s="42"/>
      <c r="S642" s="42"/>
      <c r="T642" s="42"/>
      <c r="U642" s="42"/>
    </row>
    <row r="643" spans="1:21">
      <c r="A643" s="46"/>
      <c r="B643" s="120"/>
      <c r="C643" s="52" t="s">
        <v>11</v>
      </c>
      <c r="D643" s="54">
        <f t="shared" si="80"/>
        <v>4.9786948234854401E-3</v>
      </c>
      <c r="E643" s="54">
        <f t="shared" si="81"/>
        <v>1.883518213245141E-2</v>
      </c>
      <c r="F643" s="54">
        <f t="shared" si="82"/>
        <v>0.96692726280775465</v>
      </c>
      <c r="G643" s="54">
        <f t="shared" si="83"/>
        <v>9.2588602363087164E-3</v>
      </c>
      <c r="H643" s="55">
        <f>SUM(D643:G643)</f>
        <v>1.0000000000000002</v>
      </c>
      <c r="L643" s="42"/>
      <c r="M643" s="42"/>
      <c r="N643" s="42"/>
      <c r="O643" s="42"/>
      <c r="P643" s="42"/>
      <c r="Q643" s="42"/>
      <c r="R643" s="42"/>
      <c r="S643" s="42"/>
      <c r="T643" s="42"/>
      <c r="U643" s="42"/>
    </row>
    <row r="644" spans="1:21">
      <c r="A644" s="46"/>
      <c r="B644" s="107"/>
      <c r="C644" s="52" t="s">
        <v>147</v>
      </c>
      <c r="D644" s="54">
        <f t="shared" si="80"/>
        <v>1.9322993436994083E-2</v>
      </c>
      <c r="E644" s="54">
        <f t="shared" si="81"/>
        <v>9.1987324293919551E-2</v>
      </c>
      <c r="F644" s="54">
        <f t="shared" si="82"/>
        <v>0.86519535258601388</v>
      </c>
      <c r="G644" s="54">
        <f t="shared" si="83"/>
        <v>2.3494329683067729E-2</v>
      </c>
      <c r="H644" s="55">
        <f>SUM(D644:G644)</f>
        <v>0.99999999999999523</v>
      </c>
      <c r="L644" s="42"/>
      <c r="M644" s="42"/>
      <c r="N644" s="42"/>
      <c r="O644" s="42"/>
      <c r="P644" s="42"/>
      <c r="Q644" s="42"/>
      <c r="R644" s="42"/>
      <c r="S644" s="42"/>
      <c r="T644" s="42"/>
      <c r="U644" s="42"/>
    </row>
    <row r="645" spans="1:21" s="22" customFormat="1" ht="21.75" customHeight="1">
      <c r="A645" s="27"/>
      <c r="B645" s="35"/>
      <c r="C645" s="36" t="s">
        <v>338</v>
      </c>
      <c r="G645" s="37"/>
    </row>
    <row r="646" spans="1:21">
      <c r="A646" s="46"/>
      <c r="B646" s="47"/>
      <c r="C646" s="48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</row>
    <row r="647" spans="1:21" ht="39.75" customHeight="1">
      <c r="A647" s="46"/>
      <c r="B647" s="123" t="s">
        <v>331</v>
      </c>
      <c r="C647" s="122"/>
      <c r="D647" s="126" t="s">
        <v>276</v>
      </c>
      <c r="E647" s="127"/>
      <c r="F647" s="127"/>
      <c r="G647" s="127"/>
      <c r="H647" s="130"/>
      <c r="L647" s="42"/>
      <c r="M647" s="42"/>
      <c r="N647" s="42"/>
      <c r="O647" s="42"/>
      <c r="P647" s="42"/>
      <c r="Q647" s="42"/>
      <c r="R647" s="42"/>
      <c r="S647" s="42"/>
      <c r="T647" s="42"/>
      <c r="U647" s="42"/>
    </row>
    <row r="648" spans="1:21" ht="38.25" customHeight="1">
      <c r="A648" s="46"/>
      <c r="B648" s="124"/>
      <c r="C648" s="125"/>
      <c r="D648" s="69" t="s">
        <v>261</v>
      </c>
      <c r="E648" s="69" t="s">
        <v>262</v>
      </c>
      <c r="F648" s="69" t="s">
        <v>263</v>
      </c>
      <c r="G648" s="69" t="s">
        <v>264</v>
      </c>
      <c r="H648" s="69" t="s">
        <v>147</v>
      </c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21">
      <c r="A649" s="46"/>
      <c r="B649" s="121" t="s">
        <v>148</v>
      </c>
      <c r="C649" s="52" t="s">
        <v>8</v>
      </c>
      <c r="D649" s="68">
        <v>73.875</v>
      </c>
      <c r="E649" s="68">
        <v>823.48382999999978</v>
      </c>
      <c r="F649" s="68">
        <v>7095.6568199999883</v>
      </c>
      <c r="G649" s="68">
        <v>72.633679999999998</v>
      </c>
      <c r="H649" s="68">
        <v>8065.6493299999875</v>
      </c>
      <c r="L649" s="42"/>
      <c r="M649" s="42"/>
      <c r="N649" s="42"/>
      <c r="O649" s="42"/>
      <c r="P649" s="42"/>
      <c r="Q649" s="42"/>
      <c r="R649" s="42"/>
      <c r="S649" s="42"/>
      <c r="T649" s="42"/>
      <c r="U649" s="42"/>
    </row>
    <row r="650" spans="1:21">
      <c r="A650" s="46"/>
      <c r="B650" s="122"/>
      <c r="C650" s="52" t="s">
        <v>9</v>
      </c>
      <c r="D650" s="68">
        <v>222.50488000000001</v>
      </c>
      <c r="E650" s="68">
        <v>1765.5290899999989</v>
      </c>
      <c r="F650" s="68">
        <v>14747.536980000035</v>
      </c>
      <c r="G650" s="68">
        <v>469.06915999999995</v>
      </c>
      <c r="H650" s="68">
        <v>17204.640110000048</v>
      </c>
      <c r="L650" s="42"/>
      <c r="M650" s="42"/>
      <c r="N650" s="42"/>
      <c r="O650" s="42"/>
      <c r="P650" s="42"/>
      <c r="Q650" s="42"/>
      <c r="R650" s="42"/>
      <c r="S650" s="42"/>
      <c r="T650" s="42"/>
      <c r="U650" s="42"/>
    </row>
    <row r="651" spans="1:21">
      <c r="A651" s="46"/>
      <c r="B651" s="122"/>
      <c r="C651" s="52" t="s">
        <v>10</v>
      </c>
      <c r="D651" s="68">
        <v>783.8142200000002</v>
      </c>
      <c r="E651" s="68">
        <v>1149.2984200000001</v>
      </c>
      <c r="F651" s="68">
        <v>6288.6840900000043</v>
      </c>
      <c r="G651" s="68">
        <v>233.10770999999997</v>
      </c>
      <c r="H651" s="68">
        <v>8454.9044400000239</v>
      </c>
      <c r="L651" s="42"/>
      <c r="M651" s="42"/>
      <c r="N651" s="42"/>
      <c r="O651" s="42"/>
      <c r="P651" s="42"/>
      <c r="Q651" s="42"/>
      <c r="R651" s="42"/>
      <c r="S651" s="42"/>
      <c r="T651" s="42"/>
      <c r="U651" s="42"/>
    </row>
    <row r="652" spans="1:21">
      <c r="A652" s="46"/>
      <c r="B652" s="122"/>
      <c r="C652" s="52" t="s">
        <v>11</v>
      </c>
      <c r="D652" s="68">
        <v>95.797709999999995</v>
      </c>
      <c r="E652" s="68">
        <v>141.60258999999999</v>
      </c>
      <c r="F652" s="68">
        <v>9580.9574999999732</v>
      </c>
      <c r="G652" s="68">
        <v>185.2439</v>
      </c>
      <c r="H652" s="68">
        <v>10003.60169999997</v>
      </c>
      <c r="L652" s="42"/>
      <c r="M652" s="42"/>
      <c r="N652" s="42"/>
      <c r="O652" s="42"/>
      <c r="P652" s="42"/>
      <c r="Q652" s="42"/>
      <c r="R652" s="42"/>
      <c r="S652" s="42"/>
      <c r="T652" s="42"/>
      <c r="U652" s="42"/>
    </row>
    <row r="653" spans="1:21">
      <c r="A653" s="46"/>
      <c r="B653" s="53"/>
      <c r="C653" s="52" t="s">
        <v>147</v>
      </c>
      <c r="D653" s="68">
        <v>1175.9918100000002</v>
      </c>
      <c r="E653" s="68">
        <v>3879.9139299999983</v>
      </c>
      <c r="F653" s="68">
        <v>37712.835390000007</v>
      </c>
      <c r="G653" s="68">
        <v>960.0544500000002</v>
      </c>
      <c r="H653" s="68">
        <v>43728.795580000224</v>
      </c>
      <c r="L653" s="42"/>
      <c r="M653" s="42"/>
      <c r="N653" s="42"/>
      <c r="O653" s="42"/>
      <c r="P653" s="42"/>
      <c r="Q653" s="42"/>
      <c r="R653" s="42"/>
      <c r="S653" s="42"/>
      <c r="T653" s="42"/>
      <c r="U653" s="42"/>
    </row>
    <row r="654" spans="1:21">
      <c r="A654" s="46"/>
      <c r="B654" s="106" t="s">
        <v>149</v>
      </c>
      <c r="C654" s="52" t="s">
        <v>8</v>
      </c>
      <c r="D654" s="54">
        <f>D649/H649</f>
        <v>9.1592129756030583E-3</v>
      </c>
      <c r="E654" s="54">
        <f>E649/H649</f>
        <v>0.10209764847289748</v>
      </c>
      <c r="F654" s="54">
        <f>F649/H649</f>
        <v>0.87973782763005381</v>
      </c>
      <c r="G654" s="54">
        <f>G649/H649</f>
        <v>9.0053109214456896E-3</v>
      </c>
      <c r="H654" s="55">
        <f>SUM(D654:G654)</f>
        <v>1</v>
      </c>
      <c r="L654" s="42"/>
      <c r="M654" s="42"/>
      <c r="N654" s="42"/>
      <c r="O654" s="42"/>
      <c r="P654" s="42"/>
      <c r="Q654" s="42"/>
      <c r="R654" s="42"/>
      <c r="S654" s="42"/>
      <c r="T654" s="42"/>
      <c r="U654" s="42"/>
    </row>
    <row r="655" spans="1:21">
      <c r="A655" s="46"/>
      <c r="B655" s="120"/>
      <c r="C655" s="52" t="s">
        <v>9</v>
      </c>
      <c r="D655" s="54">
        <f t="shared" ref="D655:D658" si="84">D650/H650</f>
        <v>1.2932841290337192E-2</v>
      </c>
      <c r="E655" s="54">
        <f t="shared" ref="E655:E658" si="85">E650/H650</f>
        <v>0.102619356098812</v>
      </c>
      <c r="F655" s="54">
        <f t="shared" ref="F655:F658" si="86">F650/H650</f>
        <v>0.85718369496309066</v>
      </c>
      <c r="G655" s="54">
        <f t="shared" ref="G655:G658" si="87">G650/H650</f>
        <v>2.7264107647759373E-2</v>
      </c>
      <c r="H655" s="55">
        <f>SUM(D655:G655)</f>
        <v>0.99999999999999911</v>
      </c>
      <c r="L655" s="42"/>
      <c r="M655" s="42"/>
      <c r="N655" s="42"/>
      <c r="O655" s="42"/>
      <c r="P655" s="42"/>
      <c r="Q655" s="42"/>
      <c r="R655" s="42"/>
      <c r="S655" s="42"/>
      <c r="T655" s="42"/>
      <c r="U655" s="42"/>
    </row>
    <row r="656" spans="1:21">
      <c r="A656" s="46"/>
      <c r="B656" s="120"/>
      <c r="C656" s="52" t="s">
        <v>10</v>
      </c>
      <c r="D656" s="54">
        <f t="shared" si="84"/>
        <v>9.2705272491524215E-2</v>
      </c>
      <c r="E656" s="54">
        <f t="shared" si="85"/>
        <v>0.13593275100339239</v>
      </c>
      <c r="F656" s="54">
        <f t="shared" si="86"/>
        <v>0.74379126749775382</v>
      </c>
      <c r="G656" s="54">
        <f t="shared" si="87"/>
        <v>2.757070900732727E-2</v>
      </c>
      <c r="H656" s="55">
        <f>SUM(D656:G656)</f>
        <v>0.99999999999999767</v>
      </c>
      <c r="L656" s="42"/>
      <c r="M656" s="42"/>
      <c r="N656" s="42"/>
      <c r="O656" s="42"/>
      <c r="P656" s="42"/>
      <c r="Q656" s="42"/>
      <c r="R656" s="42"/>
      <c r="S656" s="42"/>
      <c r="T656" s="42"/>
      <c r="U656" s="42"/>
    </row>
    <row r="657" spans="1:21">
      <c r="A657" s="46"/>
      <c r="B657" s="120"/>
      <c r="C657" s="52" t="s">
        <v>11</v>
      </c>
      <c r="D657" s="54">
        <f t="shared" si="84"/>
        <v>9.5763218961426935E-3</v>
      </c>
      <c r="E657" s="54">
        <f t="shared" si="85"/>
        <v>1.4155160735757844E-2</v>
      </c>
      <c r="F657" s="54">
        <f t="shared" si="86"/>
        <v>0.95775079689548237</v>
      </c>
      <c r="G657" s="54">
        <f t="shared" si="87"/>
        <v>1.8517720472617433E-2</v>
      </c>
      <c r="H657" s="55">
        <f>SUM(D657:G657)</f>
        <v>1.0000000000000002</v>
      </c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1:21">
      <c r="A658" s="46"/>
      <c r="B658" s="107"/>
      <c r="C658" s="52" t="s">
        <v>147</v>
      </c>
      <c r="D658" s="54">
        <f t="shared" si="84"/>
        <v>2.6892847022245706E-2</v>
      </c>
      <c r="E658" s="54">
        <f t="shared" si="85"/>
        <v>8.8726750383550781E-2</v>
      </c>
      <c r="F658" s="54">
        <f t="shared" si="86"/>
        <v>0.86242566002088394</v>
      </c>
      <c r="G658" s="54">
        <f t="shared" si="87"/>
        <v>2.1954742573314555E-2</v>
      </c>
      <c r="H658" s="55">
        <f>SUM(D658:G658)</f>
        <v>0.999999999999995</v>
      </c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1:21" s="22" customFormat="1" ht="21.75" customHeight="1">
      <c r="A659" s="27"/>
      <c r="B659" s="35"/>
      <c r="C659" s="36" t="s">
        <v>338</v>
      </c>
      <c r="G659" s="37"/>
    </row>
    <row r="660" spans="1:21">
      <c r="A660" s="46"/>
      <c r="B660" s="47"/>
      <c r="C660" s="48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</row>
    <row r="661" spans="1:21" ht="39.75" customHeight="1">
      <c r="A661" s="46"/>
      <c r="B661" s="123" t="s">
        <v>331</v>
      </c>
      <c r="C661" s="122"/>
      <c r="D661" s="126" t="s">
        <v>277</v>
      </c>
      <c r="E661" s="127"/>
      <c r="F661" s="127"/>
      <c r="G661" s="127"/>
      <c r="H661" s="130"/>
      <c r="L661" s="42"/>
      <c r="M661" s="42"/>
      <c r="N661" s="42"/>
      <c r="O661" s="42"/>
      <c r="P661" s="42"/>
      <c r="Q661" s="42"/>
      <c r="R661" s="42"/>
      <c r="S661" s="42"/>
      <c r="T661" s="42"/>
      <c r="U661" s="42"/>
    </row>
    <row r="662" spans="1:21" ht="38.25" customHeight="1">
      <c r="A662" s="46"/>
      <c r="B662" s="124"/>
      <c r="C662" s="125"/>
      <c r="D662" s="69" t="s">
        <v>261</v>
      </c>
      <c r="E662" s="69" t="s">
        <v>262</v>
      </c>
      <c r="F662" s="69" t="s">
        <v>263</v>
      </c>
      <c r="G662" s="69" t="s">
        <v>264</v>
      </c>
      <c r="H662" s="69" t="s">
        <v>147</v>
      </c>
      <c r="L662" s="42"/>
      <c r="M662" s="42"/>
      <c r="N662" s="42"/>
      <c r="O662" s="42"/>
      <c r="P662" s="42"/>
      <c r="Q662" s="42"/>
      <c r="R662" s="42"/>
      <c r="S662" s="42"/>
      <c r="T662" s="42"/>
      <c r="U662" s="42"/>
    </row>
    <row r="663" spans="1:21">
      <c r="A663" s="46"/>
      <c r="B663" s="121" t="s">
        <v>148</v>
      </c>
      <c r="C663" s="52" t="s">
        <v>8</v>
      </c>
      <c r="D663" s="68">
        <v>106.5431</v>
      </c>
      <c r="E663" s="68">
        <v>786.03625999999974</v>
      </c>
      <c r="F663" s="68">
        <v>7138.5962899999895</v>
      </c>
      <c r="G663" s="68">
        <v>34.473680000000002</v>
      </c>
      <c r="H663" s="68">
        <v>8065.6493299999875</v>
      </c>
      <c r="L663" s="42"/>
      <c r="M663" s="42"/>
      <c r="N663" s="42"/>
      <c r="O663" s="42"/>
      <c r="P663" s="42"/>
      <c r="Q663" s="42"/>
      <c r="R663" s="42"/>
      <c r="S663" s="42"/>
      <c r="T663" s="42"/>
      <c r="U663" s="42"/>
    </row>
    <row r="664" spans="1:21">
      <c r="A664" s="46"/>
      <c r="B664" s="122"/>
      <c r="C664" s="52" t="s">
        <v>9</v>
      </c>
      <c r="D664" s="68">
        <v>317.89728000000002</v>
      </c>
      <c r="E664" s="68">
        <v>1138.5806099999998</v>
      </c>
      <c r="F664" s="68">
        <v>15183.700650000043</v>
      </c>
      <c r="G664" s="68">
        <v>564.46157000000005</v>
      </c>
      <c r="H664" s="68">
        <v>17204.640110000048</v>
      </c>
      <c r="L664" s="42"/>
      <c r="M664" s="42"/>
      <c r="N664" s="42"/>
      <c r="O664" s="42"/>
      <c r="P664" s="42"/>
      <c r="Q664" s="42"/>
      <c r="R664" s="42"/>
      <c r="S664" s="42"/>
      <c r="T664" s="42"/>
      <c r="U664" s="42"/>
    </row>
    <row r="665" spans="1:21">
      <c r="A665" s="46"/>
      <c r="B665" s="122"/>
      <c r="C665" s="52" t="s">
        <v>10</v>
      </c>
      <c r="D665" s="68">
        <v>737.07693000000017</v>
      </c>
      <c r="E665" s="68">
        <v>1427.8901899999998</v>
      </c>
      <c r="F665" s="68">
        <v>6119.2142300000041</v>
      </c>
      <c r="G665" s="68">
        <v>170.72308999999998</v>
      </c>
      <c r="H665" s="68">
        <v>8454.9044400000239</v>
      </c>
      <c r="L665" s="42"/>
      <c r="M665" s="42"/>
      <c r="N665" s="42"/>
      <c r="O665" s="42"/>
      <c r="P665" s="42"/>
      <c r="Q665" s="42"/>
      <c r="R665" s="42"/>
      <c r="S665" s="42"/>
      <c r="T665" s="42"/>
      <c r="U665" s="42"/>
    </row>
    <row r="666" spans="1:21">
      <c r="A666" s="46"/>
      <c r="B666" s="122"/>
      <c r="C666" s="52" t="s">
        <v>11</v>
      </c>
      <c r="D666" s="68">
        <v>143.60258999999999</v>
      </c>
      <c r="E666" s="68">
        <v>563.70733000000007</v>
      </c>
      <c r="F666" s="68">
        <v>8967.6332399999756</v>
      </c>
      <c r="G666" s="68">
        <v>328.65854000000002</v>
      </c>
      <c r="H666" s="68">
        <v>10003.60169999997</v>
      </c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21">
      <c r="A667" s="46"/>
      <c r="B667" s="53"/>
      <c r="C667" s="52" t="s">
        <v>147</v>
      </c>
      <c r="D667" s="68">
        <v>1305.1198999999999</v>
      </c>
      <c r="E667" s="68">
        <v>3916.2143899999983</v>
      </c>
      <c r="F667" s="68">
        <v>37409.144409999979</v>
      </c>
      <c r="G667" s="68">
        <v>1098.3168800000003</v>
      </c>
      <c r="H667" s="68">
        <v>43728.795580000224</v>
      </c>
      <c r="L667" s="42"/>
      <c r="M667" s="42"/>
      <c r="N667" s="42"/>
      <c r="O667" s="42"/>
      <c r="P667" s="42"/>
      <c r="Q667" s="42"/>
      <c r="R667" s="42"/>
      <c r="S667" s="42"/>
      <c r="T667" s="42"/>
      <c r="U667" s="42"/>
    </row>
    <row r="668" spans="1:21">
      <c r="A668" s="46"/>
      <c r="B668" s="106" t="s">
        <v>149</v>
      </c>
      <c r="C668" s="52" t="s">
        <v>8</v>
      </c>
      <c r="D668" s="54">
        <f>D663/H663</f>
        <v>1.3209488243397282E-2</v>
      </c>
      <c r="E668" s="54">
        <f>E663/H663</f>
        <v>9.7454802191356979E-2</v>
      </c>
      <c r="F668" s="54">
        <f>F663/H663</f>
        <v>0.8850615738336346</v>
      </c>
      <c r="G668" s="54">
        <f>G663/H663</f>
        <v>4.2741357316113393E-3</v>
      </c>
      <c r="H668" s="55">
        <f>SUM(D668:G668)</f>
        <v>1.0000000000000002</v>
      </c>
      <c r="L668" s="42"/>
      <c r="M668" s="42"/>
      <c r="N668" s="42"/>
      <c r="O668" s="42"/>
      <c r="P668" s="42"/>
      <c r="Q668" s="42"/>
      <c r="R668" s="42"/>
      <c r="S668" s="42"/>
      <c r="T668" s="42"/>
      <c r="U668" s="42"/>
    </row>
    <row r="669" spans="1:21">
      <c r="A669" s="46"/>
      <c r="B669" s="120"/>
      <c r="C669" s="52" t="s">
        <v>9</v>
      </c>
      <c r="D669" s="54">
        <f t="shared" ref="D669:D672" si="88">D664/H664</f>
        <v>1.8477415276779024E-2</v>
      </c>
      <c r="E669" s="54">
        <f t="shared" ref="E669:E672" si="89">E664/H664</f>
        <v>6.6178693812851672E-2</v>
      </c>
      <c r="F669" s="54">
        <f t="shared" ref="F669:F672" si="90">F664/H664</f>
        <v>0.8825352086949293</v>
      </c>
      <c r="G669" s="54">
        <f t="shared" ref="G669:G672" si="91">G664/H664</f>
        <v>3.2808682215439755E-2</v>
      </c>
      <c r="H669" s="55">
        <f>SUM(D669:G669)</f>
        <v>0.99999999999999978</v>
      </c>
      <c r="L669" s="42"/>
      <c r="M669" s="42"/>
      <c r="N669" s="42"/>
      <c r="O669" s="42"/>
      <c r="P669" s="42"/>
      <c r="Q669" s="42"/>
      <c r="R669" s="42"/>
      <c r="S669" s="42"/>
      <c r="T669" s="42"/>
      <c r="U669" s="42"/>
    </row>
    <row r="670" spans="1:21">
      <c r="A670" s="46"/>
      <c r="B670" s="120"/>
      <c r="C670" s="52" t="s">
        <v>10</v>
      </c>
      <c r="D670" s="54">
        <f t="shared" si="88"/>
        <v>8.7177440647690882E-2</v>
      </c>
      <c r="E670" s="54">
        <f t="shared" si="89"/>
        <v>0.16888306664291475</v>
      </c>
      <c r="F670" s="54">
        <f t="shared" si="90"/>
        <v>0.72374729642715951</v>
      </c>
      <c r="G670" s="54">
        <f t="shared" si="91"/>
        <v>2.0192196282232552E-2</v>
      </c>
      <c r="H670" s="55">
        <f>SUM(D670:G670)</f>
        <v>0.99999999999999767</v>
      </c>
      <c r="L670" s="42"/>
      <c r="M670" s="42"/>
      <c r="N670" s="42"/>
      <c r="O670" s="42"/>
      <c r="P670" s="42"/>
      <c r="Q670" s="42"/>
      <c r="R670" s="42"/>
      <c r="S670" s="42"/>
      <c r="T670" s="42"/>
      <c r="U670" s="42"/>
    </row>
    <row r="671" spans="1:21">
      <c r="A671" s="46"/>
      <c r="B671" s="120"/>
      <c r="C671" s="52" t="s">
        <v>11</v>
      </c>
      <c r="D671" s="54">
        <f t="shared" si="88"/>
        <v>1.4355088727692989E-2</v>
      </c>
      <c r="E671" s="54">
        <f t="shared" si="89"/>
        <v>5.6350437263011158E-2</v>
      </c>
      <c r="F671" s="54">
        <f t="shared" si="90"/>
        <v>0.89644045304202813</v>
      </c>
      <c r="G671" s="54">
        <f t="shared" si="91"/>
        <v>3.2854020967268319E-2</v>
      </c>
      <c r="H671" s="55">
        <f>SUM(D671:G671)</f>
        <v>1.0000000000000007</v>
      </c>
      <c r="L671" s="42"/>
      <c r="M671" s="42"/>
      <c r="N671" s="42"/>
      <c r="O671" s="42"/>
      <c r="P671" s="42"/>
      <c r="Q671" s="42"/>
      <c r="R671" s="42"/>
      <c r="S671" s="42"/>
      <c r="T671" s="42"/>
      <c r="U671" s="42"/>
    </row>
    <row r="672" spans="1:21">
      <c r="A672" s="46"/>
      <c r="B672" s="107"/>
      <c r="C672" s="52" t="s">
        <v>147</v>
      </c>
      <c r="D672" s="54">
        <f t="shared" si="88"/>
        <v>2.9845777426280379E-2</v>
      </c>
      <c r="E672" s="54">
        <f t="shared" si="89"/>
        <v>8.9556877523311346E-2</v>
      </c>
      <c r="F672" s="54">
        <f t="shared" si="90"/>
        <v>0.8554807859174014</v>
      </c>
      <c r="G672" s="54">
        <f t="shared" si="91"/>
        <v>2.5116559133001273E-2</v>
      </c>
      <c r="H672" s="55">
        <f>SUM(D672:G672)</f>
        <v>0.99999999999999434</v>
      </c>
      <c r="L672" s="42"/>
      <c r="M672" s="42"/>
      <c r="N672" s="42"/>
      <c r="O672" s="42"/>
      <c r="P672" s="42"/>
      <c r="Q672" s="42"/>
      <c r="R672" s="42"/>
      <c r="S672" s="42"/>
      <c r="T672" s="42"/>
      <c r="U672" s="42"/>
    </row>
    <row r="673" spans="1:21" s="22" customFormat="1" ht="21.75" customHeight="1">
      <c r="A673" s="27"/>
      <c r="B673" s="35"/>
      <c r="C673" s="36" t="s">
        <v>338</v>
      </c>
      <c r="G673" s="37"/>
    </row>
    <row r="674" spans="1:21">
      <c r="A674" s="46"/>
      <c r="B674" s="47"/>
      <c r="C674" s="48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</row>
    <row r="675" spans="1:21" ht="39.75" customHeight="1">
      <c r="A675" s="46"/>
      <c r="B675" s="123" t="s">
        <v>331</v>
      </c>
      <c r="C675" s="122"/>
      <c r="D675" s="126" t="s">
        <v>278</v>
      </c>
      <c r="E675" s="127"/>
      <c r="F675" s="127"/>
      <c r="G675" s="127"/>
      <c r="H675" s="130"/>
      <c r="L675" s="42"/>
      <c r="M675" s="42"/>
      <c r="N675" s="42"/>
      <c r="O675" s="42"/>
      <c r="P675" s="42"/>
      <c r="Q675" s="42"/>
      <c r="R675" s="42"/>
      <c r="S675" s="42"/>
      <c r="T675" s="42"/>
      <c r="U675" s="42"/>
    </row>
    <row r="676" spans="1:21" ht="38.25" customHeight="1">
      <c r="A676" s="46"/>
      <c r="B676" s="124"/>
      <c r="C676" s="125"/>
      <c r="D676" s="69" t="s">
        <v>261</v>
      </c>
      <c r="E676" s="69" t="s">
        <v>262</v>
      </c>
      <c r="F676" s="69" t="s">
        <v>263</v>
      </c>
      <c r="G676" s="69" t="s">
        <v>264</v>
      </c>
      <c r="H676" s="69" t="s">
        <v>147</v>
      </c>
      <c r="L676" s="42"/>
      <c r="M676" s="42"/>
      <c r="N676" s="42"/>
      <c r="O676" s="42"/>
      <c r="P676" s="42"/>
      <c r="Q676" s="42"/>
      <c r="R676" s="42"/>
      <c r="S676" s="42"/>
      <c r="T676" s="42"/>
      <c r="U676" s="42"/>
    </row>
    <row r="677" spans="1:21" ht="15.75" customHeight="1">
      <c r="A677" s="46"/>
      <c r="B677" s="121" t="s">
        <v>148</v>
      </c>
      <c r="C677" s="52" t="s">
        <v>8</v>
      </c>
      <c r="D677" s="68">
        <v>470.93171999999998</v>
      </c>
      <c r="E677" s="68">
        <v>2247.5802000000003</v>
      </c>
      <c r="F677" s="68">
        <v>5248.3065899999938</v>
      </c>
      <c r="G677" s="68">
        <v>98.830820000000003</v>
      </c>
      <c r="H677" s="68">
        <v>8065.6493299999875</v>
      </c>
      <c r="L677" s="42"/>
      <c r="M677" s="42"/>
      <c r="N677" s="42"/>
      <c r="O677" s="42"/>
      <c r="P677" s="42"/>
      <c r="Q677" s="42"/>
      <c r="R677" s="42"/>
      <c r="S677" s="42"/>
      <c r="T677" s="42"/>
      <c r="U677" s="42"/>
    </row>
    <row r="678" spans="1:21">
      <c r="A678" s="46"/>
      <c r="B678" s="122"/>
      <c r="C678" s="52" t="s">
        <v>9</v>
      </c>
      <c r="D678" s="68">
        <v>838.22127999999998</v>
      </c>
      <c r="E678" s="68">
        <v>4437.584780000001</v>
      </c>
      <c r="F678" s="68">
        <v>10354.856200000004</v>
      </c>
      <c r="G678" s="68">
        <v>1573.9778499999995</v>
      </c>
      <c r="H678" s="68">
        <v>17204.640110000048</v>
      </c>
      <c r="L678" s="42"/>
      <c r="M678" s="42"/>
      <c r="N678" s="42"/>
      <c r="O678" s="42"/>
      <c r="P678" s="42"/>
      <c r="Q678" s="42"/>
      <c r="R678" s="42"/>
      <c r="S678" s="42"/>
      <c r="T678" s="42"/>
      <c r="U678" s="42"/>
    </row>
    <row r="679" spans="1:21">
      <c r="A679" s="46"/>
      <c r="B679" s="122"/>
      <c r="C679" s="52" t="s">
        <v>10</v>
      </c>
      <c r="D679" s="68">
        <v>1366.6172000000004</v>
      </c>
      <c r="E679" s="68">
        <v>2002.913029999999</v>
      </c>
      <c r="F679" s="68">
        <v>4711.4972600000001</v>
      </c>
      <c r="G679" s="68">
        <v>373.87695000000002</v>
      </c>
      <c r="H679" s="68">
        <v>8454.9044400000239</v>
      </c>
      <c r="L679" s="42"/>
      <c r="M679" s="42"/>
      <c r="N679" s="42"/>
      <c r="O679" s="42"/>
      <c r="P679" s="42"/>
      <c r="Q679" s="42"/>
      <c r="R679" s="42"/>
      <c r="S679" s="42"/>
      <c r="T679" s="42"/>
      <c r="U679" s="42"/>
    </row>
    <row r="680" spans="1:21">
      <c r="A680" s="46"/>
      <c r="B680" s="122"/>
      <c r="C680" s="52" t="s">
        <v>11</v>
      </c>
      <c r="D680" s="68">
        <v>287.01722999999998</v>
      </c>
      <c r="E680" s="68">
        <v>1645.9293599999994</v>
      </c>
      <c r="F680" s="68">
        <v>7780.6134999999895</v>
      </c>
      <c r="G680" s="68">
        <v>290.04160999999999</v>
      </c>
      <c r="H680" s="68">
        <v>10003.60169999997</v>
      </c>
      <c r="L680" s="42"/>
      <c r="M680" s="42"/>
      <c r="N680" s="42"/>
      <c r="O680" s="42"/>
      <c r="P680" s="42"/>
      <c r="Q680" s="42"/>
      <c r="R680" s="42"/>
      <c r="S680" s="42"/>
      <c r="T680" s="42"/>
      <c r="U680" s="42"/>
    </row>
    <row r="681" spans="1:21">
      <c r="A681" s="46"/>
      <c r="B681" s="53"/>
      <c r="C681" s="52" t="s">
        <v>147</v>
      </c>
      <c r="D681" s="68">
        <v>2962.7874299999976</v>
      </c>
      <c r="E681" s="68">
        <v>10334.007369999998</v>
      </c>
      <c r="F681" s="68">
        <v>28095.273549999896</v>
      </c>
      <c r="G681" s="68">
        <v>2336.7272299999995</v>
      </c>
      <c r="H681" s="68">
        <v>43728.795580000224</v>
      </c>
      <c r="L681" s="42"/>
      <c r="M681" s="42"/>
      <c r="N681" s="42"/>
      <c r="O681" s="42"/>
      <c r="P681" s="42"/>
      <c r="Q681" s="42"/>
      <c r="R681" s="42"/>
      <c r="S681" s="42"/>
      <c r="T681" s="42"/>
      <c r="U681" s="42"/>
    </row>
    <row r="682" spans="1:21">
      <c r="A682" s="46"/>
      <c r="B682" s="106" t="s">
        <v>149</v>
      </c>
      <c r="C682" s="52" t="s">
        <v>8</v>
      </c>
      <c r="D682" s="54">
        <f>D677/H677</f>
        <v>5.8387328872379914E-2</v>
      </c>
      <c r="E682" s="54">
        <f>E677/H677</f>
        <v>0.27866078824431162</v>
      </c>
      <c r="F682" s="54">
        <f>F677/H677</f>
        <v>0.65069858299926886</v>
      </c>
      <c r="G682" s="54">
        <f>G677/H677</f>
        <v>1.2253299884040478E-2</v>
      </c>
      <c r="H682" s="55">
        <f>SUM(D682:G682)</f>
        <v>1.0000000000000009</v>
      </c>
      <c r="L682" s="42"/>
      <c r="M682" s="42"/>
      <c r="N682" s="42"/>
      <c r="O682" s="42"/>
      <c r="P682" s="42"/>
      <c r="Q682" s="42"/>
      <c r="R682" s="42"/>
      <c r="S682" s="42"/>
      <c r="T682" s="42"/>
      <c r="U682" s="42"/>
    </row>
    <row r="683" spans="1:21">
      <c r="A683" s="46"/>
      <c r="B683" s="120"/>
      <c r="C683" s="52" t="s">
        <v>9</v>
      </c>
      <c r="D683" s="54">
        <f t="shared" ref="D683:D686" si="92">D678/H678</f>
        <v>4.8720651791651901E-2</v>
      </c>
      <c r="E683" s="54">
        <f t="shared" ref="E683:E686" si="93">E678/H678</f>
        <v>0.25792953247657263</v>
      </c>
      <c r="F683" s="54">
        <f t="shared" ref="F683:F686" si="94">F678/H678</f>
        <v>0.6018641560529554</v>
      </c>
      <c r="G683" s="54">
        <f t="shared" ref="G683:G686" si="95">G678/H678</f>
        <v>9.148565967881761E-2</v>
      </c>
      <c r="H683" s="55">
        <f>SUM(D683:G683)</f>
        <v>0.99999999999999756</v>
      </c>
      <c r="L683" s="42"/>
      <c r="M683" s="42"/>
      <c r="N683" s="42"/>
      <c r="O683" s="42"/>
      <c r="P683" s="42"/>
      <c r="Q683" s="42"/>
      <c r="R683" s="42"/>
      <c r="S683" s="42"/>
      <c r="T683" s="42"/>
      <c r="U683" s="42"/>
    </row>
    <row r="684" spans="1:21">
      <c r="A684" s="46"/>
      <c r="B684" s="120"/>
      <c r="C684" s="52" t="s">
        <v>10</v>
      </c>
      <c r="D684" s="54">
        <f t="shared" si="92"/>
        <v>0.16163603145347868</v>
      </c>
      <c r="E684" s="54">
        <f t="shared" si="93"/>
        <v>0.23689363306393482</v>
      </c>
      <c r="F684" s="54">
        <f t="shared" si="94"/>
        <v>0.55725020825900506</v>
      </c>
      <c r="G684" s="54">
        <f t="shared" si="95"/>
        <v>4.4220127223578529E-2</v>
      </c>
      <c r="H684" s="55">
        <f>SUM(D684:G684)</f>
        <v>0.99999999999999711</v>
      </c>
      <c r="L684" s="42"/>
      <c r="M684" s="42"/>
      <c r="N684" s="42"/>
      <c r="O684" s="42"/>
      <c r="P684" s="42"/>
      <c r="Q684" s="42"/>
      <c r="R684" s="42"/>
      <c r="S684" s="42"/>
      <c r="T684" s="42"/>
      <c r="U684" s="42"/>
    </row>
    <row r="685" spans="1:21">
      <c r="A685" s="46"/>
      <c r="B685" s="120"/>
      <c r="C685" s="52" t="s">
        <v>11</v>
      </c>
      <c r="D685" s="54">
        <f t="shared" si="92"/>
        <v>2.8691389222343874E-2</v>
      </c>
      <c r="E685" s="54">
        <f t="shared" si="93"/>
        <v>0.16453367590594939</v>
      </c>
      <c r="F685" s="54">
        <f t="shared" si="94"/>
        <v>0.77778121653924037</v>
      </c>
      <c r="G685" s="54">
        <f t="shared" si="95"/>
        <v>2.899371833246828E-2</v>
      </c>
      <c r="H685" s="55">
        <f>SUM(D685:G685)</f>
        <v>1.000000000000002</v>
      </c>
      <c r="L685" s="42"/>
      <c r="M685" s="42"/>
      <c r="N685" s="42"/>
      <c r="O685" s="42"/>
      <c r="P685" s="42"/>
      <c r="Q685" s="42"/>
      <c r="R685" s="42"/>
      <c r="S685" s="42"/>
      <c r="T685" s="42"/>
      <c r="U685" s="42"/>
    </row>
    <row r="686" spans="1:21">
      <c r="A686" s="46"/>
      <c r="B686" s="107"/>
      <c r="C686" s="52" t="s">
        <v>147</v>
      </c>
      <c r="D686" s="54">
        <f t="shared" si="92"/>
        <v>6.7753693892155964E-2</v>
      </c>
      <c r="E686" s="54">
        <f t="shared" si="93"/>
        <v>0.23632042074184986</v>
      </c>
      <c r="F686" s="54">
        <f t="shared" si="94"/>
        <v>0.6424890779029262</v>
      </c>
      <c r="G686" s="54">
        <f t="shared" si="95"/>
        <v>5.3436807463060419E-2</v>
      </c>
      <c r="H686" s="55">
        <f>SUM(D686:G686)</f>
        <v>0.99999999999999245</v>
      </c>
      <c r="L686" s="42"/>
      <c r="M686" s="42"/>
      <c r="N686" s="42"/>
      <c r="O686" s="42"/>
      <c r="P686" s="42"/>
      <c r="Q686" s="42"/>
      <c r="R686" s="42"/>
      <c r="S686" s="42"/>
      <c r="T686" s="42"/>
      <c r="U686" s="42"/>
    </row>
    <row r="687" spans="1:21" s="22" customFormat="1" ht="21.75" customHeight="1">
      <c r="A687" s="27"/>
      <c r="B687" s="35"/>
      <c r="C687" s="36" t="s">
        <v>338</v>
      </c>
      <c r="G687" s="37"/>
    </row>
    <row r="688" spans="1:21">
      <c r="A688" s="46"/>
      <c r="B688" s="57"/>
      <c r="C688" s="48"/>
      <c r="D688" s="42"/>
      <c r="E688" s="42"/>
      <c r="F688" s="42"/>
      <c r="G688" s="56"/>
      <c r="H688" s="42"/>
      <c r="I688" s="42"/>
      <c r="J688" s="42"/>
      <c r="K688" s="42"/>
      <c r="L688" s="42"/>
      <c r="M688" s="42"/>
      <c r="N688" s="42"/>
      <c r="O688" s="42"/>
    </row>
    <row r="689" spans="1:15" s="25" customFormat="1" ht="21.75" customHeight="1">
      <c r="A689" s="58" t="s">
        <v>279</v>
      </c>
      <c r="B689" s="24" t="s">
        <v>280</v>
      </c>
    </row>
    <row r="690" spans="1:15" s="25" customFormat="1" ht="21.75" customHeight="1">
      <c r="A690" s="58"/>
      <c r="B690" s="24"/>
    </row>
    <row r="691" spans="1:15" s="25" customFormat="1" ht="21.75" customHeight="1">
      <c r="A691" s="58" t="s">
        <v>134</v>
      </c>
      <c r="B691" s="24" t="s">
        <v>159</v>
      </c>
    </row>
    <row r="693" spans="1:15" ht="29.25" customHeight="1">
      <c r="A693" s="46"/>
      <c r="B693" s="123" t="s">
        <v>331</v>
      </c>
      <c r="C693" s="122"/>
      <c r="D693" s="108" t="s">
        <v>37</v>
      </c>
      <c r="E693" s="109"/>
      <c r="F693" s="110"/>
      <c r="G693" s="108" t="s">
        <v>38</v>
      </c>
      <c r="H693" s="109"/>
      <c r="I693" s="110"/>
      <c r="J693" s="108" t="s">
        <v>39</v>
      </c>
      <c r="K693" s="109"/>
      <c r="L693" s="110"/>
      <c r="M693" s="108" t="s">
        <v>40</v>
      </c>
      <c r="N693" s="109"/>
      <c r="O693" s="110"/>
    </row>
    <row r="694" spans="1:15">
      <c r="A694" s="46"/>
      <c r="B694" s="124"/>
      <c r="C694" s="125"/>
      <c r="D694" s="29" t="s">
        <v>3</v>
      </c>
      <c r="E694" s="30" t="s">
        <v>4</v>
      </c>
      <c r="F694" s="31" t="s">
        <v>147</v>
      </c>
      <c r="G694" s="29" t="s">
        <v>3</v>
      </c>
      <c r="H694" s="30" t="s">
        <v>4</v>
      </c>
      <c r="I694" s="31" t="s">
        <v>147</v>
      </c>
      <c r="J694" s="29" t="s">
        <v>3</v>
      </c>
      <c r="K694" s="30" t="s">
        <v>4</v>
      </c>
      <c r="L694" s="31" t="s">
        <v>147</v>
      </c>
      <c r="M694" s="29" t="s">
        <v>3</v>
      </c>
      <c r="N694" s="30" t="s">
        <v>4</v>
      </c>
      <c r="O694" s="31" t="s">
        <v>147</v>
      </c>
    </row>
    <row r="695" spans="1:15">
      <c r="A695" s="46"/>
      <c r="B695" s="121" t="s">
        <v>148</v>
      </c>
      <c r="C695" s="52" t="s">
        <v>8</v>
      </c>
      <c r="D695" s="38">
        <v>3478.7204200000019</v>
      </c>
      <c r="E695" s="38">
        <v>4586.9289099999969</v>
      </c>
      <c r="F695" s="38">
        <v>8065.6493299999875</v>
      </c>
      <c r="G695" s="38">
        <v>3041.9514300000014</v>
      </c>
      <c r="H695" s="38">
        <v>5023.6978999999938</v>
      </c>
      <c r="I695" s="38">
        <v>8065.6493299999875</v>
      </c>
      <c r="J695" s="38">
        <v>2830.4662900000012</v>
      </c>
      <c r="K695" s="38">
        <v>5235.1830399999944</v>
      </c>
      <c r="L695" s="38">
        <v>8065.6493299999875</v>
      </c>
      <c r="M695" s="38">
        <v>3247.7198600000011</v>
      </c>
      <c r="N695" s="38">
        <v>4817.9294699999964</v>
      </c>
      <c r="O695" s="38">
        <v>8065.6493299999875</v>
      </c>
    </row>
    <row r="696" spans="1:15">
      <c r="A696" s="46"/>
      <c r="B696" s="122"/>
      <c r="C696" s="52" t="s">
        <v>9</v>
      </c>
      <c r="D696" s="38">
        <v>5228.8284399999984</v>
      </c>
      <c r="E696" s="38">
        <v>11975.811670000017</v>
      </c>
      <c r="F696" s="38">
        <v>17204.640110000048</v>
      </c>
      <c r="G696" s="38">
        <v>4671.9062500000009</v>
      </c>
      <c r="H696" s="38">
        <v>12532.733860000022</v>
      </c>
      <c r="I696" s="38">
        <v>17204.640110000048</v>
      </c>
      <c r="J696" s="38">
        <v>4726.3827399999991</v>
      </c>
      <c r="K696" s="38">
        <v>12478.257370000023</v>
      </c>
      <c r="L696" s="38">
        <v>17204.640110000048</v>
      </c>
      <c r="M696" s="38">
        <v>4899.8946000000005</v>
      </c>
      <c r="N696" s="38">
        <v>12304.745510000019</v>
      </c>
      <c r="O696" s="38">
        <v>17204.640110000048</v>
      </c>
    </row>
    <row r="697" spans="1:15">
      <c r="A697" s="46"/>
      <c r="B697" s="122"/>
      <c r="C697" s="52" t="s">
        <v>10</v>
      </c>
      <c r="D697" s="38">
        <v>3922.9233699999959</v>
      </c>
      <c r="E697" s="38">
        <v>4531.9810700000007</v>
      </c>
      <c r="F697" s="38">
        <v>8454.9044400000239</v>
      </c>
      <c r="G697" s="38">
        <v>3404.1786099999963</v>
      </c>
      <c r="H697" s="38">
        <v>5050.7258300000012</v>
      </c>
      <c r="I697" s="38">
        <v>8454.9044400000239</v>
      </c>
      <c r="J697" s="38">
        <v>3354.7625299999954</v>
      </c>
      <c r="K697" s="38">
        <v>5100.1419100000012</v>
      </c>
      <c r="L697" s="38">
        <v>8454.9044400000239</v>
      </c>
      <c r="M697" s="38">
        <v>3366.5393599999957</v>
      </c>
      <c r="N697" s="38">
        <v>5088.3650800000014</v>
      </c>
      <c r="O697" s="38">
        <v>8454.9044400000239</v>
      </c>
    </row>
    <row r="698" spans="1:15">
      <c r="A698" s="46"/>
      <c r="B698" s="122"/>
      <c r="C698" s="52" t="s">
        <v>11</v>
      </c>
      <c r="D698" s="38">
        <v>2923.5097400000013</v>
      </c>
      <c r="E698" s="38">
        <v>7080.0919599999897</v>
      </c>
      <c r="F698" s="38">
        <v>10003.60169999997</v>
      </c>
      <c r="G698" s="38">
        <v>2855.7780200000007</v>
      </c>
      <c r="H698" s="38">
        <v>7147.8236799999886</v>
      </c>
      <c r="I698" s="38">
        <v>10003.60169999997</v>
      </c>
      <c r="J698" s="38">
        <v>3011.4758600000014</v>
      </c>
      <c r="K698" s="38">
        <v>6992.1258399999897</v>
      </c>
      <c r="L698" s="38">
        <v>10003.60169999997</v>
      </c>
      <c r="M698" s="38">
        <v>2732.3024100000011</v>
      </c>
      <c r="N698" s="38">
        <v>7271.299289999989</v>
      </c>
      <c r="O698" s="38">
        <v>10003.60169999997</v>
      </c>
    </row>
    <row r="699" spans="1:15">
      <c r="A699" s="46"/>
      <c r="B699" s="53"/>
      <c r="C699" s="52" t="s">
        <v>147</v>
      </c>
      <c r="D699" s="38">
        <v>15553.981970000019</v>
      </c>
      <c r="E699" s="38">
        <v>28174.813609999892</v>
      </c>
      <c r="F699" s="38">
        <v>43728.795580000224</v>
      </c>
      <c r="G699" s="38">
        <v>13973.814310000018</v>
      </c>
      <c r="H699" s="38">
        <v>29754.981269999866</v>
      </c>
      <c r="I699" s="38">
        <v>43728.795580000224</v>
      </c>
      <c r="J699" s="38">
        <v>13923.087420000014</v>
      </c>
      <c r="K699" s="38">
        <v>29805.708159999864</v>
      </c>
      <c r="L699" s="38">
        <v>43728.795580000224</v>
      </c>
      <c r="M699" s="38">
        <v>14246.456230000014</v>
      </c>
      <c r="N699" s="38">
        <v>29482.339349999875</v>
      </c>
      <c r="O699" s="38">
        <v>43728.795580000224</v>
      </c>
    </row>
    <row r="700" spans="1:15">
      <c r="A700" s="46"/>
      <c r="B700" s="106" t="s">
        <v>149</v>
      </c>
      <c r="C700" s="52" t="s">
        <v>8</v>
      </c>
      <c r="D700" s="54">
        <f>D695/F695</f>
        <v>0.43130072703024486</v>
      </c>
      <c r="E700" s="54">
        <f>E695/F695</f>
        <v>0.56869927296975653</v>
      </c>
      <c r="F700" s="55">
        <f>D700+E700</f>
        <v>1.0000000000000013</v>
      </c>
      <c r="G700" s="54">
        <f>G695/I695</f>
        <v>0.37714898150673831</v>
      </c>
      <c r="H700" s="54">
        <f>H695/I695</f>
        <v>0.62285101849326263</v>
      </c>
      <c r="I700" s="55">
        <f>G700+H700</f>
        <v>1.0000000000000009</v>
      </c>
      <c r="J700" s="54">
        <f>J695/L695</f>
        <v>0.35092850856683672</v>
      </c>
      <c r="K700" s="54">
        <f>K695/L695</f>
        <v>0.64907149143316434</v>
      </c>
      <c r="L700" s="55">
        <f>J700+K700</f>
        <v>1.0000000000000011</v>
      </c>
      <c r="M700" s="54">
        <f>M695/O695</f>
        <v>0.40266068200116084</v>
      </c>
      <c r="N700" s="54">
        <f>N695/O695</f>
        <v>0.59733931799884044</v>
      </c>
      <c r="O700" s="55">
        <f>M700+N700</f>
        <v>1.0000000000000013</v>
      </c>
    </row>
    <row r="701" spans="1:15">
      <c r="A701" s="46"/>
      <c r="B701" s="120"/>
      <c r="C701" s="52" t="s">
        <v>9</v>
      </c>
      <c r="D701" s="54">
        <f>D696/F696</f>
        <v>0.30391966391443359</v>
      </c>
      <c r="E701" s="54">
        <f>E696/F696</f>
        <v>0.69608033608556452</v>
      </c>
      <c r="F701" s="55">
        <f>D701+E701</f>
        <v>0.99999999999999811</v>
      </c>
      <c r="G701" s="54">
        <f>G696/I696</f>
        <v>0.27154919952580092</v>
      </c>
      <c r="H701" s="54">
        <f>H696/I696</f>
        <v>0.72845080047419764</v>
      </c>
      <c r="I701" s="55">
        <f>G701+H701</f>
        <v>0.99999999999999856</v>
      </c>
      <c r="J701" s="54">
        <f>J696/L696</f>
        <v>0.2747155831090492</v>
      </c>
      <c r="K701" s="54">
        <f>K696/L696</f>
        <v>0.72528441689094936</v>
      </c>
      <c r="L701" s="55">
        <f>J701+K701</f>
        <v>0.99999999999999856</v>
      </c>
      <c r="M701" s="54">
        <f>M696/O696</f>
        <v>0.28480076122905817</v>
      </c>
      <c r="N701" s="54">
        <f>N696/O696</f>
        <v>0.71519923877094016</v>
      </c>
      <c r="O701" s="55">
        <f>M701+N701</f>
        <v>0.99999999999999833</v>
      </c>
    </row>
    <row r="702" spans="1:15">
      <c r="A702" s="46"/>
      <c r="B702" s="120"/>
      <c r="C702" s="52" t="s">
        <v>10</v>
      </c>
      <c r="D702" s="54">
        <f>D697/F697</f>
        <v>0.46398198795017781</v>
      </c>
      <c r="E702" s="54">
        <f>E697/F697</f>
        <v>0.53601801204981903</v>
      </c>
      <c r="F702" s="55">
        <f>D702+E702</f>
        <v>0.99999999999999689</v>
      </c>
      <c r="G702" s="54">
        <f>G697/I697</f>
        <v>0.40262768599664822</v>
      </c>
      <c r="H702" s="54">
        <f>H697/I697</f>
        <v>0.59737231400334867</v>
      </c>
      <c r="I702" s="55">
        <f>G702+H702</f>
        <v>0.99999999999999689</v>
      </c>
      <c r="J702" s="54">
        <f>J697/L697</f>
        <v>0.39678302147670236</v>
      </c>
      <c r="K702" s="54">
        <f>K697/L697</f>
        <v>0.60321697852329448</v>
      </c>
      <c r="L702" s="55">
        <f>J702+K702</f>
        <v>0.99999999999999689</v>
      </c>
      <c r="M702" s="54">
        <f>M697/O697</f>
        <v>0.39817592072039859</v>
      </c>
      <c r="N702" s="54">
        <f>N697/O697</f>
        <v>0.60182407927959825</v>
      </c>
      <c r="O702" s="55">
        <f>M702+N702</f>
        <v>0.99999999999999689</v>
      </c>
    </row>
    <row r="703" spans="1:15">
      <c r="A703" s="46"/>
      <c r="B703" s="120"/>
      <c r="C703" s="52" t="s">
        <v>11</v>
      </c>
      <c r="D703" s="54">
        <f>D698/F698</f>
        <v>0.29224571586051951</v>
      </c>
      <c r="E703" s="54">
        <f>E698/F698</f>
        <v>0.7077542841394826</v>
      </c>
      <c r="F703" s="55">
        <f>D703+E703</f>
        <v>1.0000000000000022</v>
      </c>
      <c r="G703" s="54">
        <f>G698/I698</f>
        <v>0.28547498247556269</v>
      </c>
      <c r="H703" s="54">
        <f>H698/I698</f>
        <v>0.7145250175244392</v>
      </c>
      <c r="I703" s="55">
        <f>G703+H703</f>
        <v>1.0000000000000018</v>
      </c>
      <c r="J703" s="54">
        <f>J698/L698</f>
        <v>0.30103916072548254</v>
      </c>
      <c r="K703" s="54">
        <f>K698/L698</f>
        <v>0.69896083927451957</v>
      </c>
      <c r="L703" s="55">
        <f>J703+K703</f>
        <v>1.0000000000000022</v>
      </c>
      <c r="M703" s="54">
        <f>M698/O698</f>
        <v>0.27313186709542919</v>
      </c>
      <c r="N703" s="54">
        <f>N698/O698</f>
        <v>0.72686813290457286</v>
      </c>
      <c r="O703" s="55">
        <f>M703+N703</f>
        <v>1.000000000000002</v>
      </c>
    </row>
    <row r="704" spans="1:15">
      <c r="A704" s="46"/>
      <c r="B704" s="107"/>
      <c r="C704" s="52" t="s">
        <v>147</v>
      </c>
      <c r="D704" s="54">
        <f>D699/F699</f>
        <v>0.35569198199261126</v>
      </c>
      <c r="E704" s="54">
        <f>E699/F699</f>
        <v>0.64430801800738158</v>
      </c>
      <c r="F704" s="55">
        <f t="shared" ref="F704" si="96">D704+E704</f>
        <v>0.99999999999999289</v>
      </c>
      <c r="G704" s="54">
        <f>G699/I699</f>
        <v>0.31955635010425654</v>
      </c>
      <c r="H704" s="54">
        <f>H699/I699</f>
        <v>0.68044364989573569</v>
      </c>
      <c r="I704" s="55">
        <f>G704+H704</f>
        <v>0.99999999999999223</v>
      </c>
      <c r="J704" s="54">
        <f>J699/L699</f>
        <v>0.31839631609629487</v>
      </c>
      <c r="K704" s="54">
        <f>K699/L699</f>
        <v>0.68160368390369719</v>
      </c>
      <c r="L704" s="55">
        <f>J704+K704</f>
        <v>0.99999999999999201</v>
      </c>
      <c r="M704" s="54">
        <f>M699/O699</f>
        <v>0.32579118727239231</v>
      </c>
      <c r="N704" s="54">
        <f>N699/O699</f>
        <v>0.67420881272760003</v>
      </c>
      <c r="O704" s="55">
        <f>M704+N704</f>
        <v>0.99999999999999234</v>
      </c>
    </row>
    <row r="705" spans="1:16" s="22" customFormat="1" ht="21.75" customHeight="1">
      <c r="A705" s="27"/>
      <c r="B705" s="35"/>
      <c r="C705" s="36" t="s">
        <v>338</v>
      </c>
      <c r="G705" s="37"/>
    </row>
    <row r="707" spans="1:16" s="25" customFormat="1" ht="21.75" customHeight="1">
      <c r="A707" s="58" t="s">
        <v>135</v>
      </c>
      <c r="B707" s="24" t="s">
        <v>160</v>
      </c>
    </row>
    <row r="710" spans="1:16" ht="29.25" customHeight="1">
      <c r="A710" s="46"/>
      <c r="B710" s="123" t="s">
        <v>331</v>
      </c>
      <c r="C710" s="122"/>
      <c r="D710" s="108" t="s">
        <v>41</v>
      </c>
      <c r="E710" s="109"/>
      <c r="F710" s="109"/>
      <c r="G710" s="109"/>
      <c r="H710" s="109"/>
      <c r="I710" s="109"/>
      <c r="J710" s="110"/>
      <c r="K710" s="22"/>
      <c r="L710" s="22"/>
      <c r="M710" s="22"/>
      <c r="N710" s="22"/>
      <c r="O710" s="22"/>
      <c r="P710" s="22"/>
    </row>
    <row r="711" spans="1:16">
      <c r="A711" s="46"/>
      <c r="B711" s="124"/>
      <c r="C711" s="125"/>
      <c r="D711" s="39" t="s">
        <v>45</v>
      </c>
      <c r="E711" s="39" t="s">
        <v>46</v>
      </c>
      <c r="F711" s="39" t="s">
        <v>47</v>
      </c>
      <c r="G711" s="39" t="s">
        <v>48</v>
      </c>
      <c r="H711" s="39" t="s">
        <v>49</v>
      </c>
      <c r="I711" s="39" t="s">
        <v>50</v>
      </c>
      <c r="J711" s="39" t="s">
        <v>147</v>
      </c>
      <c r="K711" s="22"/>
      <c r="L711" s="22"/>
      <c r="M711" s="22"/>
      <c r="N711" s="22"/>
      <c r="O711" s="22"/>
    </row>
    <row r="712" spans="1:16">
      <c r="A712" s="46"/>
      <c r="B712" s="121" t="s">
        <v>148</v>
      </c>
      <c r="C712" s="52" t="s">
        <v>8</v>
      </c>
      <c r="D712" s="38">
        <v>226.50508000000002</v>
      </c>
      <c r="E712" s="38">
        <v>2193.0838700000008</v>
      </c>
      <c r="F712" s="38">
        <v>680.26486999999997</v>
      </c>
      <c r="G712" s="38">
        <v>586.73630000000003</v>
      </c>
      <c r="H712" s="38">
        <v>196.02376999999998</v>
      </c>
      <c r="I712" s="38">
        <v>486.36568999999997</v>
      </c>
      <c r="J712" s="38">
        <v>4368.9795800000002</v>
      </c>
      <c r="K712" s="22"/>
      <c r="L712" s="22"/>
      <c r="M712" s="22"/>
      <c r="N712" s="22"/>
      <c r="O712" s="22"/>
    </row>
    <row r="713" spans="1:16">
      <c r="A713" s="46"/>
      <c r="B713" s="122"/>
      <c r="C713" s="52" t="s">
        <v>9</v>
      </c>
      <c r="D713" s="38">
        <v>2777.4499299999993</v>
      </c>
      <c r="E713" s="38">
        <v>3220.5314200000012</v>
      </c>
      <c r="F713" s="38">
        <v>162.68029000000001</v>
      </c>
      <c r="G713" s="38">
        <v>125.18988</v>
      </c>
      <c r="H713" s="38">
        <v>101.19167999999999</v>
      </c>
      <c r="I713" s="38">
        <v>61.594940000000001</v>
      </c>
      <c r="J713" s="38">
        <v>6448.6381399999918</v>
      </c>
      <c r="K713" s="22"/>
      <c r="L713" s="22"/>
      <c r="M713" s="22"/>
      <c r="N713" s="22"/>
      <c r="O713" s="22"/>
    </row>
    <row r="714" spans="1:16">
      <c r="A714" s="46"/>
      <c r="B714" s="122"/>
      <c r="C714" s="52" t="s">
        <v>10</v>
      </c>
      <c r="D714" s="38">
        <v>888.56173000000035</v>
      </c>
      <c r="E714" s="38">
        <v>1411.8614399999994</v>
      </c>
      <c r="F714" s="38">
        <v>264.21863999999999</v>
      </c>
      <c r="G714" s="38">
        <v>102.07693</v>
      </c>
      <c r="H714" s="38">
        <v>1473.4341899999993</v>
      </c>
      <c r="I714" s="38">
        <v>588.87492000000009</v>
      </c>
      <c r="J714" s="38">
        <v>4729.0278499999959</v>
      </c>
      <c r="K714" s="22"/>
      <c r="L714" s="22"/>
      <c r="M714" s="22"/>
      <c r="N714" s="22"/>
      <c r="O714" s="22"/>
    </row>
    <row r="715" spans="1:16">
      <c r="A715" s="46"/>
      <c r="B715" s="122"/>
      <c r="C715" s="52" t="s">
        <v>11</v>
      </c>
      <c r="D715" s="38">
        <v>2602.2011200000002</v>
      </c>
      <c r="E715" s="38">
        <v>692.14466000000016</v>
      </c>
      <c r="F715" s="38">
        <v>185.90787</v>
      </c>
      <c r="G715" s="38">
        <v>95.609759999999994</v>
      </c>
      <c r="H715" s="38">
        <v>0</v>
      </c>
      <c r="I715" s="38">
        <v>92.95393</v>
      </c>
      <c r="J715" s="38">
        <v>3668.817340000001</v>
      </c>
      <c r="K715" s="22"/>
      <c r="L715" s="22"/>
      <c r="M715" s="22"/>
      <c r="N715" s="22"/>
      <c r="O715" s="22"/>
    </row>
    <row r="716" spans="1:16">
      <c r="A716" s="46"/>
      <c r="B716" s="53"/>
      <c r="C716" s="52" t="s">
        <v>147</v>
      </c>
      <c r="D716" s="38">
        <v>6494.7178599999916</v>
      </c>
      <c r="E716" s="38">
        <v>7517.6213900000002</v>
      </c>
      <c r="F716" s="38">
        <v>1293.0716699999996</v>
      </c>
      <c r="G716" s="38">
        <v>909.61287000000004</v>
      </c>
      <c r="H716" s="38">
        <v>1770.6496399999983</v>
      </c>
      <c r="I716" s="38">
        <v>1229.7894799999997</v>
      </c>
      <c r="J716" s="38">
        <v>19215.462910000038</v>
      </c>
      <c r="K716" s="22"/>
      <c r="L716" s="22"/>
      <c r="M716" s="22"/>
      <c r="N716" s="22"/>
      <c r="O716" s="22"/>
    </row>
    <row r="717" spans="1:16">
      <c r="A717" s="46"/>
      <c r="B717" s="106" t="s">
        <v>149</v>
      </c>
      <c r="C717" s="52" t="s">
        <v>8</v>
      </c>
      <c r="D717" s="71">
        <f>D712/J712</f>
        <v>5.1843931941654903E-2</v>
      </c>
      <c r="E717" s="71">
        <f>E712/J712</f>
        <v>0.50196706801728763</v>
      </c>
      <c r="F717" s="71">
        <f>F712/J712</f>
        <v>0.15570337593566871</v>
      </c>
      <c r="G717" s="71">
        <f>G712/J712</f>
        <v>0.13429595841690797</v>
      </c>
      <c r="H717" s="71">
        <f>H712/J712</f>
        <v>4.4867174682468987E-2</v>
      </c>
      <c r="I717" s="71">
        <f>I712/J712</f>
        <v>0.11132249100601196</v>
      </c>
      <c r="J717" s="34">
        <f>SUM(D717:I717)</f>
        <v>1.0000000000000002</v>
      </c>
      <c r="K717" s="22"/>
      <c r="L717" s="22"/>
      <c r="M717" s="22"/>
      <c r="N717" s="22"/>
      <c r="O717" s="22"/>
    </row>
    <row r="718" spans="1:16">
      <c r="A718" s="46"/>
      <c r="B718" s="120"/>
      <c r="C718" s="52" t="s">
        <v>9</v>
      </c>
      <c r="D718" s="71">
        <f t="shared" ref="D718:D721" si="97">D713/J713</f>
        <v>0.43070333141688777</v>
      </c>
      <c r="E718" s="71">
        <f t="shared" ref="E718:E721" si="98">E713/J713</f>
        <v>0.49941264342675695</v>
      </c>
      <c r="F718" s="71">
        <f t="shared" ref="F718:F721" si="99">F713/J713</f>
        <v>2.5227076859983374E-2</v>
      </c>
      <c r="G718" s="71">
        <f t="shared" ref="G718:G721" si="100">G713/J713</f>
        <v>1.9413382683618863E-2</v>
      </c>
      <c r="H718" s="71">
        <f t="shared" ref="H718:H721" si="101">H713/J713</f>
        <v>1.56919457726E-2</v>
      </c>
      <c r="I718" s="71">
        <f t="shared" ref="I718:I721" si="102">I713/J713</f>
        <v>9.5516198401543548E-3</v>
      </c>
      <c r="J718" s="34">
        <f>SUM(D718:I718)</f>
        <v>1.0000000000000013</v>
      </c>
      <c r="K718" s="22"/>
      <c r="L718" s="22"/>
      <c r="M718" s="22"/>
      <c r="N718" s="22"/>
      <c r="O718" s="22"/>
    </row>
    <row r="719" spans="1:16">
      <c r="A719" s="46"/>
      <c r="B719" s="120"/>
      <c r="C719" s="52" t="s">
        <v>10</v>
      </c>
      <c r="D719" s="71">
        <f t="shared" si="97"/>
        <v>0.18789522036754364</v>
      </c>
      <c r="E719" s="71">
        <f t="shared" si="98"/>
        <v>0.2985521516858905</v>
      </c>
      <c r="F719" s="71">
        <f t="shared" si="99"/>
        <v>5.5871660810794387E-2</v>
      </c>
      <c r="G719" s="71">
        <f t="shared" si="100"/>
        <v>2.1585182671317975E-2</v>
      </c>
      <c r="H719" s="71">
        <f t="shared" si="101"/>
        <v>0.31157232241717514</v>
      </c>
      <c r="I719" s="71">
        <f t="shared" si="102"/>
        <v>0.12452346204727904</v>
      </c>
      <c r="J719" s="34">
        <f>SUM(D719:I719)</f>
        <v>1.0000000000000007</v>
      </c>
      <c r="K719" s="22"/>
      <c r="L719" s="22"/>
      <c r="M719" s="22"/>
      <c r="N719" s="22"/>
      <c r="O719" s="22"/>
    </row>
    <row r="720" spans="1:16">
      <c r="A720" s="46"/>
      <c r="B720" s="120"/>
      <c r="C720" s="52" t="s">
        <v>11</v>
      </c>
      <c r="D720" s="71">
        <f t="shared" si="97"/>
        <v>0.70927519111649195</v>
      </c>
      <c r="E720" s="71">
        <f t="shared" si="98"/>
        <v>0.18865606975134935</v>
      </c>
      <c r="F720" s="71">
        <f t="shared" si="99"/>
        <v>5.067242459118991E-2</v>
      </c>
      <c r="G720" s="71">
        <f t="shared" si="100"/>
        <v>2.6060103608210695E-2</v>
      </c>
      <c r="H720" s="71">
        <f t="shared" si="101"/>
        <v>0</v>
      </c>
      <c r="I720" s="71">
        <f t="shared" si="102"/>
        <v>2.5336210932757959E-2</v>
      </c>
      <c r="J720" s="34">
        <f>SUM(D720:I720)</f>
        <v>0.99999999999999989</v>
      </c>
      <c r="K720" s="22"/>
      <c r="L720" s="22"/>
      <c r="M720" s="22"/>
      <c r="N720" s="22"/>
      <c r="O720" s="22"/>
    </row>
    <row r="721" spans="1:16">
      <c r="A721" s="46"/>
      <c r="B721" s="107"/>
      <c r="C721" s="52" t="s">
        <v>147</v>
      </c>
      <c r="D721" s="71">
        <f t="shared" si="97"/>
        <v>0.33799434811534179</v>
      </c>
      <c r="E721" s="71">
        <f t="shared" si="98"/>
        <v>0.39122770162813553</v>
      </c>
      <c r="F721" s="71">
        <f t="shared" si="99"/>
        <v>6.7293287497490584E-2</v>
      </c>
      <c r="G721" s="71">
        <f t="shared" si="100"/>
        <v>4.7337546550940635E-2</v>
      </c>
      <c r="H721" s="71">
        <f t="shared" si="101"/>
        <v>9.2147123818626483E-2</v>
      </c>
      <c r="I721" s="71">
        <f t="shared" si="102"/>
        <v>6.3999992389462412E-2</v>
      </c>
      <c r="J721" s="34">
        <f>SUM(D721:I721)</f>
        <v>0.99999999999999745</v>
      </c>
      <c r="K721" s="22"/>
      <c r="L721" s="22"/>
      <c r="M721" s="22"/>
      <c r="N721" s="22"/>
      <c r="O721" s="22"/>
    </row>
    <row r="722" spans="1:16" s="22" customFormat="1" ht="21.75" customHeight="1">
      <c r="A722" s="27"/>
      <c r="B722" s="35"/>
      <c r="C722" s="36" t="s">
        <v>338</v>
      </c>
      <c r="G722" s="37"/>
    </row>
    <row r="724" spans="1:16" ht="29.25" customHeight="1">
      <c r="A724" s="46"/>
      <c r="B724" s="123" t="s">
        <v>331</v>
      </c>
      <c r="C724" s="122"/>
      <c r="D724" s="108" t="s">
        <v>42</v>
      </c>
      <c r="E724" s="109"/>
      <c r="F724" s="109"/>
      <c r="G724" s="109"/>
      <c r="H724" s="109"/>
      <c r="I724" s="109"/>
      <c r="J724" s="110"/>
      <c r="K724" s="22"/>
      <c r="L724" s="22"/>
      <c r="M724" s="22"/>
      <c r="N724" s="22"/>
      <c r="O724" s="22"/>
      <c r="P724" s="22"/>
    </row>
    <row r="725" spans="1:16">
      <c r="A725" s="46"/>
      <c r="B725" s="124"/>
      <c r="C725" s="125"/>
      <c r="D725" s="39" t="s">
        <v>45</v>
      </c>
      <c r="E725" s="39" t="s">
        <v>46</v>
      </c>
      <c r="F725" s="39" t="s">
        <v>47</v>
      </c>
      <c r="G725" s="39" t="s">
        <v>48</v>
      </c>
      <c r="H725" s="39" t="s">
        <v>49</v>
      </c>
      <c r="I725" s="39" t="s">
        <v>50</v>
      </c>
      <c r="J725" s="39" t="s">
        <v>147</v>
      </c>
      <c r="K725" s="22"/>
      <c r="L725" s="22"/>
      <c r="M725" s="22"/>
      <c r="N725" s="22"/>
      <c r="O725" s="22"/>
    </row>
    <row r="726" spans="1:16">
      <c r="A726" s="46"/>
      <c r="B726" s="121" t="s">
        <v>148</v>
      </c>
      <c r="C726" s="52" t="s">
        <v>8</v>
      </c>
      <c r="D726" s="38">
        <v>554.88475000000005</v>
      </c>
      <c r="E726" s="38">
        <v>403.71053000000001</v>
      </c>
      <c r="F726" s="38">
        <v>1065.2075799999996</v>
      </c>
      <c r="G726" s="38">
        <v>1134.65354</v>
      </c>
      <c r="H726" s="38">
        <v>377.28117999999995</v>
      </c>
      <c r="I726" s="38">
        <v>833.24200000000008</v>
      </c>
      <c r="J726" s="38">
        <v>4368.9795800000002</v>
      </c>
      <c r="K726" s="22"/>
      <c r="L726" s="22"/>
      <c r="M726" s="22"/>
      <c r="N726" s="22"/>
      <c r="O726" s="22"/>
    </row>
    <row r="727" spans="1:16">
      <c r="A727" s="46"/>
      <c r="B727" s="122"/>
      <c r="C727" s="52" t="s">
        <v>9</v>
      </c>
      <c r="D727" s="38">
        <v>4830.0569800000021</v>
      </c>
      <c r="E727" s="38">
        <v>562.91449</v>
      </c>
      <c r="F727" s="38">
        <v>407.81989999999996</v>
      </c>
      <c r="G727" s="38">
        <v>463.06195000000002</v>
      </c>
      <c r="H727" s="38">
        <v>123.18988</v>
      </c>
      <c r="I727" s="38">
        <v>61.594940000000001</v>
      </c>
      <c r="J727" s="38">
        <v>6448.6381399999918</v>
      </c>
      <c r="K727" s="22"/>
      <c r="L727" s="22"/>
      <c r="M727" s="22"/>
      <c r="N727" s="22"/>
      <c r="O727" s="22"/>
    </row>
    <row r="728" spans="1:16">
      <c r="A728" s="46"/>
      <c r="B728" s="122"/>
      <c r="C728" s="52" t="s">
        <v>10</v>
      </c>
      <c r="D728" s="38">
        <v>1488.9143199999992</v>
      </c>
      <c r="E728" s="38">
        <v>312.34505000000001</v>
      </c>
      <c r="F728" s="38">
        <v>336.90120000000002</v>
      </c>
      <c r="G728" s="38">
        <v>407.36703000000006</v>
      </c>
      <c r="H728" s="38">
        <v>1450.7693299999992</v>
      </c>
      <c r="I728" s="38">
        <v>732.7309200000002</v>
      </c>
      <c r="J728" s="38">
        <v>4729.0278499999959</v>
      </c>
      <c r="K728" s="22"/>
      <c r="L728" s="22"/>
      <c r="M728" s="22"/>
      <c r="N728" s="22"/>
      <c r="O728" s="22"/>
    </row>
    <row r="729" spans="1:16">
      <c r="A729" s="46"/>
      <c r="B729" s="122"/>
      <c r="C729" s="52" t="s">
        <v>11</v>
      </c>
      <c r="D729" s="38">
        <v>3155.0356000000015</v>
      </c>
      <c r="E729" s="38">
        <v>92.95393</v>
      </c>
      <c r="F729" s="38">
        <v>280.06899999999996</v>
      </c>
      <c r="G729" s="38">
        <v>47.804879999999997</v>
      </c>
      <c r="H729" s="38">
        <v>0</v>
      </c>
      <c r="I729" s="38">
        <v>92.95393</v>
      </c>
      <c r="J729" s="38">
        <v>3668.817340000001</v>
      </c>
      <c r="K729" s="22"/>
      <c r="L729" s="22"/>
      <c r="M729" s="22"/>
      <c r="N729" s="22"/>
      <c r="O729" s="22"/>
    </row>
    <row r="730" spans="1:16">
      <c r="A730" s="46"/>
      <c r="B730" s="53"/>
      <c r="C730" s="52" t="s">
        <v>147</v>
      </c>
      <c r="D730" s="38">
        <v>10028.891649999998</v>
      </c>
      <c r="E730" s="38">
        <v>1371.9239999999993</v>
      </c>
      <c r="F730" s="38">
        <v>2089.9976799999981</v>
      </c>
      <c r="G730" s="38">
        <v>2052.8873999999992</v>
      </c>
      <c r="H730" s="38">
        <v>1951.2403899999977</v>
      </c>
      <c r="I730" s="38">
        <v>1720.5217899999991</v>
      </c>
      <c r="J730" s="38">
        <v>19215.462910000038</v>
      </c>
      <c r="K730" s="22"/>
      <c r="L730" s="22"/>
      <c r="M730" s="22"/>
      <c r="N730" s="22"/>
      <c r="O730" s="22"/>
    </row>
    <row r="731" spans="1:16">
      <c r="A731" s="46"/>
      <c r="B731" s="106" t="s">
        <v>149</v>
      </c>
      <c r="C731" s="52" t="s">
        <v>8</v>
      </c>
      <c r="D731" s="71">
        <f>D726/J726</f>
        <v>0.12700557185941347</v>
      </c>
      <c r="E731" s="71">
        <f>E726/J726</f>
        <v>9.2403849138612812E-2</v>
      </c>
      <c r="F731" s="71">
        <f>F726/J726</f>
        <v>0.24381152635188089</v>
      </c>
      <c r="G731" s="71">
        <f>G726/J726</f>
        <v>0.25970676200780046</v>
      </c>
      <c r="H731" s="71">
        <f>H726/J726</f>
        <v>8.6354530409592789E-2</v>
      </c>
      <c r="I731" s="71">
        <f>I726/J726</f>
        <v>0.19071776023269948</v>
      </c>
      <c r="J731" s="34">
        <f>SUM(D731:I731)</f>
        <v>0.99999999999999978</v>
      </c>
      <c r="K731" s="22"/>
      <c r="L731" s="22"/>
      <c r="M731" s="22"/>
      <c r="N731" s="22"/>
      <c r="O731" s="22"/>
    </row>
    <row r="732" spans="1:16">
      <c r="A732" s="46"/>
      <c r="B732" s="120"/>
      <c r="C732" s="52" t="s">
        <v>9</v>
      </c>
      <c r="D732" s="71">
        <f t="shared" ref="D732:D735" si="103">D727/J727</f>
        <v>0.74900418896818555</v>
      </c>
      <c r="E732" s="71">
        <f t="shared" ref="E732:E735" si="104">E727/J727</f>
        <v>8.7291995267701705E-2</v>
      </c>
      <c r="F732" s="71">
        <f t="shared" ref="F732:F735" si="105">F727/J727</f>
        <v>6.324124429782324E-2</v>
      </c>
      <c r="G732" s="71">
        <f t="shared" ref="G732:G735" si="106">G727/J727</f>
        <v>7.1807711945828093E-2</v>
      </c>
      <c r="H732" s="71">
        <f t="shared" ref="H732:H735" si="107">H727/J727</f>
        <v>1.910323968030871E-2</v>
      </c>
      <c r="I732" s="71">
        <f t="shared" ref="I732:I735" si="108">I727/J727</f>
        <v>9.5516198401543548E-3</v>
      </c>
      <c r="J732" s="34">
        <f>SUM(D732:I732)</f>
        <v>1.0000000000000018</v>
      </c>
      <c r="K732" s="22"/>
      <c r="L732" s="22"/>
      <c r="M732" s="22"/>
      <c r="N732" s="22"/>
      <c r="O732" s="22"/>
    </row>
    <row r="733" spans="1:16">
      <c r="A733" s="46"/>
      <c r="B733" s="120"/>
      <c r="C733" s="52" t="s">
        <v>10</v>
      </c>
      <c r="D733" s="71">
        <f t="shared" si="103"/>
        <v>0.31484574995683318</v>
      </c>
      <c r="E733" s="71">
        <f t="shared" si="104"/>
        <v>6.6048469137266821E-2</v>
      </c>
      <c r="F733" s="71">
        <f t="shared" si="105"/>
        <v>7.1241111426315729E-2</v>
      </c>
      <c r="G733" s="71">
        <f t="shared" si="106"/>
        <v>8.6141812423456213E-2</v>
      </c>
      <c r="H733" s="71">
        <f t="shared" si="107"/>
        <v>0.30677961221987737</v>
      </c>
      <c r="I733" s="71">
        <f t="shared" si="108"/>
        <v>0.15494324483625124</v>
      </c>
      <c r="J733" s="34">
        <f>SUM(D733:I733)</f>
        <v>1.0000000000000007</v>
      </c>
      <c r="K733" s="22"/>
      <c r="L733" s="22"/>
      <c r="M733" s="22"/>
      <c r="N733" s="22"/>
      <c r="O733" s="22"/>
    </row>
    <row r="734" spans="1:16">
      <c r="A734" s="46"/>
      <c r="B734" s="120"/>
      <c r="C734" s="52" t="s">
        <v>11</v>
      </c>
      <c r="D734" s="71">
        <f t="shared" si="103"/>
        <v>0.85995984744228249</v>
      </c>
      <c r="E734" s="71">
        <f t="shared" si="104"/>
        <v>2.5336210932757959E-2</v>
      </c>
      <c r="F734" s="71">
        <f t="shared" si="105"/>
        <v>7.6337678888096366E-2</v>
      </c>
      <c r="G734" s="71">
        <f t="shared" si="106"/>
        <v>1.3030051804105347E-2</v>
      </c>
      <c r="H734" s="71">
        <f t="shared" si="107"/>
        <v>0</v>
      </c>
      <c r="I734" s="71">
        <f t="shared" si="108"/>
        <v>2.5336210932757959E-2</v>
      </c>
      <c r="J734" s="34">
        <f>SUM(D734:I734)</f>
        <v>1.0000000000000002</v>
      </c>
      <c r="K734" s="22"/>
      <c r="L734" s="22"/>
      <c r="M734" s="22"/>
      <c r="N734" s="22"/>
      <c r="O734" s="22"/>
    </row>
    <row r="735" spans="1:16">
      <c r="A735" s="46"/>
      <c r="B735" s="107"/>
      <c r="C735" s="52" t="s">
        <v>147</v>
      </c>
      <c r="D735" s="71">
        <f t="shared" si="103"/>
        <v>0.52191777512582327</v>
      </c>
      <c r="E735" s="71">
        <f t="shared" si="104"/>
        <v>7.1396874820331691E-2</v>
      </c>
      <c r="F735" s="71">
        <f t="shared" si="105"/>
        <v>0.10876644969673509</v>
      </c>
      <c r="G735" s="71">
        <f t="shared" si="106"/>
        <v>0.10683517798218867</v>
      </c>
      <c r="H735" s="71">
        <f t="shared" si="107"/>
        <v>0.10154532311498676</v>
      </c>
      <c r="I735" s="71">
        <f t="shared" si="108"/>
        <v>8.9538399259932039E-2</v>
      </c>
      <c r="J735" s="34">
        <f>SUM(D735:I735)</f>
        <v>0.99999999999999756</v>
      </c>
      <c r="K735" s="22"/>
      <c r="L735" s="22"/>
      <c r="M735" s="22"/>
      <c r="N735" s="22"/>
      <c r="O735" s="22"/>
    </row>
    <row r="736" spans="1:16" s="22" customFormat="1" ht="21.75" customHeight="1">
      <c r="A736" s="27"/>
      <c r="B736" s="35"/>
      <c r="C736" s="36" t="s">
        <v>338</v>
      </c>
      <c r="G736" s="37"/>
    </row>
    <row r="738" spans="1:16" ht="29.25" customHeight="1">
      <c r="A738" s="46"/>
      <c r="B738" s="123" t="s">
        <v>331</v>
      </c>
      <c r="C738" s="122"/>
      <c r="D738" s="108" t="s">
        <v>43</v>
      </c>
      <c r="E738" s="109"/>
      <c r="F738" s="109"/>
      <c r="G738" s="109"/>
      <c r="H738" s="109"/>
      <c r="I738" s="109"/>
      <c r="J738" s="110"/>
      <c r="K738" s="22"/>
      <c r="L738" s="22"/>
      <c r="M738" s="22"/>
      <c r="N738" s="22"/>
      <c r="O738" s="22"/>
      <c r="P738" s="22"/>
    </row>
    <row r="739" spans="1:16">
      <c r="A739" s="46"/>
      <c r="B739" s="124"/>
      <c r="C739" s="125"/>
      <c r="D739" s="39" t="s">
        <v>45</v>
      </c>
      <c r="E739" s="39" t="s">
        <v>46</v>
      </c>
      <c r="F739" s="39" t="s">
        <v>47</v>
      </c>
      <c r="G739" s="39" t="s">
        <v>48</v>
      </c>
      <c r="H739" s="39" t="s">
        <v>49</v>
      </c>
      <c r="I739" s="39" t="s">
        <v>50</v>
      </c>
      <c r="J739" s="39" t="s">
        <v>147</v>
      </c>
      <c r="K739" s="22"/>
      <c r="L739" s="22"/>
      <c r="M739" s="22"/>
      <c r="N739" s="22"/>
      <c r="O739" s="22"/>
    </row>
    <row r="740" spans="1:16">
      <c r="A740" s="46"/>
      <c r="B740" s="121" t="s">
        <v>148</v>
      </c>
      <c r="C740" s="52" t="s">
        <v>8</v>
      </c>
      <c r="D740" s="38">
        <v>538.80716000000018</v>
      </c>
      <c r="E740" s="38">
        <v>1295.0748500000004</v>
      </c>
      <c r="F740" s="38">
        <v>857.42812999999978</v>
      </c>
      <c r="G740" s="38">
        <v>773.50672999999961</v>
      </c>
      <c r="H740" s="38">
        <v>324.22284999999994</v>
      </c>
      <c r="I740" s="38">
        <v>579.93986000000018</v>
      </c>
      <c r="J740" s="38">
        <v>4368.9795800000002</v>
      </c>
      <c r="K740" s="22"/>
      <c r="L740" s="22"/>
      <c r="M740" s="22"/>
      <c r="N740" s="22"/>
      <c r="O740" s="22"/>
    </row>
    <row r="741" spans="1:16">
      <c r="A741" s="46"/>
      <c r="B741" s="122"/>
      <c r="C741" s="52" t="s">
        <v>9</v>
      </c>
      <c r="D741" s="38">
        <v>4778.1412400000017</v>
      </c>
      <c r="E741" s="38">
        <v>665.04568999999992</v>
      </c>
      <c r="F741" s="38">
        <v>650.72027000000003</v>
      </c>
      <c r="G741" s="38">
        <v>231.54105999999999</v>
      </c>
      <c r="H741" s="38">
        <v>61.594940000000001</v>
      </c>
      <c r="I741" s="38">
        <v>61.594940000000001</v>
      </c>
      <c r="J741" s="38">
        <v>6448.6381399999918</v>
      </c>
      <c r="K741" s="22"/>
      <c r="L741" s="22"/>
      <c r="M741" s="22"/>
      <c r="N741" s="22"/>
      <c r="O741" s="22"/>
    </row>
    <row r="742" spans="1:16">
      <c r="A742" s="46"/>
      <c r="B742" s="122"/>
      <c r="C742" s="52" t="s">
        <v>10</v>
      </c>
      <c r="D742" s="38">
        <v>1313.4027299999998</v>
      </c>
      <c r="E742" s="38">
        <v>651.59730000000025</v>
      </c>
      <c r="F742" s="38">
        <v>371.80221000000006</v>
      </c>
      <c r="G742" s="38">
        <v>241.82426999999998</v>
      </c>
      <c r="H742" s="38">
        <v>1488.4616399999991</v>
      </c>
      <c r="I742" s="38">
        <v>661.93970000000024</v>
      </c>
      <c r="J742" s="38">
        <v>4729.0278499999959</v>
      </c>
      <c r="K742" s="22"/>
      <c r="L742" s="22"/>
      <c r="M742" s="22"/>
      <c r="N742" s="22"/>
      <c r="O742" s="22"/>
    </row>
    <row r="743" spans="1:16">
      <c r="A743" s="46"/>
      <c r="B743" s="122"/>
      <c r="C743" s="52" t="s">
        <v>11</v>
      </c>
      <c r="D743" s="38">
        <v>2169.7043800000001</v>
      </c>
      <c r="E743" s="38">
        <v>1171.2390800000001</v>
      </c>
      <c r="F743" s="38">
        <v>184.45923999999999</v>
      </c>
      <c r="G743" s="38">
        <v>95.609759999999994</v>
      </c>
      <c r="H743" s="38">
        <v>47.804879999999997</v>
      </c>
      <c r="I743" s="38">
        <v>0</v>
      </c>
      <c r="J743" s="38">
        <v>3668.817340000001</v>
      </c>
      <c r="K743" s="22"/>
      <c r="L743" s="22"/>
      <c r="M743" s="22"/>
      <c r="N743" s="22"/>
      <c r="O743" s="22"/>
    </row>
    <row r="744" spans="1:16">
      <c r="A744" s="46"/>
      <c r="B744" s="53"/>
      <c r="C744" s="52" t="s">
        <v>147</v>
      </c>
      <c r="D744" s="38">
        <v>8800.0555099999965</v>
      </c>
      <c r="E744" s="38">
        <v>3782.9569200000014</v>
      </c>
      <c r="F744" s="38">
        <v>2064.4098499999986</v>
      </c>
      <c r="G744" s="38">
        <v>1342.4818199999991</v>
      </c>
      <c r="H744" s="38">
        <v>1922.0843099999979</v>
      </c>
      <c r="I744" s="38">
        <v>1303.4745</v>
      </c>
      <c r="J744" s="38">
        <v>19215.462910000038</v>
      </c>
      <c r="K744" s="22"/>
      <c r="L744" s="22"/>
      <c r="M744" s="22"/>
      <c r="N744" s="22"/>
      <c r="O744" s="22"/>
    </row>
    <row r="745" spans="1:16">
      <c r="A745" s="46"/>
      <c r="B745" s="106" t="s">
        <v>149</v>
      </c>
      <c r="C745" s="52" t="s">
        <v>8</v>
      </c>
      <c r="D745" s="33">
        <f>D740/J740</f>
        <v>0.12332563019211917</v>
      </c>
      <c r="E745" s="33">
        <f>E740/J740</f>
        <v>0.29642501785279579</v>
      </c>
      <c r="F745" s="34">
        <f>F740/J740</f>
        <v>0.19625363641548532</v>
      </c>
      <c r="G745" s="33">
        <f>G740/J740</f>
        <v>0.17704516943519327</v>
      </c>
      <c r="H745" s="33">
        <f>H740/J740</f>
        <v>7.4210200359874398E-2</v>
      </c>
      <c r="I745" s="34">
        <f>I740/J740</f>
        <v>0.132740345744532</v>
      </c>
      <c r="J745" s="34">
        <f>SUM(D745:I745)</f>
        <v>1</v>
      </c>
      <c r="K745" s="22"/>
      <c r="L745" s="22"/>
      <c r="M745" s="22"/>
      <c r="N745" s="22"/>
      <c r="O745" s="22"/>
    </row>
    <row r="746" spans="1:16">
      <c r="A746" s="46"/>
      <c r="B746" s="120"/>
      <c r="C746" s="52" t="s">
        <v>9</v>
      </c>
      <c r="D746" s="33">
        <f t="shared" ref="D746:D749" si="109">D741/J741</f>
        <v>0.74095353720685087</v>
      </c>
      <c r="E746" s="33">
        <f t="shared" ref="E746:E749" si="110">E741/J741</f>
        <v>0.10312963381753668</v>
      </c>
      <c r="F746" s="34">
        <f t="shared" ref="F746:F749" si="111">F741/J741</f>
        <v>0.10090816942629702</v>
      </c>
      <c r="G746" s="33">
        <f t="shared" ref="G746:G749" si="112">G741/J741</f>
        <v>3.5905419869008227E-2</v>
      </c>
      <c r="H746" s="33">
        <f t="shared" ref="H746:H749" si="113">H741/J741</f>
        <v>9.5516198401543548E-3</v>
      </c>
      <c r="I746" s="34">
        <f t="shared" ref="I746:I749" si="114">I741/J741</f>
        <v>9.5516198401543548E-3</v>
      </c>
      <c r="J746" s="34">
        <f>SUM(D746:I746)</f>
        <v>1.0000000000000016</v>
      </c>
      <c r="K746" s="22"/>
      <c r="L746" s="22"/>
      <c r="M746" s="22"/>
      <c r="N746" s="22"/>
      <c r="O746" s="22"/>
    </row>
    <row r="747" spans="1:16">
      <c r="A747" s="46"/>
      <c r="B747" s="120"/>
      <c r="C747" s="52" t="s">
        <v>10</v>
      </c>
      <c r="D747" s="33">
        <f t="shared" si="109"/>
        <v>0.27773207764043956</v>
      </c>
      <c r="E747" s="33">
        <f t="shared" si="110"/>
        <v>0.13778673348265455</v>
      </c>
      <c r="F747" s="34">
        <f t="shared" si="111"/>
        <v>7.8621277309669557E-2</v>
      </c>
      <c r="G747" s="33">
        <f t="shared" si="112"/>
        <v>5.1136148415789132E-2</v>
      </c>
      <c r="H747" s="33">
        <f t="shared" si="113"/>
        <v>0.31475002626596932</v>
      </c>
      <c r="I747" s="34">
        <f t="shared" si="114"/>
        <v>0.13997373688547865</v>
      </c>
      <c r="J747" s="34">
        <f>SUM(D747:I747)</f>
        <v>1.0000000000000009</v>
      </c>
      <c r="K747" s="22"/>
      <c r="L747" s="22"/>
      <c r="M747" s="22"/>
      <c r="N747" s="22"/>
      <c r="O747" s="22"/>
    </row>
    <row r="748" spans="1:16">
      <c r="A748" s="46"/>
      <c r="B748" s="120"/>
      <c r="C748" s="52" t="s">
        <v>11</v>
      </c>
      <c r="D748" s="33">
        <f t="shared" si="109"/>
        <v>0.59139067959158731</v>
      </c>
      <c r="E748" s="33">
        <f t="shared" si="110"/>
        <v>0.31924158971621075</v>
      </c>
      <c r="F748" s="34">
        <f t="shared" si="111"/>
        <v>5.0277575279885682E-2</v>
      </c>
      <c r="G748" s="33">
        <f t="shared" si="112"/>
        <v>2.6060103608210695E-2</v>
      </c>
      <c r="H748" s="33">
        <f t="shared" si="113"/>
        <v>1.3030051804105347E-2</v>
      </c>
      <c r="I748" s="34">
        <f t="shared" si="114"/>
        <v>0</v>
      </c>
      <c r="J748" s="34">
        <f>SUM(D748:I748)</f>
        <v>0.99999999999999967</v>
      </c>
      <c r="K748" s="22"/>
      <c r="L748" s="22"/>
      <c r="M748" s="22"/>
      <c r="N748" s="22"/>
      <c r="O748" s="22"/>
    </row>
    <row r="749" spans="1:16">
      <c r="A749" s="46"/>
      <c r="B749" s="107"/>
      <c r="C749" s="52" t="s">
        <v>147</v>
      </c>
      <c r="D749" s="33">
        <f t="shared" si="109"/>
        <v>0.45796739590490454</v>
      </c>
      <c r="E749" s="33">
        <f t="shared" si="110"/>
        <v>0.19687045468112502</v>
      </c>
      <c r="F749" s="34">
        <f t="shared" si="111"/>
        <v>0.1074348226565828</v>
      </c>
      <c r="G749" s="33">
        <f t="shared" si="112"/>
        <v>6.9864661928146929E-2</v>
      </c>
      <c r="H749" s="33">
        <f t="shared" si="113"/>
        <v>0.10002799927342443</v>
      </c>
      <c r="I749" s="34">
        <f t="shared" si="114"/>
        <v>6.7834665555813953E-2</v>
      </c>
      <c r="J749" s="34">
        <f>SUM(D749:I749)</f>
        <v>0.99999999999999756</v>
      </c>
      <c r="K749" s="22"/>
      <c r="L749" s="22"/>
      <c r="M749" s="22"/>
      <c r="N749" s="22"/>
      <c r="O749" s="22"/>
    </row>
    <row r="750" spans="1:16" s="22" customFormat="1" ht="21.75" customHeight="1">
      <c r="A750" s="27"/>
      <c r="B750" s="35"/>
      <c r="C750" s="36" t="s">
        <v>338</v>
      </c>
      <c r="G750" s="37"/>
    </row>
    <row r="752" spans="1:16" ht="29.25" customHeight="1">
      <c r="A752" s="46"/>
      <c r="B752" s="123" t="s">
        <v>331</v>
      </c>
      <c r="C752" s="122"/>
      <c r="D752" s="108" t="s">
        <v>44</v>
      </c>
      <c r="E752" s="109"/>
      <c r="F752" s="109"/>
      <c r="G752" s="109"/>
      <c r="H752" s="109"/>
      <c r="I752" s="109"/>
      <c r="J752" s="110"/>
      <c r="K752" s="22"/>
      <c r="L752" s="22"/>
      <c r="M752" s="22"/>
      <c r="N752" s="22"/>
      <c r="O752" s="22"/>
      <c r="P752" s="22"/>
    </row>
    <row r="753" spans="1:15">
      <c r="A753" s="46"/>
      <c r="B753" s="124"/>
      <c r="C753" s="125"/>
      <c r="D753" s="39" t="s">
        <v>45</v>
      </c>
      <c r="E753" s="39" t="s">
        <v>46</v>
      </c>
      <c r="F753" s="39" t="s">
        <v>47</v>
      </c>
      <c r="G753" s="39" t="s">
        <v>48</v>
      </c>
      <c r="H753" s="39" t="s">
        <v>49</v>
      </c>
      <c r="I753" s="39" t="s">
        <v>50</v>
      </c>
      <c r="J753" s="39" t="s">
        <v>147</v>
      </c>
      <c r="K753" s="22"/>
      <c r="L753" s="22"/>
      <c r="M753" s="22"/>
      <c r="N753" s="22"/>
      <c r="O753" s="22"/>
    </row>
    <row r="754" spans="1:15">
      <c r="A754" s="46"/>
      <c r="B754" s="121" t="s">
        <v>148</v>
      </c>
      <c r="C754" s="52" t="s">
        <v>8</v>
      </c>
      <c r="D754" s="38">
        <v>2534.9300400000011</v>
      </c>
      <c r="E754" s="38">
        <v>536.75230999999997</v>
      </c>
      <c r="F754" s="38">
        <v>54.005580000000002</v>
      </c>
      <c r="G754" s="38">
        <v>117.30819</v>
      </c>
      <c r="H754" s="38">
        <v>478.24775999999997</v>
      </c>
      <c r="I754" s="38">
        <v>647.73570000000007</v>
      </c>
      <c r="J754" s="38">
        <v>4368.9795800000002</v>
      </c>
      <c r="K754" s="22"/>
      <c r="L754" s="22"/>
      <c r="M754" s="22"/>
      <c r="N754" s="22"/>
      <c r="O754" s="22"/>
    </row>
    <row r="755" spans="1:15">
      <c r="A755" s="46"/>
      <c r="B755" s="122"/>
      <c r="C755" s="52" t="s">
        <v>9</v>
      </c>
      <c r="D755" s="38">
        <v>3836.1224600000032</v>
      </c>
      <c r="E755" s="38">
        <v>1847.3452099999997</v>
      </c>
      <c r="F755" s="38">
        <v>341.70526000000001</v>
      </c>
      <c r="G755" s="38">
        <v>0</v>
      </c>
      <c r="H755" s="38">
        <v>423.46521000000001</v>
      </c>
      <c r="I755" s="38">
        <v>0</v>
      </c>
      <c r="J755" s="38">
        <v>6448.6381399999918</v>
      </c>
      <c r="K755" s="22"/>
      <c r="L755" s="22"/>
      <c r="M755" s="22"/>
      <c r="N755" s="22"/>
      <c r="O755" s="22"/>
    </row>
    <row r="756" spans="1:15">
      <c r="A756" s="46"/>
      <c r="B756" s="122"/>
      <c r="C756" s="52" t="s">
        <v>10</v>
      </c>
      <c r="D756" s="38">
        <v>2401.3775199999986</v>
      </c>
      <c r="E756" s="38">
        <v>608.83687000000009</v>
      </c>
      <c r="F756" s="38">
        <v>104.26928000000001</v>
      </c>
      <c r="G756" s="38">
        <v>104.07693</v>
      </c>
      <c r="H756" s="38">
        <v>1278.9879399999998</v>
      </c>
      <c r="I756" s="38">
        <v>231.47930999999997</v>
      </c>
      <c r="J756" s="38">
        <v>4729.0278499999959</v>
      </c>
      <c r="K756" s="22"/>
      <c r="L756" s="22"/>
      <c r="M756" s="22"/>
      <c r="N756" s="22"/>
      <c r="O756" s="22"/>
    </row>
    <row r="757" spans="1:15">
      <c r="A757" s="46"/>
      <c r="B757" s="122"/>
      <c r="C757" s="52" t="s">
        <v>11</v>
      </c>
      <c r="D757" s="38">
        <v>1733.3010899999995</v>
      </c>
      <c r="E757" s="38">
        <v>1414.0990099999997</v>
      </c>
      <c r="F757" s="38">
        <v>234.58796000000001</v>
      </c>
      <c r="G757" s="38">
        <v>95.609759999999994</v>
      </c>
      <c r="H757" s="38">
        <v>191.21951999999999</v>
      </c>
      <c r="I757" s="38">
        <v>0</v>
      </c>
      <c r="J757" s="38">
        <v>3668.817340000001</v>
      </c>
      <c r="K757" s="22"/>
      <c r="L757" s="22"/>
      <c r="M757" s="22"/>
      <c r="N757" s="22"/>
      <c r="O757" s="22"/>
    </row>
    <row r="758" spans="1:15">
      <c r="A758" s="46"/>
      <c r="B758" s="53"/>
      <c r="C758" s="52" t="s">
        <v>147</v>
      </c>
      <c r="D758" s="38">
        <v>10505.731110000004</v>
      </c>
      <c r="E758" s="38">
        <v>4407.0333999999993</v>
      </c>
      <c r="F758" s="38">
        <v>734.56808000000024</v>
      </c>
      <c r="G758" s="38">
        <v>316.99487999999997</v>
      </c>
      <c r="H758" s="38">
        <v>2371.9204299999974</v>
      </c>
      <c r="I758" s="38">
        <v>879.21501000000012</v>
      </c>
      <c r="J758" s="38">
        <v>19215.462910000038</v>
      </c>
      <c r="K758" s="22"/>
      <c r="L758" s="22"/>
      <c r="M758" s="22"/>
      <c r="N758" s="22"/>
      <c r="O758" s="22"/>
    </row>
    <row r="759" spans="1:15">
      <c r="A759" s="46"/>
      <c r="B759" s="106" t="s">
        <v>149</v>
      </c>
      <c r="C759" s="52" t="s">
        <v>8</v>
      </c>
      <c r="D759" s="33">
        <f>D754/J754</f>
        <v>0.58021100661679015</v>
      </c>
      <c r="E759" s="33">
        <f>E754/J754</f>
        <v>0.12285530297671933</v>
      </c>
      <c r="F759" s="34">
        <f>F754/J754</f>
        <v>1.2361142690440316E-2</v>
      </c>
      <c r="G759" s="33">
        <f>G754/J754</f>
        <v>2.6850249091802805E-2</v>
      </c>
      <c r="H759" s="33">
        <f>H754/J754</f>
        <v>0.10946440724724101</v>
      </c>
      <c r="I759" s="34">
        <f>I754/J754</f>
        <v>0.14825789137700662</v>
      </c>
      <c r="J759" s="34">
        <f>SUM(D759:I759)</f>
        <v>1.0000000000000002</v>
      </c>
      <c r="K759" s="22"/>
      <c r="L759" s="22"/>
      <c r="M759" s="22"/>
      <c r="N759" s="22"/>
      <c r="O759" s="22"/>
    </row>
    <row r="760" spans="1:15">
      <c r="A760" s="46"/>
      <c r="B760" s="120"/>
      <c r="C760" s="52" t="s">
        <v>9</v>
      </c>
      <c r="D760" s="33">
        <f t="shared" ref="D760:D763" si="115">D755/J755</f>
        <v>0.59487327040496774</v>
      </c>
      <c r="E760" s="33">
        <f t="shared" ref="E760:E763" si="116">E755/J755</f>
        <v>0.28647059579001311</v>
      </c>
      <c r="F760" s="34">
        <f t="shared" ref="F760:F763" si="117">F755/J755</f>
        <v>5.2988747791638445E-2</v>
      </c>
      <c r="G760" s="33">
        <f t="shared" ref="G760:G763" si="118">G755/J755</f>
        <v>0</v>
      </c>
      <c r="H760" s="33">
        <f t="shared" ref="H760:H763" si="119">H755/J755</f>
        <v>6.5667386013382442E-2</v>
      </c>
      <c r="I760" s="34">
        <f t="shared" ref="I760:I763" si="120">I755/J755</f>
        <v>0</v>
      </c>
      <c r="J760" s="34">
        <f>SUM(D760:I760)</f>
        <v>1.0000000000000018</v>
      </c>
      <c r="K760" s="22"/>
      <c r="L760" s="22"/>
      <c r="M760" s="22"/>
      <c r="N760" s="22"/>
      <c r="O760" s="22"/>
    </row>
    <row r="761" spans="1:15">
      <c r="A761" s="46"/>
      <c r="B761" s="120"/>
      <c r="C761" s="52" t="s">
        <v>10</v>
      </c>
      <c r="D761" s="33">
        <f t="shared" si="115"/>
        <v>0.5077951740123503</v>
      </c>
      <c r="E761" s="33">
        <f t="shared" si="116"/>
        <v>0.12874461502695542</v>
      </c>
      <c r="F761" s="34">
        <f t="shared" si="117"/>
        <v>2.2048776896080258E-2</v>
      </c>
      <c r="G761" s="33">
        <f t="shared" si="118"/>
        <v>2.2008102574401226E-2</v>
      </c>
      <c r="H761" s="33">
        <f t="shared" si="119"/>
        <v>0.27045472781472429</v>
      </c>
      <c r="I761" s="34">
        <f t="shared" si="120"/>
        <v>4.8948603675489068E-2</v>
      </c>
      <c r="J761" s="34">
        <f>SUM(D761:I761)</f>
        <v>1.0000000000000007</v>
      </c>
      <c r="K761" s="22"/>
      <c r="L761" s="22"/>
      <c r="M761" s="22"/>
      <c r="N761" s="22"/>
      <c r="O761" s="22"/>
    </row>
    <row r="762" spans="1:15">
      <c r="A762" s="46"/>
      <c r="B762" s="120"/>
      <c r="C762" s="52" t="s">
        <v>11</v>
      </c>
      <c r="D762" s="33">
        <f t="shared" si="115"/>
        <v>0.47244136989387403</v>
      </c>
      <c r="E762" s="33">
        <f t="shared" si="116"/>
        <v>0.38543728917286446</v>
      </c>
      <c r="F762" s="34">
        <f t="shared" si="117"/>
        <v>6.3941030108628949E-2</v>
      </c>
      <c r="G762" s="33">
        <f t="shared" si="118"/>
        <v>2.6060103608210695E-2</v>
      </c>
      <c r="H762" s="33">
        <f t="shared" si="119"/>
        <v>5.2120207216421389E-2</v>
      </c>
      <c r="I762" s="34">
        <f t="shared" si="120"/>
        <v>0</v>
      </c>
      <c r="J762" s="34">
        <f>SUM(D762:I762)</f>
        <v>0.99999999999999944</v>
      </c>
      <c r="K762" s="22"/>
      <c r="L762" s="22"/>
      <c r="M762" s="22"/>
      <c r="N762" s="22"/>
      <c r="O762" s="22"/>
    </row>
    <row r="763" spans="1:15">
      <c r="A763" s="46"/>
      <c r="B763" s="107"/>
      <c r="C763" s="52" t="s">
        <v>147</v>
      </c>
      <c r="D763" s="33">
        <f t="shared" si="115"/>
        <v>0.54673317833694501</v>
      </c>
      <c r="E763" s="33">
        <f t="shared" si="116"/>
        <v>0.22934828167509344</v>
      </c>
      <c r="F763" s="34">
        <f t="shared" si="117"/>
        <v>3.8227966895229941E-2</v>
      </c>
      <c r="G763" s="33">
        <f t="shared" si="118"/>
        <v>1.6496864087257077E-2</v>
      </c>
      <c r="H763" s="33">
        <f t="shared" si="119"/>
        <v>0.12343811029218617</v>
      </c>
      <c r="I763" s="34">
        <f t="shared" si="120"/>
        <v>4.575559871328639E-2</v>
      </c>
      <c r="J763" s="34">
        <f>SUM(D763:I763)</f>
        <v>0.999999999999998</v>
      </c>
      <c r="K763" s="22"/>
      <c r="L763" s="22"/>
      <c r="M763" s="22"/>
      <c r="N763" s="22"/>
      <c r="O763" s="22"/>
    </row>
    <row r="764" spans="1:15" s="22" customFormat="1" ht="21.75" customHeight="1">
      <c r="A764" s="27"/>
      <c r="B764" s="35"/>
      <c r="C764" s="36" t="s">
        <v>338</v>
      </c>
      <c r="G764" s="37"/>
    </row>
    <row r="766" spans="1:15" s="25" customFormat="1" ht="21.75" customHeight="1">
      <c r="A766" s="58" t="s">
        <v>281</v>
      </c>
      <c r="B766" s="24" t="s">
        <v>282</v>
      </c>
    </row>
    <row r="767" spans="1:15" s="25" customFormat="1" ht="21.75" customHeight="1">
      <c r="A767" s="58"/>
      <c r="B767" s="24"/>
    </row>
    <row r="768" spans="1:15" s="25" customFormat="1" ht="21.75" customHeight="1">
      <c r="A768" s="58" t="s">
        <v>283</v>
      </c>
      <c r="B768" s="24" t="s">
        <v>284</v>
      </c>
    </row>
    <row r="769" spans="1:21" s="25" customFormat="1" ht="21.75" customHeight="1">
      <c r="A769" s="58"/>
      <c r="B769" s="24"/>
    </row>
    <row r="770" spans="1:21" s="62" customFormat="1" ht="25.5" customHeight="1">
      <c r="A770" s="41"/>
      <c r="B770" s="123" t="s">
        <v>331</v>
      </c>
      <c r="C770" s="122"/>
      <c r="D770" s="108" t="s">
        <v>285</v>
      </c>
      <c r="E770" s="109"/>
      <c r="F770" s="110"/>
      <c r="G770" s="108" t="s">
        <v>286</v>
      </c>
      <c r="H770" s="109"/>
      <c r="I770" s="110"/>
      <c r="J770" s="108" t="s">
        <v>287</v>
      </c>
      <c r="K770" s="109"/>
      <c r="L770" s="110"/>
      <c r="M770" s="108" t="s">
        <v>288</v>
      </c>
      <c r="N770" s="109"/>
      <c r="O770" s="110"/>
      <c r="P770" s="108" t="s">
        <v>289</v>
      </c>
      <c r="Q770" s="109"/>
      <c r="R770" s="110"/>
      <c r="S770" s="108" t="s">
        <v>290</v>
      </c>
      <c r="T770" s="109"/>
      <c r="U770" s="110"/>
    </row>
    <row r="771" spans="1:21" s="62" customFormat="1">
      <c r="A771" s="41"/>
      <c r="B771" s="124"/>
      <c r="C771" s="125"/>
      <c r="D771" s="29" t="s">
        <v>3</v>
      </c>
      <c r="E771" s="30" t="s">
        <v>4</v>
      </c>
      <c r="F771" s="31" t="s">
        <v>147</v>
      </c>
      <c r="G771" s="29" t="s">
        <v>3</v>
      </c>
      <c r="H771" s="30" t="s">
        <v>4</v>
      </c>
      <c r="I771" s="31" t="s">
        <v>147</v>
      </c>
      <c r="J771" s="29" t="s">
        <v>3</v>
      </c>
      <c r="K771" s="30" t="s">
        <v>4</v>
      </c>
      <c r="L771" s="31" t="s">
        <v>147</v>
      </c>
      <c r="M771" s="29" t="s">
        <v>3</v>
      </c>
      <c r="N771" s="30" t="s">
        <v>4</v>
      </c>
      <c r="O771" s="31" t="s">
        <v>147</v>
      </c>
      <c r="P771" s="29" t="s">
        <v>3</v>
      </c>
      <c r="Q771" s="30" t="s">
        <v>4</v>
      </c>
      <c r="R771" s="31" t="s">
        <v>147</v>
      </c>
      <c r="S771" s="29" t="s">
        <v>3</v>
      </c>
      <c r="T771" s="30" t="s">
        <v>4</v>
      </c>
      <c r="U771" s="31" t="s">
        <v>147</v>
      </c>
    </row>
    <row r="772" spans="1:21" s="62" customFormat="1">
      <c r="A772" s="41"/>
      <c r="B772" s="121" t="s">
        <v>148</v>
      </c>
      <c r="C772" s="52" t="s">
        <v>8</v>
      </c>
      <c r="D772" s="32">
        <v>7635.1220199999871</v>
      </c>
      <c r="E772" s="32">
        <v>430.52731</v>
      </c>
      <c r="F772" s="32">
        <v>8065.6493299999875</v>
      </c>
      <c r="G772" s="32">
        <v>7651.6566999999895</v>
      </c>
      <c r="H772" s="32">
        <v>413.99262999999996</v>
      </c>
      <c r="I772" s="32">
        <v>8065.6493299999875</v>
      </c>
      <c r="J772" s="32">
        <v>7082.5373799999888</v>
      </c>
      <c r="K772" s="32">
        <v>983.11194999999998</v>
      </c>
      <c r="L772" s="32">
        <v>8065.6493299999875</v>
      </c>
      <c r="M772" s="32">
        <v>7560.5783699999874</v>
      </c>
      <c r="N772" s="32">
        <v>505.07095999999996</v>
      </c>
      <c r="O772" s="32">
        <v>8065.6493299999875</v>
      </c>
      <c r="P772" s="32">
        <v>6807.2275899999886</v>
      </c>
      <c r="Q772" s="32">
        <v>1258.4217400000005</v>
      </c>
      <c r="R772" s="32">
        <v>8065.6493299999875</v>
      </c>
      <c r="S772" s="32">
        <v>7477.3382299999885</v>
      </c>
      <c r="T772" s="32">
        <v>588.31110000000001</v>
      </c>
      <c r="U772" s="32">
        <v>8065.6493299999875</v>
      </c>
    </row>
    <row r="773" spans="1:21" s="62" customFormat="1">
      <c r="A773" s="41"/>
      <c r="B773" s="122"/>
      <c r="C773" s="52" t="s">
        <v>9</v>
      </c>
      <c r="D773" s="32">
        <v>15686.234510000042</v>
      </c>
      <c r="E773" s="32">
        <v>1518.4055999999996</v>
      </c>
      <c r="F773" s="32">
        <v>17204.640110000048</v>
      </c>
      <c r="G773" s="32">
        <v>15008.328400000039</v>
      </c>
      <c r="H773" s="32">
        <v>2196.3117099999995</v>
      </c>
      <c r="I773" s="32">
        <v>17204.640110000048</v>
      </c>
      <c r="J773" s="32">
        <v>12806.205020000023</v>
      </c>
      <c r="K773" s="32">
        <v>4398.4350900000018</v>
      </c>
      <c r="L773" s="32">
        <v>17204.640110000048</v>
      </c>
      <c r="M773" s="32">
        <v>13423.157010000032</v>
      </c>
      <c r="N773" s="32">
        <v>3781.4831000000004</v>
      </c>
      <c r="O773" s="32">
        <v>17204.640110000048</v>
      </c>
      <c r="P773" s="32">
        <v>11538.33905000001</v>
      </c>
      <c r="Q773" s="32">
        <v>5666.3010600000034</v>
      </c>
      <c r="R773" s="32">
        <v>17204.640110000048</v>
      </c>
      <c r="S773" s="32">
        <v>14538.152770000037</v>
      </c>
      <c r="T773" s="32">
        <v>2666.4873399999992</v>
      </c>
      <c r="U773" s="32">
        <v>17204.640110000048</v>
      </c>
    </row>
    <row r="774" spans="1:21" s="62" customFormat="1">
      <c r="A774" s="41"/>
      <c r="B774" s="122"/>
      <c r="C774" s="52" t="s">
        <v>10</v>
      </c>
      <c r="D774" s="32">
        <v>6981.7603000000099</v>
      </c>
      <c r="E774" s="32">
        <v>1473.1441399999994</v>
      </c>
      <c r="F774" s="32">
        <v>8454.9044400000239</v>
      </c>
      <c r="G774" s="32">
        <v>6506.0439200000055</v>
      </c>
      <c r="H774" s="32">
        <v>1948.8605199999984</v>
      </c>
      <c r="I774" s="32">
        <v>8454.9044400000239</v>
      </c>
      <c r="J774" s="32">
        <v>4372.9215500000009</v>
      </c>
      <c r="K774" s="32">
        <v>4081.9828899999961</v>
      </c>
      <c r="L774" s="32">
        <v>8454.9044400000239</v>
      </c>
      <c r="M774" s="32">
        <v>5701.4778100000012</v>
      </c>
      <c r="N774" s="32">
        <v>2753.4266299999981</v>
      </c>
      <c r="O774" s="32">
        <v>8454.9044400000239</v>
      </c>
      <c r="P774" s="32">
        <v>3612.5705999999968</v>
      </c>
      <c r="Q774" s="32">
        <v>4842.3338400000002</v>
      </c>
      <c r="R774" s="32">
        <v>8454.9044400000239</v>
      </c>
      <c r="S774" s="32">
        <v>5793.7924100000027</v>
      </c>
      <c r="T774" s="32">
        <v>2661.1120299999984</v>
      </c>
      <c r="U774" s="32">
        <v>8454.9044400000239</v>
      </c>
    </row>
    <row r="775" spans="1:21" s="62" customFormat="1">
      <c r="A775" s="41"/>
      <c r="B775" s="122"/>
      <c r="C775" s="52" t="s">
        <v>11</v>
      </c>
      <c r="D775" s="32">
        <v>8750.3189999999759</v>
      </c>
      <c r="E775" s="32">
        <v>1253.2827</v>
      </c>
      <c r="F775" s="32">
        <v>10003.60169999997</v>
      </c>
      <c r="G775" s="32">
        <v>7721.7917699999907</v>
      </c>
      <c r="H775" s="32">
        <v>2281.8099299999999</v>
      </c>
      <c r="I775" s="32">
        <v>10003.60169999997</v>
      </c>
      <c r="J775" s="32">
        <v>6887.4818399999904</v>
      </c>
      <c r="K775" s="32">
        <v>3116.1198600000012</v>
      </c>
      <c r="L775" s="32">
        <v>10003.60169999997</v>
      </c>
      <c r="M775" s="32">
        <v>7000.3448199999902</v>
      </c>
      <c r="N775" s="32">
        <v>3003.2568800000008</v>
      </c>
      <c r="O775" s="32">
        <v>10003.60169999997</v>
      </c>
      <c r="P775" s="32">
        <v>6299.5385799999913</v>
      </c>
      <c r="Q775" s="32">
        <v>3704.0631200000021</v>
      </c>
      <c r="R775" s="32">
        <v>10003.60169999997</v>
      </c>
      <c r="S775" s="32">
        <v>7419.0643199999886</v>
      </c>
      <c r="T775" s="32">
        <v>2584.5373799999998</v>
      </c>
      <c r="U775" s="32">
        <v>10003.60169999997</v>
      </c>
    </row>
    <row r="776" spans="1:21" s="62" customFormat="1">
      <c r="A776" s="41"/>
      <c r="B776" s="53"/>
      <c r="C776" s="52" t="s">
        <v>147</v>
      </c>
      <c r="D776" s="38">
        <v>39053.435830000024</v>
      </c>
      <c r="E776" s="38">
        <v>4675.3597499999969</v>
      </c>
      <c r="F776" s="32">
        <v>43728.795580000224</v>
      </c>
      <c r="G776" s="38">
        <v>36887.820789999947</v>
      </c>
      <c r="H776" s="38">
        <v>6840.9747899999884</v>
      </c>
      <c r="I776" s="32">
        <v>43728.795580000224</v>
      </c>
      <c r="J776" s="38">
        <v>31149.145789999857</v>
      </c>
      <c r="K776" s="38">
        <v>12579.649790000003</v>
      </c>
      <c r="L776" s="32">
        <v>43728.795580000224</v>
      </c>
      <c r="M776" s="38">
        <v>33685.55800999987</v>
      </c>
      <c r="N776" s="38">
        <v>10043.237569999998</v>
      </c>
      <c r="O776" s="32">
        <v>43728.795580000224</v>
      </c>
      <c r="P776" s="38">
        <v>28257.675819999899</v>
      </c>
      <c r="Q776" s="38">
        <v>15471.119760000003</v>
      </c>
      <c r="R776" s="32">
        <v>43728.795580000224</v>
      </c>
      <c r="S776" s="38">
        <v>35228.347729999965</v>
      </c>
      <c r="T776" s="38">
        <v>8500.4478499999932</v>
      </c>
      <c r="U776" s="32">
        <v>43728.795580000224</v>
      </c>
    </row>
    <row r="777" spans="1:21" s="62" customFormat="1">
      <c r="A777" s="41"/>
      <c r="B777" s="106" t="s">
        <v>149</v>
      </c>
      <c r="C777" s="52" t="s">
        <v>8</v>
      </c>
      <c r="D777" s="54">
        <f>D772/F772</f>
        <v>0.94662211405612884</v>
      </c>
      <c r="E777" s="54">
        <f>E772/F772</f>
        <v>5.3377885943871141E-2</v>
      </c>
      <c r="F777" s="55">
        <f>D777+E777</f>
        <v>1</v>
      </c>
      <c r="G777" s="54">
        <f>G772/I772</f>
        <v>0.94867212631472053</v>
      </c>
      <c r="H777" s="54">
        <f>H772/I772</f>
        <v>5.1327873685279669E-2</v>
      </c>
      <c r="I777" s="55">
        <f>G777+H777</f>
        <v>1.0000000000000002</v>
      </c>
      <c r="J777" s="54">
        <f>J772/L772</f>
        <v>0.87811124563234633</v>
      </c>
      <c r="K777" s="54">
        <f>K772/L772</f>
        <v>0.12188875436765381</v>
      </c>
      <c r="L777" s="55">
        <f>J777+K777</f>
        <v>1.0000000000000002</v>
      </c>
      <c r="M777" s="54">
        <f>M772/O772</f>
        <v>0.93738000012951206</v>
      </c>
      <c r="N777" s="54">
        <f>N772/O772</f>
        <v>6.2619999870487886E-2</v>
      </c>
      <c r="O777" s="55">
        <f>M777+N777</f>
        <v>1</v>
      </c>
      <c r="P777" s="54">
        <f>P772/R772</f>
        <v>0.84397762802316123</v>
      </c>
      <c r="Q777" s="54">
        <f>Q772/R772</f>
        <v>0.15602237197683902</v>
      </c>
      <c r="R777" s="55">
        <f>P777+Q777</f>
        <v>1.0000000000000002</v>
      </c>
      <c r="S777" s="54">
        <f>S772/U772</f>
        <v>0.92705967295010083</v>
      </c>
      <c r="T777" s="54">
        <f>T772/U772</f>
        <v>7.2940327049899265E-2</v>
      </c>
      <c r="U777" s="55">
        <f>S777+T777</f>
        <v>1</v>
      </c>
    </row>
    <row r="778" spans="1:21" s="62" customFormat="1">
      <c r="A778" s="41"/>
      <c r="B778" s="120"/>
      <c r="C778" s="52" t="s">
        <v>9</v>
      </c>
      <c r="D778" s="54">
        <f>D773/F773</f>
        <v>0.91174441369933423</v>
      </c>
      <c r="E778" s="54">
        <f>E773/F773</f>
        <v>8.8255586300665448E-2</v>
      </c>
      <c r="F778" s="55">
        <f>D778+E778</f>
        <v>0.99999999999999967</v>
      </c>
      <c r="G778" s="54">
        <f>G773/I773</f>
        <v>0.87234189753708236</v>
      </c>
      <c r="H778" s="54">
        <f>H773/I773</f>
        <v>0.12765810246291712</v>
      </c>
      <c r="I778" s="55">
        <f>G778+H778</f>
        <v>0.99999999999999944</v>
      </c>
      <c r="J778" s="54">
        <f>J773/L773</f>
        <v>0.74434599841216831</v>
      </c>
      <c r="K778" s="54">
        <f>K773/L773</f>
        <v>0.25565400158783036</v>
      </c>
      <c r="L778" s="55">
        <f>J778+K778</f>
        <v>0.99999999999999867</v>
      </c>
      <c r="M778" s="54">
        <f>M773/O773</f>
        <v>0.78020562616697453</v>
      </c>
      <c r="N778" s="54">
        <f>N773/O773</f>
        <v>0.21979437383302464</v>
      </c>
      <c r="O778" s="55">
        <f>M778+N778</f>
        <v>0.99999999999999911</v>
      </c>
      <c r="P778" s="54">
        <f>P773/R773</f>
        <v>0.67065274113426243</v>
      </c>
      <c r="Q778" s="54">
        <f>Q773/R773</f>
        <v>0.32934725886573557</v>
      </c>
      <c r="R778" s="55">
        <f>P778+Q778</f>
        <v>0.999999999999998</v>
      </c>
      <c r="S778" s="54">
        <f>S773/U773</f>
        <v>0.84501347758793643</v>
      </c>
      <c r="T778" s="54">
        <f>T773/U773</f>
        <v>0.15498652241206293</v>
      </c>
      <c r="U778" s="55">
        <f>S778+T778</f>
        <v>0.99999999999999933</v>
      </c>
    </row>
    <row r="779" spans="1:21" s="62" customFormat="1">
      <c r="A779" s="41"/>
      <c r="B779" s="120"/>
      <c r="C779" s="52" t="s">
        <v>10</v>
      </c>
      <c r="D779" s="54">
        <f>D774/F774</f>
        <v>0.8257645428811009</v>
      </c>
      <c r="E779" s="54">
        <f>E774/F774</f>
        <v>0.1742354571188974</v>
      </c>
      <c r="F779" s="55">
        <f>D779+E779</f>
        <v>0.99999999999999833</v>
      </c>
      <c r="G779" s="54">
        <f>G774/I774</f>
        <v>0.76949940311803067</v>
      </c>
      <c r="H779" s="54">
        <f>H774/I774</f>
        <v>0.230500596881967</v>
      </c>
      <c r="I779" s="55">
        <f>G779+H779</f>
        <v>0.99999999999999767</v>
      </c>
      <c r="J779" s="54">
        <f>J774/L774</f>
        <v>0.51720531923598989</v>
      </c>
      <c r="K779" s="54">
        <f>K774/L774</f>
        <v>0.48279468076400689</v>
      </c>
      <c r="L779" s="55">
        <f>J779+K779</f>
        <v>0.99999999999999678</v>
      </c>
      <c r="M779" s="54">
        <f>M774/O774</f>
        <v>0.67433971021912398</v>
      </c>
      <c r="N779" s="54">
        <f>N774/O774</f>
        <v>0.32566028978087308</v>
      </c>
      <c r="O779" s="55">
        <f>M779+N779</f>
        <v>0.99999999999999711</v>
      </c>
      <c r="P779" s="54">
        <f>P774/R774</f>
        <v>0.42727515439547492</v>
      </c>
      <c r="Q779" s="54">
        <f>Q774/R774</f>
        <v>0.57272484560452186</v>
      </c>
      <c r="R779" s="55">
        <f>P779+Q779</f>
        <v>0.99999999999999678</v>
      </c>
      <c r="S779" s="54">
        <f>S774/U774</f>
        <v>0.68525817779674236</v>
      </c>
      <c r="T779" s="54">
        <f>T774/U774</f>
        <v>0.31474182220325497</v>
      </c>
      <c r="U779" s="55">
        <f>S779+T779</f>
        <v>0.99999999999999734</v>
      </c>
    </row>
    <row r="780" spans="1:21" s="62" customFormat="1">
      <c r="A780" s="41"/>
      <c r="B780" s="120"/>
      <c r="C780" s="52" t="s">
        <v>11</v>
      </c>
      <c r="D780" s="54">
        <f>D775/F775</f>
        <v>0.87471685323097204</v>
      </c>
      <c r="E780" s="54">
        <f>E775/F775</f>
        <v>0.12528314676902857</v>
      </c>
      <c r="F780" s="55">
        <f>D780+E780</f>
        <v>1.0000000000000007</v>
      </c>
      <c r="G780" s="54">
        <f>G775/I775</f>
        <v>0.77190116135871478</v>
      </c>
      <c r="H780" s="54">
        <f>H775/I775</f>
        <v>0.22809883864128724</v>
      </c>
      <c r="I780" s="55">
        <f>G780+H780</f>
        <v>1.000000000000002</v>
      </c>
      <c r="J780" s="54">
        <f>J775/L775</f>
        <v>0.68850020688048896</v>
      </c>
      <c r="K780" s="54">
        <f>K775/L775</f>
        <v>0.3114997931195132</v>
      </c>
      <c r="L780" s="55">
        <f>J780+K780</f>
        <v>1.0000000000000022</v>
      </c>
      <c r="M780" s="54">
        <f>M775/O775</f>
        <v>0.6997824413580972</v>
      </c>
      <c r="N780" s="54">
        <f>N775/O775</f>
        <v>0.30021755864190491</v>
      </c>
      <c r="O780" s="55">
        <f>M780+N780</f>
        <v>1.0000000000000022</v>
      </c>
      <c r="P780" s="54">
        <f>P775/R775</f>
        <v>0.62972704920868749</v>
      </c>
      <c r="Q780" s="54">
        <f>Q775/R775</f>
        <v>0.37027295079131478</v>
      </c>
      <c r="R780" s="55">
        <f>P780+Q780</f>
        <v>1.0000000000000022</v>
      </c>
      <c r="S780" s="54">
        <f>S775/U775</f>
        <v>0.74163931576764108</v>
      </c>
      <c r="T780" s="54">
        <f>T775/U775</f>
        <v>0.2583606842323608</v>
      </c>
      <c r="U780" s="55">
        <f>S780+T780</f>
        <v>1.0000000000000018</v>
      </c>
    </row>
    <row r="781" spans="1:21" s="62" customFormat="1">
      <c r="A781" s="41"/>
      <c r="B781" s="107"/>
      <c r="C781" s="52" t="s">
        <v>147</v>
      </c>
      <c r="D781" s="54">
        <f>D776/F776</f>
        <v>0.89308281447068893</v>
      </c>
      <c r="E781" s="54">
        <f>E776/F776</f>
        <v>0.10691718552930639</v>
      </c>
      <c r="F781" s="55">
        <f>D781+E781</f>
        <v>0.99999999999999534</v>
      </c>
      <c r="G781" s="54">
        <f>G776/I776</f>
        <v>0.8435590393180401</v>
      </c>
      <c r="H781" s="54">
        <f>H776/I776</f>
        <v>0.15644096068195329</v>
      </c>
      <c r="I781" s="55">
        <f>G781+H781</f>
        <v>0.99999999999999334</v>
      </c>
      <c r="J781" s="54">
        <f>J776/L776</f>
        <v>0.71232571985692217</v>
      </c>
      <c r="K781" s="54">
        <f>K776/L776</f>
        <v>0.28767428014306951</v>
      </c>
      <c r="L781" s="55">
        <f>J781+K781</f>
        <v>0.99999999999999167</v>
      </c>
      <c r="M781" s="54">
        <f>M776/O776</f>
        <v>0.77032896889129676</v>
      </c>
      <c r="N781" s="54">
        <f>N776/O776</f>
        <v>0.22967103110869505</v>
      </c>
      <c r="O781" s="55">
        <f>M781+N781</f>
        <v>0.99999999999999178</v>
      </c>
      <c r="P781" s="54">
        <f>P776/R776</f>
        <v>0.6462029297903602</v>
      </c>
      <c r="Q781" s="54">
        <f>Q776/R776</f>
        <v>0.35379707020963241</v>
      </c>
      <c r="R781" s="55">
        <f>P781+Q781</f>
        <v>0.99999999999999267</v>
      </c>
      <c r="S781" s="54">
        <f>S776/U776</f>
        <v>0.80560983358325056</v>
      </c>
      <c r="T781" s="54">
        <f>T776/U776</f>
        <v>0.19439016641674331</v>
      </c>
      <c r="U781" s="55">
        <f>S781+T781</f>
        <v>0.99999999999999389</v>
      </c>
    </row>
    <row r="782" spans="1:21" s="22" customFormat="1" ht="21.75" customHeight="1">
      <c r="A782" s="27"/>
      <c r="B782" s="35"/>
      <c r="C782" s="36" t="s">
        <v>338</v>
      </c>
      <c r="G782" s="37"/>
    </row>
    <row r="783" spans="1:21" s="62" customFormat="1">
      <c r="A783" s="41"/>
    </row>
    <row r="784" spans="1:21" s="25" customFormat="1" ht="21.75" customHeight="1">
      <c r="A784" s="58" t="s">
        <v>291</v>
      </c>
      <c r="B784" s="24" t="s">
        <v>292</v>
      </c>
    </row>
    <row r="785" spans="1:21" s="25" customFormat="1" ht="21.75" customHeight="1">
      <c r="A785" s="58"/>
      <c r="B785" s="24"/>
    </row>
    <row r="786" spans="1:21" s="62" customFormat="1" ht="25.5" customHeight="1">
      <c r="A786" s="41"/>
      <c r="B786" s="123" t="s">
        <v>331</v>
      </c>
      <c r="C786" s="122"/>
      <c r="D786" s="108" t="s">
        <v>293</v>
      </c>
      <c r="E786" s="109"/>
      <c r="F786" s="110"/>
      <c r="G786" s="108" t="s">
        <v>294</v>
      </c>
      <c r="H786" s="109"/>
      <c r="I786" s="110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1:21" s="62" customFormat="1">
      <c r="A787" s="41"/>
      <c r="B787" s="124"/>
      <c r="C787" s="125"/>
      <c r="D787" s="29" t="s">
        <v>3</v>
      </c>
      <c r="E787" s="30" t="s">
        <v>4</v>
      </c>
      <c r="F787" s="31" t="s">
        <v>147</v>
      </c>
      <c r="G787" s="29" t="s">
        <v>3</v>
      </c>
      <c r="H787" s="30" t="s">
        <v>4</v>
      </c>
      <c r="I787" s="31" t="s">
        <v>147</v>
      </c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1:21" s="62" customFormat="1">
      <c r="A788" s="41"/>
      <c r="B788" s="121" t="s">
        <v>148</v>
      </c>
      <c r="C788" s="52" t="s">
        <v>8</v>
      </c>
      <c r="D788" s="32">
        <v>6241.5367699999924</v>
      </c>
      <c r="E788" s="32">
        <v>1824.1125600000012</v>
      </c>
      <c r="F788" s="32">
        <v>8065.6493299999875</v>
      </c>
      <c r="G788" s="32">
        <v>1824.1125600000012</v>
      </c>
      <c r="H788" s="32">
        <v>6241.5367699999924</v>
      </c>
      <c r="I788" s="32">
        <v>8065.6493299999875</v>
      </c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1:21" s="62" customFormat="1">
      <c r="A789" s="41"/>
      <c r="B789" s="122"/>
      <c r="C789" s="52" t="s">
        <v>9</v>
      </c>
      <c r="D789" s="32">
        <v>13445.389400000031</v>
      </c>
      <c r="E789" s="32">
        <v>3759.2507100000007</v>
      </c>
      <c r="F789" s="32">
        <v>17204.640110000048</v>
      </c>
      <c r="G789" s="32">
        <v>3759.2507100000007</v>
      </c>
      <c r="H789" s="32">
        <v>13445.389400000031</v>
      </c>
      <c r="I789" s="32">
        <v>17204.640110000048</v>
      </c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1:21" s="62" customFormat="1">
      <c r="A790" s="41"/>
      <c r="B790" s="122"/>
      <c r="C790" s="52" t="s">
        <v>10</v>
      </c>
      <c r="D790" s="32">
        <v>5676.3820000000014</v>
      </c>
      <c r="E790" s="32">
        <v>2778.522439999997</v>
      </c>
      <c r="F790" s="32">
        <v>8454.9044400000239</v>
      </c>
      <c r="G790" s="32">
        <v>2778.522439999997</v>
      </c>
      <c r="H790" s="32">
        <v>5676.3820000000014</v>
      </c>
      <c r="I790" s="32">
        <v>8454.9044400000239</v>
      </c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1:21" s="62" customFormat="1">
      <c r="A791" s="41"/>
      <c r="B791" s="122"/>
      <c r="C791" s="52" t="s">
        <v>11</v>
      </c>
      <c r="D791" s="32">
        <v>6719.8140399999911</v>
      </c>
      <c r="E791" s="32">
        <v>3283.7876600000022</v>
      </c>
      <c r="F791" s="32">
        <v>10003.60169999997</v>
      </c>
      <c r="G791" s="32">
        <v>3283.7876600000022</v>
      </c>
      <c r="H791" s="32">
        <v>6719.8140399999911</v>
      </c>
      <c r="I791" s="32">
        <v>10003.60169999997</v>
      </c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1:21" s="62" customFormat="1">
      <c r="A792" s="41"/>
      <c r="B792" s="53"/>
      <c r="C792" s="52" t="s">
        <v>147</v>
      </c>
      <c r="D792" s="38">
        <v>32083.122209999841</v>
      </c>
      <c r="E792" s="38">
        <v>11645.673370000008</v>
      </c>
      <c r="F792" s="32">
        <v>43728.795580000224</v>
      </c>
      <c r="G792" s="38">
        <v>11645.673370000008</v>
      </c>
      <c r="H792" s="38">
        <v>32083.122209999841</v>
      </c>
      <c r="I792" s="32">
        <v>43728.795580000224</v>
      </c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1:21" s="62" customFormat="1">
      <c r="A793" s="41"/>
      <c r="B793" s="106" t="s">
        <v>149</v>
      </c>
      <c r="C793" s="52" t="s">
        <v>8</v>
      </c>
      <c r="D793" s="54">
        <f>D788/F788</f>
        <v>0.7738418216106604</v>
      </c>
      <c r="E793" s="54">
        <f>E788/F788</f>
        <v>0.22615817838934041</v>
      </c>
      <c r="F793" s="55">
        <f>D793+E793</f>
        <v>1.0000000000000009</v>
      </c>
      <c r="G793" s="54">
        <f>G788/I788</f>
        <v>0.22615817838934041</v>
      </c>
      <c r="H793" s="54">
        <f>H788/I788</f>
        <v>0.7738418216106604</v>
      </c>
      <c r="I793" s="55">
        <f>G793+H793</f>
        <v>1.0000000000000009</v>
      </c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1:21" s="62" customFormat="1">
      <c r="A794" s="41"/>
      <c r="B794" s="120"/>
      <c r="C794" s="52" t="s">
        <v>9</v>
      </c>
      <c r="D794" s="54">
        <f>D789/F789</f>
        <v>0.7814978583704878</v>
      </c>
      <c r="E794" s="54">
        <f>E789/F789</f>
        <v>0.21850214162951126</v>
      </c>
      <c r="F794" s="55">
        <f>D794+E794</f>
        <v>0.99999999999999911</v>
      </c>
      <c r="G794" s="54">
        <f>G789/I789</f>
        <v>0.21850214162951126</v>
      </c>
      <c r="H794" s="54">
        <f>H789/I789</f>
        <v>0.7814978583704878</v>
      </c>
      <c r="I794" s="55">
        <f>G794+H794</f>
        <v>0.99999999999999911</v>
      </c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1:21" s="62" customFormat="1">
      <c r="A795" s="41"/>
      <c r="B795" s="120"/>
      <c r="C795" s="52" t="s">
        <v>10</v>
      </c>
      <c r="D795" s="54">
        <f>D790/F790</f>
        <v>0.67137151463772016</v>
      </c>
      <c r="E795" s="54">
        <f>E790/F790</f>
        <v>0.32862848536227679</v>
      </c>
      <c r="F795" s="55">
        <f>D795+E795</f>
        <v>0.99999999999999689</v>
      </c>
      <c r="G795" s="54">
        <f>G790/I790</f>
        <v>0.32862848536227679</v>
      </c>
      <c r="H795" s="54">
        <f>H790/I790</f>
        <v>0.67137151463772016</v>
      </c>
      <c r="I795" s="55">
        <f>G795+H795</f>
        <v>0.99999999999999689</v>
      </c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1:21" s="62" customFormat="1">
      <c r="A796" s="41"/>
      <c r="B796" s="120"/>
      <c r="C796" s="52" t="s">
        <v>11</v>
      </c>
      <c r="D796" s="54">
        <f>D791/F791</f>
        <v>0.67173946359739722</v>
      </c>
      <c r="E796" s="54">
        <f>E791/F791</f>
        <v>0.32826053640260505</v>
      </c>
      <c r="F796" s="55">
        <f>D796+E796</f>
        <v>1.0000000000000022</v>
      </c>
      <c r="G796" s="54">
        <f>G791/I791</f>
        <v>0.32826053640260505</v>
      </c>
      <c r="H796" s="54">
        <f>H791/I791</f>
        <v>0.67173946359739722</v>
      </c>
      <c r="I796" s="55">
        <f>G796+H796</f>
        <v>1.0000000000000022</v>
      </c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1:21" s="62" customFormat="1">
      <c r="A797" s="41"/>
      <c r="B797" s="107"/>
      <c r="C797" s="52" t="s">
        <v>147</v>
      </c>
      <c r="D797" s="54">
        <f>D792/F792</f>
        <v>0.73368410413465313</v>
      </c>
      <c r="E797" s="54">
        <f>E792/F792</f>
        <v>0.26631589586533838</v>
      </c>
      <c r="F797" s="55">
        <f>D797+E797</f>
        <v>0.99999999999999156</v>
      </c>
      <c r="G797" s="54">
        <f>G792/I792</f>
        <v>0.26631589586533838</v>
      </c>
      <c r="H797" s="54">
        <f>H792/I792</f>
        <v>0.73368410413465313</v>
      </c>
      <c r="I797" s="55">
        <f>G797+H797</f>
        <v>0.99999999999999156</v>
      </c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1:21" s="22" customFormat="1" ht="21.75" customHeight="1">
      <c r="A798" s="27"/>
      <c r="B798" s="35"/>
      <c r="C798" s="36" t="s">
        <v>338</v>
      </c>
      <c r="G798" s="37"/>
    </row>
    <row r="799" spans="1:21" s="62" customFormat="1">
      <c r="A799" s="41"/>
    </row>
    <row r="800" spans="1:21" s="25" customFormat="1" ht="21.75" customHeight="1">
      <c r="A800" s="58" t="s">
        <v>295</v>
      </c>
      <c r="B800" s="24" t="s">
        <v>296</v>
      </c>
    </row>
    <row r="801" spans="1:21" s="25" customFormat="1" ht="21.75" customHeight="1">
      <c r="A801" s="58"/>
      <c r="B801" s="24"/>
    </row>
    <row r="802" spans="1:21" s="62" customFormat="1" ht="37.5" customHeight="1">
      <c r="A802" s="41"/>
      <c r="B802" s="123" t="s">
        <v>331</v>
      </c>
      <c r="C802" s="122"/>
      <c r="D802" s="108" t="s">
        <v>297</v>
      </c>
      <c r="E802" s="109"/>
      <c r="F802" s="110"/>
      <c r="G802" s="108" t="s">
        <v>298</v>
      </c>
      <c r="H802" s="109"/>
      <c r="I802" s="110"/>
      <c r="J802" s="108" t="s">
        <v>299</v>
      </c>
      <c r="K802" s="109"/>
      <c r="L802" s="110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1:21" s="62" customFormat="1">
      <c r="A803" s="41"/>
      <c r="B803" s="124"/>
      <c r="C803" s="125"/>
      <c r="D803" s="29" t="s">
        <v>3</v>
      </c>
      <c r="E803" s="30" t="s">
        <v>4</v>
      </c>
      <c r="F803" s="31" t="s">
        <v>147</v>
      </c>
      <c r="G803" s="29" t="s">
        <v>3</v>
      </c>
      <c r="H803" s="30" t="s">
        <v>4</v>
      </c>
      <c r="I803" s="31" t="s">
        <v>147</v>
      </c>
      <c r="J803" s="29" t="s">
        <v>3</v>
      </c>
      <c r="K803" s="30" t="s">
        <v>4</v>
      </c>
      <c r="L803" s="31" t="s">
        <v>147</v>
      </c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1:21" s="62" customFormat="1">
      <c r="A804" s="41"/>
      <c r="B804" s="121" t="s">
        <v>148</v>
      </c>
      <c r="C804" s="52" t="s">
        <v>8</v>
      </c>
      <c r="D804" s="32">
        <v>996.8272999999997</v>
      </c>
      <c r="E804" s="32">
        <v>7068.8220299999894</v>
      </c>
      <c r="F804" s="32">
        <v>8065.6493299999875</v>
      </c>
      <c r="G804" s="32">
        <v>4719.8108799999973</v>
      </c>
      <c r="H804" s="32">
        <v>3345.838450000002</v>
      </c>
      <c r="I804" s="32">
        <v>8065.6493299999875</v>
      </c>
      <c r="J804" s="32">
        <v>2349.0111500000012</v>
      </c>
      <c r="K804" s="32">
        <v>5716.6381799999899</v>
      </c>
      <c r="L804" s="32">
        <v>8065.6493299999875</v>
      </c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1:21" s="62" customFormat="1">
      <c r="A805" s="41"/>
      <c r="B805" s="122"/>
      <c r="C805" s="52" t="s">
        <v>9</v>
      </c>
      <c r="D805" s="32">
        <v>2298.6641299999992</v>
      </c>
      <c r="E805" s="32">
        <v>14905.975980000037</v>
      </c>
      <c r="F805" s="32">
        <v>17204.640110000048</v>
      </c>
      <c r="G805" s="32">
        <v>11975.668690000022</v>
      </c>
      <c r="H805" s="32">
        <v>5228.9714200000035</v>
      </c>
      <c r="I805" s="32">
        <v>17204.640110000048</v>
      </c>
      <c r="J805" s="32">
        <v>2930.3072899999997</v>
      </c>
      <c r="K805" s="32">
        <v>14274.332820000043</v>
      </c>
      <c r="L805" s="32">
        <v>17204.640110000048</v>
      </c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1:21" s="62" customFormat="1">
      <c r="A806" s="41"/>
      <c r="B806" s="122"/>
      <c r="C806" s="52" t="s">
        <v>10</v>
      </c>
      <c r="D806" s="32">
        <v>2146.8428899999981</v>
      </c>
      <c r="E806" s="32">
        <v>6308.061550000004</v>
      </c>
      <c r="F806" s="32">
        <v>8454.9044400000239</v>
      </c>
      <c r="G806" s="32">
        <v>3422.2890999999963</v>
      </c>
      <c r="H806" s="32">
        <v>5032.6153400000003</v>
      </c>
      <c r="I806" s="32">
        <v>8454.9044400000239</v>
      </c>
      <c r="J806" s="32">
        <v>2885.7724500000004</v>
      </c>
      <c r="K806" s="32">
        <v>5569.1319900000035</v>
      </c>
      <c r="L806" s="32">
        <v>8454.9044400000239</v>
      </c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1:21" s="62" customFormat="1">
      <c r="A807" s="41"/>
      <c r="B807" s="122"/>
      <c r="C807" s="52" t="s">
        <v>11</v>
      </c>
      <c r="D807" s="32">
        <v>1392.69345</v>
      </c>
      <c r="E807" s="32">
        <v>8610.9082499999768</v>
      </c>
      <c r="F807" s="32">
        <v>10003.60169999997</v>
      </c>
      <c r="G807" s="32">
        <v>5487.9193799999975</v>
      </c>
      <c r="H807" s="32">
        <v>4515.6823200000008</v>
      </c>
      <c r="I807" s="32">
        <v>10003.60169999997</v>
      </c>
      <c r="J807" s="32">
        <v>3122.988870000002</v>
      </c>
      <c r="K807" s="32">
        <v>6880.61282999999</v>
      </c>
      <c r="L807" s="32">
        <v>10003.60169999997</v>
      </c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1:21" s="62" customFormat="1">
      <c r="A808" s="41"/>
      <c r="B808" s="53"/>
      <c r="C808" s="52" t="s">
        <v>147</v>
      </c>
      <c r="D808" s="38">
        <v>6835.0277700000015</v>
      </c>
      <c r="E808" s="38">
        <v>36893.767809999976</v>
      </c>
      <c r="F808" s="32">
        <v>43728.795580000224</v>
      </c>
      <c r="G808" s="38">
        <v>25605.688049999899</v>
      </c>
      <c r="H808" s="38">
        <v>18123.107530000019</v>
      </c>
      <c r="I808" s="32">
        <v>43728.795580000224</v>
      </c>
      <c r="J808" s="38">
        <v>11288.079760000008</v>
      </c>
      <c r="K808" s="38">
        <v>32440.71581999979</v>
      </c>
      <c r="L808" s="32">
        <v>43728.795580000224</v>
      </c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1:21" s="62" customFormat="1">
      <c r="A809" s="41"/>
      <c r="B809" s="106" t="s">
        <v>149</v>
      </c>
      <c r="C809" s="52" t="s">
        <v>8</v>
      </c>
      <c r="D809" s="54">
        <f>D804/F804</f>
        <v>0.12358921882362585</v>
      </c>
      <c r="E809" s="54">
        <f>E804/F804</f>
        <v>0.87641078117637439</v>
      </c>
      <c r="F809" s="55">
        <f>D809+E809</f>
        <v>1.0000000000000002</v>
      </c>
      <c r="G809" s="54">
        <f>G804/I804</f>
        <v>0.58517432222657817</v>
      </c>
      <c r="H809" s="54">
        <f>H804/I804</f>
        <v>0.41482567777342327</v>
      </c>
      <c r="I809" s="55">
        <f>G809+H809</f>
        <v>1.0000000000000013</v>
      </c>
      <c r="J809" s="54">
        <f>J804/L804</f>
        <v>0.29123645894979727</v>
      </c>
      <c r="K809" s="54">
        <f>K804/L804</f>
        <v>0.70876354105020323</v>
      </c>
      <c r="L809" s="55">
        <f>J809+K809</f>
        <v>1.0000000000000004</v>
      </c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1:21" s="62" customFormat="1">
      <c r="A810" s="41"/>
      <c r="B810" s="120"/>
      <c r="C810" s="52" t="s">
        <v>9</v>
      </c>
      <c r="D810" s="54">
        <f>D805/F805</f>
        <v>0.13360721963977151</v>
      </c>
      <c r="E810" s="54">
        <f>E805/F805</f>
        <v>0.86639278036022782</v>
      </c>
      <c r="F810" s="55">
        <f>D810+E810</f>
        <v>0.99999999999999933</v>
      </c>
      <c r="G810" s="54">
        <f>G805/I805</f>
        <v>0.69607202553683578</v>
      </c>
      <c r="H810" s="54">
        <f>H805/I805</f>
        <v>0.30392797446316294</v>
      </c>
      <c r="I810" s="55">
        <f>G810+H810</f>
        <v>0.99999999999999867</v>
      </c>
      <c r="J810" s="54">
        <f>J805/L805</f>
        <v>0.17032075482339118</v>
      </c>
      <c r="K810" s="54">
        <f>K805/L805</f>
        <v>0.82967924517660852</v>
      </c>
      <c r="L810" s="55">
        <f>J810+K810</f>
        <v>0.99999999999999967</v>
      </c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1:21" s="62" customFormat="1">
      <c r="A811" s="41"/>
      <c r="B811" s="120"/>
      <c r="C811" s="52" t="s">
        <v>10</v>
      </c>
      <c r="D811" s="54">
        <f>D806/F806</f>
        <v>0.25391687218170284</v>
      </c>
      <c r="E811" s="54">
        <f>E806/F806</f>
        <v>0.74608312781829456</v>
      </c>
      <c r="F811" s="55">
        <f>D811+E811</f>
        <v>0.99999999999999734</v>
      </c>
      <c r="G811" s="54">
        <f>G806/I806</f>
        <v>0.4047696960132629</v>
      </c>
      <c r="H811" s="54">
        <f>H806/I806</f>
        <v>0.59523030398673393</v>
      </c>
      <c r="I811" s="55">
        <f>G811+H811</f>
        <v>0.99999999999999689</v>
      </c>
      <c r="J811" s="54">
        <f>J806/L806</f>
        <v>0.34131343180503082</v>
      </c>
      <c r="K811" s="54">
        <f>K806/L806</f>
        <v>0.65868656819496685</v>
      </c>
      <c r="L811" s="55">
        <f>J811+K811</f>
        <v>0.99999999999999767</v>
      </c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1:21" s="62" customFormat="1">
      <c r="A812" s="41"/>
      <c r="B812" s="120"/>
      <c r="C812" s="52" t="s">
        <v>11</v>
      </c>
      <c r="D812" s="54">
        <f>D807/F807</f>
        <v>0.13921920241986485</v>
      </c>
      <c r="E812" s="54">
        <f>E807/F807</f>
        <v>0.86078079758013581</v>
      </c>
      <c r="F812" s="55">
        <f>D812+E812</f>
        <v>1.0000000000000007</v>
      </c>
      <c r="G812" s="54">
        <f>G807/I807</f>
        <v>0.54859435077268359</v>
      </c>
      <c r="H812" s="54">
        <f>H807/I807</f>
        <v>0.45140564922731924</v>
      </c>
      <c r="I812" s="55">
        <f>G812+H812</f>
        <v>1.0000000000000029</v>
      </c>
      <c r="J812" s="54">
        <f>J807/L807</f>
        <v>0.3121864468074545</v>
      </c>
      <c r="K812" s="54">
        <f>K807/L807</f>
        <v>0.68781355319254767</v>
      </c>
      <c r="L812" s="55">
        <f>J812+K812</f>
        <v>1.0000000000000022</v>
      </c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1:21" s="62" customFormat="1">
      <c r="A813" s="41"/>
      <c r="B813" s="107"/>
      <c r="C813" s="52" t="s">
        <v>147</v>
      </c>
      <c r="D813" s="54">
        <f>D808/F808</f>
        <v>0.15630496288185139</v>
      </c>
      <c r="E813" s="54">
        <f>E808/F808</f>
        <v>0.84369503711814298</v>
      </c>
      <c r="F813" s="55">
        <f>D813+E813</f>
        <v>0.99999999999999434</v>
      </c>
      <c r="G813" s="54">
        <f>G808/I808</f>
        <v>0.58555667290573399</v>
      </c>
      <c r="H813" s="54">
        <f>H808/I808</f>
        <v>0.41444332709425896</v>
      </c>
      <c r="I813" s="55">
        <f>G813+H813</f>
        <v>0.99999999999999289</v>
      </c>
      <c r="J813" s="54">
        <f>J808/L808</f>
        <v>0.25813836421240738</v>
      </c>
      <c r="K813" s="54">
        <f>K808/L808</f>
        <v>0.74186163578758291</v>
      </c>
      <c r="L813" s="55">
        <f>J813+K813</f>
        <v>0.99999999999999023</v>
      </c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1:21" s="22" customFormat="1" ht="21.75" customHeight="1">
      <c r="A814" s="27"/>
      <c r="B814" s="35"/>
      <c r="C814" s="36" t="s">
        <v>338</v>
      </c>
      <c r="G814" s="37"/>
    </row>
    <row r="815" spans="1:21" s="62" customFormat="1">
      <c r="A815" s="41"/>
    </row>
    <row r="816" spans="1:21" s="25" customFormat="1" ht="21.75" customHeight="1">
      <c r="A816" s="58" t="s">
        <v>300</v>
      </c>
      <c r="B816" s="24" t="s">
        <v>301</v>
      </c>
    </row>
    <row r="817" spans="1:21" s="25" customFormat="1" ht="21.75" customHeight="1">
      <c r="A817" s="58"/>
      <c r="B817" s="24"/>
    </row>
    <row r="818" spans="1:21" s="62" customFormat="1" ht="37.5" customHeight="1">
      <c r="A818" s="41"/>
      <c r="B818" s="123" t="s">
        <v>331</v>
      </c>
      <c r="C818" s="122"/>
      <c r="D818" s="108" t="s">
        <v>302</v>
      </c>
      <c r="E818" s="109"/>
      <c r="F818" s="110"/>
      <c r="G818" s="108" t="s">
        <v>303</v>
      </c>
      <c r="H818" s="109"/>
      <c r="I818" s="110"/>
      <c r="J818" s="108" t="s">
        <v>304</v>
      </c>
      <c r="K818" s="109"/>
      <c r="L818" s="110"/>
      <c r="M818" s="108" t="s">
        <v>306</v>
      </c>
      <c r="N818" s="109"/>
      <c r="O818" s="110"/>
      <c r="P818" s="108" t="s">
        <v>305</v>
      </c>
      <c r="Q818" s="109"/>
      <c r="R818" s="110"/>
      <c r="S818" s="25"/>
      <c r="T818" s="25"/>
      <c r="U818" s="25"/>
    </row>
    <row r="819" spans="1:21" s="62" customFormat="1">
      <c r="A819" s="41"/>
      <c r="B819" s="124"/>
      <c r="C819" s="125"/>
      <c r="D819" s="29" t="s">
        <v>3</v>
      </c>
      <c r="E819" s="30" t="s">
        <v>4</v>
      </c>
      <c r="F819" s="31" t="s">
        <v>147</v>
      </c>
      <c r="G819" s="29" t="s">
        <v>3</v>
      </c>
      <c r="H819" s="30" t="s">
        <v>4</v>
      </c>
      <c r="I819" s="31" t="s">
        <v>147</v>
      </c>
      <c r="J819" s="29" t="s">
        <v>3</v>
      </c>
      <c r="K819" s="30" t="s">
        <v>4</v>
      </c>
      <c r="L819" s="31" t="s">
        <v>147</v>
      </c>
      <c r="M819" s="29" t="s">
        <v>3</v>
      </c>
      <c r="N819" s="30" t="s">
        <v>4</v>
      </c>
      <c r="O819" s="31" t="s">
        <v>147</v>
      </c>
      <c r="P819" s="29" t="s">
        <v>3</v>
      </c>
      <c r="Q819" s="30" t="s">
        <v>4</v>
      </c>
      <c r="R819" s="31" t="s">
        <v>147</v>
      </c>
      <c r="S819" s="25"/>
      <c r="T819" s="25"/>
      <c r="U819" s="25"/>
    </row>
    <row r="820" spans="1:21" s="62" customFormat="1">
      <c r="A820" s="41"/>
      <c r="B820" s="121" t="s">
        <v>148</v>
      </c>
      <c r="C820" s="52" t="s">
        <v>8</v>
      </c>
      <c r="D820" s="32">
        <v>6467.754569999991</v>
      </c>
      <c r="E820" s="32">
        <v>1597.8947600000006</v>
      </c>
      <c r="F820" s="32">
        <v>8065.6493299999875</v>
      </c>
      <c r="G820" s="32">
        <v>5305.9143299999942</v>
      </c>
      <c r="H820" s="32">
        <v>2759.7349999999992</v>
      </c>
      <c r="I820" s="32">
        <v>8065.6493299999875</v>
      </c>
      <c r="J820" s="32">
        <v>4204.3618899999983</v>
      </c>
      <c r="K820" s="32">
        <v>3861.2874400000014</v>
      </c>
      <c r="L820" s="32">
        <v>8065.6493299999875</v>
      </c>
      <c r="M820" s="32">
        <v>1677.7087100000012</v>
      </c>
      <c r="N820" s="32">
        <v>6387.9406199999939</v>
      </c>
      <c r="O820" s="32">
        <v>8065.6493299999875</v>
      </c>
      <c r="P820" s="32">
        <v>2349.0111500000012</v>
      </c>
      <c r="Q820" s="32">
        <v>5716.6381799999899</v>
      </c>
      <c r="R820" s="32">
        <v>8065.6493299999875</v>
      </c>
      <c r="S820" s="25"/>
      <c r="T820" s="25"/>
      <c r="U820" s="25"/>
    </row>
    <row r="821" spans="1:21" s="62" customFormat="1">
      <c r="A821" s="41"/>
      <c r="B821" s="122"/>
      <c r="C821" s="52" t="s">
        <v>9</v>
      </c>
      <c r="D821" s="32">
        <v>10824.508840000017</v>
      </c>
      <c r="E821" s="32">
        <v>6380.1312699999944</v>
      </c>
      <c r="F821" s="32">
        <v>17204.640110000048</v>
      </c>
      <c r="G821" s="32">
        <v>7431.1810099999966</v>
      </c>
      <c r="H821" s="32">
        <v>9773.4591000000019</v>
      </c>
      <c r="I821" s="32">
        <v>17204.640110000048</v>
      </c>
      <c r="J821" s="32">
        <v>5948.8585299999959</v>
      </c>
      <c r="K821" s="32">
        <v>11255.781580000003</v>
      </c>
      <c r="L821" s="32">
        <v>17204.640110000048</v>
      </c>
      <c r="M821" s="32">
        <v>1335.9000499999997</v>
      </c>
      <c r="N821" s="32">
        <v>15868.740060000042</v>
      </c>
      <c r="O821" s="32">
        <v>17204.640110000048</v>
      </c>
      <c r="P821" s="32">
        <v>2930.3072899999997</v>
      </c>
      <c r="Q821" s="32">
        <v>14274.332820000043</v>
      </c>
      <c r="R821" s="32">
        <v>17204.640110000048</v>
      </c>
      <c r="S821" s="25"/>
      <c r="T821" s="25"/>
      <c r="U821" s="25"/>
    </row>
    <row r="822" spans="1:21" s="62" customFormat="1">
      <c r="A822" s="41"/>
      <c r="B822" s="122"/>
      <c r="C822" s="52" t="s">
        <v>10</v>
      </c>
      <c r="D822" s="32">
        <v>6451.289970000008</v>
      </c>
      <c r="E822" s="32">
        <v>2003.6144699999991</v>
      </c>
      <c r="F822" s="32">
        <v>8454.9044400000239</v>
      </c>
      <c r="G822" s="32">
        <v>2894.5091899999989</v>
      </c>
      <c r="H822" s="32">
        <v>5560.3952499999996</v>
      </c>
      <c r="I822" s="32">
        <v>8454.9044400000239</v>
      </c>
      <c r="J822" s="32">
        <v>2918.8187599999987</v>
      </c>
      <c r="K822" s="32">
        <v>5536.085680000001</v>
      </c>
      <c r="L822" s="32">
        <v>8454.9044400000239</v>
      </c>
      <c r="M822" s="32">
        <v>846.04802000000029</v>
      </c>
      <c r="N822" s="32">
        <v>7608.8564200000174</v>
      </c>
      <c r="O822" s="32">
        <v>8454.9044400000239</v>
      </c>
      <c r="P822" s="32">
        <v>2885.7724500000004</v>
      </c>
      <c r="Q822" s="32">
        <v>5569.1319900000035</v>
      </c>
      <c r="R822" s="32">
        <v>8454.9044400000239</v>
      </c>
      <c r="S822" s="25"/>
      <c r="T822" s="25"/>
      <c r="U822" s="25"/>
    </row>
    <row r="823" spans="1:21" s="62" customFormat="1">
      <c r="A823" s="41"/>
      <c r="B823" s="122"/>
      <c r="C823" s="52" t="s">
        <v>11</v>
      </c>
      <c r="D823" s="32">
        <v>6919.959019999993</v>
      </c>
      <c r="E823" s="32">
        <v>3083.6426800000013</v>
      </c>
      <c r="F823" s="32">
        <v>10003.60169999997</v>
      </c>
      <c r="G823" s="32">
        <v>5407.3100699999959</v>
      </c>
      <c r="H823" s="32">
        <v>4596.2916300000034</v>
      </c>
      <c r="I823" s="32">
        <v>10003.60169999997</v>
      </c>
      <c r="J823" s="32">
        <v>3178.8255999999992</v>
      </c>
      <c r="K823" s="32">
        <v>6824.7760999999919</v>
      </c>
      <c r="L823" s="32">
        <v>10003.60169999997</v>
      </c>
      <c r="M823" s="32">
        <v>1513.9097900000004</v>
      </c>
      <c r="N823" s="32">
        <v>8489.6919099999832</v>
      </c>
      <c r="O823" s="32">
        <v>10003.60169999997</v>
      </c>
      <c r="P823" s="32">
        <v>3122.988870000002</v>
      </c>
      <c r="Q823" s="32">
        <v>6880.61282999999</v>
      </c>
      <c r="R823" s="32">
        <v>10003.60169999997</v>
      </c>
      <c r="S823" s="25"/>
      <c r="T823" s="25"/>
      <c r="U823" s="25"/>
    </row>
    <row r="824" spans="1:21" s="62" customFormat="1">
      <c r="A824" s="41"/>
      <c r="B824" s="53"/>
      <c r="C824" s="52" t="s">
        <v>147</v>
      </c>
      <c r="D824" s="38">
        <v>30663.512399999818</v>
      </c>
      <c r="E824" s="38">
        <v>13065.283179999991</v>
      </c>
      <c r="F824" s="32">
        <v>43728.795580000224</v>
      </c>
      <c r="G824" s="38">
        <v>21038.914600000018</v>
      </c>
      <c r="H824" s="38">
        <v>22689.880979999991</v>
      </c>
      <c r="I824" s="32">
        <v>43728.795580000224</v>
      </c>
      <c r="J824" s="38">
        <v>16250.864780000033</v>
      </c>
      <c r="K824" s="38">
        <v>27477.930799999864</v>
      </c>
      <c r="L824" s="32">
        <v>43728.795580000224</v>
      </c>
      <c r="M824" s="38">
        <v>5373.5665699999945</v>
      </c>
      <c r="N824" s="38">
        <v>38355.229010000032</v>
      </c>
      <c r="O824" s="32">
        <v>43728.795580000224</v>
      </c>
      <c r="P824" s="38">
        <v>11288.079760000008</v>
      </c>
      <c r="Q824" s="38">
        <v>32440.71581999979</v>
      </c>
      <c r="R824" s="32">
        <v>43728.795580000224</v>
      </c>
      <c r="S824" s="25"/>
      <c r="T824" s="25"/>
      <c r="U824" s="25"/>
    </row>
    <row r="825" spans="1:21" s="62" customFormat="1">
      <c r="A825" s="41"/>
      <c r="B825" s="106" t="s">
        <v>149</v>
      </c>
      <c r="C825" s="52" t="s">
        <v>8</v>
      </c>
      <c r="D825" s="54">
        <f>D820/F820</f>
        <v>0.80188888772331501</v>
      </c>
      <c r="E825" s="54">
        <f>E820/F820</f>
        <v>0.19811111227668549</v>
      </c>
      <c r="F825" s="55">
        <f>D825+E825</f>
        <v>1.0000000000000004</v>
      </c>
      <c r="G825" s="54">
        <f>G820/I820</f>
        <v>0.65784093913738284</v>
      </c>
      <c r="H825" s="54">
        <f>H820/I820</f>
        <v>0.34215906086261794</v>
      </c>
      <c r="I825" s="55">
        <f>G825+H825</f>
        <v>1.0000000000000009</v>
      </c>
      <c r="J825" s="54">
        <f>J820/L820</f>
        <v>0.52126762743849719</v>
      </c>
      <c r="K825" s="54">
        <f>K820/L820</f>
        <v>0.4787323725615043</v>
      </c>
      <c r="L825" s="55">
        <f>J825+K825</f>
        <v>1.0000000000000016</v>
      </c>
      <c r="M825" s="54">
        <f>M820/O820</f>
        <v>0.20800665158598011</v>
      </c>
      <c r="N825" s="54">
        <f>N820/O820</f>
        <v>0.7919933484140208</v>
      </c>
      <c r="O825" s="55">
        <f>M825+N825</f>
        <v>1.0000000000000009</v>
      </c>
      <c r="P825" s="54">
        <f>P820/R820</f>
        <v>0.29123645894979727</v>
      </c>
      <c r="Q825" s="54">
        <f>Q820/R820</f>
        <v>0.70876354105020323</v>
      </c>
      <c r="R825" s="55">
        <f>P825+Q825</f>
        <v>1.0000000000000004</v>
      </c>
      <c r="S825" s="25"/>
      <c r="T825" s="25"/>
      <c r="U825" s="25"/>
    </row>
    <row r="826" spans="1:21" s="62" customFormat="1">
      <c r="A826" s="41"/>
      <c r="B826" s="120"/>
      <c r="C826" s="52" t="s">
        <v>9</v>
      </c>
      <c r="D826" s="54">
        <f>D821/F821</f>
        <v>0.62916217780739081</v>
      </c>
      <c r="E826" s="54">
        <f>E821/F821</f>
        <v>0.37083782219260714</v>
      </c>
      <c r="F826" s="55">
        <f>D826+E826</f>
        <v>0.999999999999998</v>
      </c>
      <c r="G826" s="54">
        <f>G821/I821</f>
        <v>0.43192888444557975</v>
      </c>
      <c r="H826" s="54">
        <f>H821/I821</f>
        <v>0.56807111555441747</v>
      </c>
      <c r="I826" s="55">
        <f>G826+H826</f>
        <v>0.99999999999999722</v>
      </c>
      <c r="J826" s="54">
        <f>J821/L821</f>
        <v>0.34577058816489126</v>
      </c>
      <c r="K826" s="54">
        <f>K821/L821</f>
        <v>0.65422941183510586</v>
      </c>
      <c r="L826" s="55">
        <f>J826+K826</f>
        <v>0.99999999999999711</v>
      </c>
      <c r="M826" s="54">
        <f>M821/O821</f>
        <v>7.7647660250883099E-2</v>
      </c>
      <c r="N826" s="54">
        <f>N821/O821</f>
        <v>0.92235233974911657</v>
      </c>
      <c r="O826" s="55">
        <f>M826+N826</f>
        <v>0.99999999999999967</v>
      </c>
      <c r="P826" s="54">
        <f>P821/R821</f>
        <v>0.17032075482339118</v>
      </c>
      <c r="Q826" s="54">
        <f>Q821/R821</f>
        <v>0.82967924517660852</v>
      </c>
      <c r="R826" s="55">
        <f>P826+Q826</f>
        <v>0.99999999999999967</v>
      </c>
      <c r="S826" s="25"/>
      <c r="T826" s="25"/>
      <c r="U826" s="25"/>
    </row>
    <row r="827" spans="1:21" s="62" customFormat="1">
      <c r="A827" s="41"/>
      <c r="B827" s="120"/>
      <c r="C827" s="52" t="s">
        <v>10</v>
      </c>
      <c r="D827" s="54">
        <f>D822/F822</f>
        <v>0.76302340443719907</v>
      </c>
      <c r="E827" s="54">
        <f>E822/F822</f>
        <v>0.23697659556279899</v>
      </c>
      <c r="F827" s="55">
        <f>D827+E827</f>
        <v>0.999999999999998</v>
      </c>
      <c r="G827" s="54">
        <f>G822/I822</f>
        <v>0.34234676577846579</v>
      </c>
      <c r="H827" s="54">
        <f>H822/I822</f>
        <v>0.65765323422153121</v>
      </c>
      <c r="I827" s="55">
        <f>G827+H827</f>
        <v>0.999999999999997</v>
      </c>
      <c r="J827" s="54">
        <f>J822/L822</f>
        <v>0.34522196917934539</v>
      </c>
      <c r="K827" s="54">
        <f>K822/L822</f>
        <v>0.65477803082065178</v>
      </c>
      <c r="L827" s="55">
        <f>J827+K827</f>
        <v>0.99999999999999711</v>
      </c>
      <c r="M827" s="54">
        <f>M822/O822</f>
        <v>0.10006594704930785</v>
      </c>
      <c r="N827" s="54">
        <f>N822/O822</f>
        <v>0.8999340529506914</v>
      </c>
      <c r="O827" s="55">
        <f>M827+N827</f>
        <v>0.99999999999999922</v>
      </c>
      <c r="P827" s="54">
        <f>P822/R822</f>
        <v>0.34131343180503082</v>
      </c>
      <c r="Q827" s="54">
        <f>Q822/R822</f>
        <v>0.65868656819496685</v>
      </c>
      <c r="R827" s="55">
        <f>P827+Q827</f>
        <v>0.99999999999999767</v>
      </c>
      <c r="S827" s="25"/>
      <c r="T827" s="25"/>
      <c r="U827" s="25"/>
    </row>
    <row r="828" spans="1:21" s="62" customFormat="1">
      <c r="A828" s="41"/>
      <c r="B828" s="120"/>
      <c r="C828" s="52" t="s">
        <v>11</v>
      </c>
      <c r="D828" s="54">
        <f>D823/F823</f>
        <v>0.69174675557104737</v>
      </c>
      <c r="E828" s="54">
        <f>E823/F823</f>
        <v>0.30825324442895508</v>
      </c>
      <c r="F828" s="55">
        <f>D828+E828</f>
        <v>1.0000000000000024</v>
      </c>
      <c r="G828" s="54">
        <f>G823/I823</f>
        <v>0.54053632203289459</v>
      </c>
      <c r="H828" s="54">
        <f>H823/I823</f>
        <v>0.4594636779671083</v>
      </c>
      <c r="I828" s="55">
        <f>G828+H828</f>
        <v>1.0000000000000029</v>
      </c>
      <c r="J828" s="54">
        <f>J823/L823</f>
        <v>0.31776810946001666</v>
      </c>
      <c r="K828" s="54">
        <f>K823/L823</f>
        <v>0.68223189053998545</v>
      </c>
      <c r="L828" s="55">
        <f>J828+K828</f>
        <v>1.0000000000000022</v>
      </c>
      <c r="M828" s="54">
        <f>M823/O823</f>
        <v>0.1513364721428288</v>
      </c>
      <c r="N828" s="54">
        <f>N823/O823</f>
        <v>0.84866352785717258</v>
      </c>
      <c r="O828" s="55">
        <f>M828+N828</f>
        <v>1.0000000000000013</v>
      </c>
      <c r="P828" s="54">
        <f>P823/R823</f>
        <v>0.3121864468074545</v>
      </c>
      <c r="Q828" s="54">
        <f>Q823/R823</f>
        <v>0.68781355319254767</v>
      </c>
      <c r="R828" s="55">
        <f>P828+Q828</f>
        <v>1.0000000000000022</v>
      </c>
      <c r="S828" s="25"/>
      <c r="T828" s="25"/>
      <c r="U828" s="25"/>
    </row>
    <row r="829" spans="1:21" s="62" customFormat="1">
      <c r="A829" s="41"/>
      <c r="B829" s="107"/>
      <c r="C829" s="52" t="s">
        <v>147</v>
      </c>
      <c r="D829" s="54">
        <f>D824/F824</f>
        <v>0.70122014551949063</v>
      </c>
      <c r="E829" s="54">
        <f>E824/F824</f>
        <v>0.29877985448049982</v>
      </c>
      <c r="F829" s="55">
        <f>D829+E829</f>
        <v>0.99999999999999045</v>
      </c>
      <c r="G829" s="54">
        <f>G824/I824</f>
        <v>0.48112266347492005</v>
      </c>
      <c r="H829" s="54">
        <f>H824/I824</f>
        <v>0.51887733652507506</v>
      </c>
      <c r="I829" s="55">
        <f>G829+H829</f>
        <v>0.99999999999999512</v>
      </c>
      <c r="J829" s="54">
        <f>J824/L824</f>
        <v>0.37162845590543819</v>
      </c>
      <c r="K829" s="54">
        <f>K824/L824</f>
        <v>0.62837154409455431</v>
      </c>
      <c r="L829" s="55">
        <f>J829+K829</f>
        <v>0.99999999999999245</v>
      </c>
      <c r="M829" s="54">
        <f>M824/O824</f>
        <v>0.12288393720264379</v>
      </c>
      <c r="N829" s="54">
        <f>N824/O824</f>
        <v>0.87711606279735166</v>
      </c>
      <c r="O829" s="55">
        <f>M829+N829</f>
        <v>0.99999999999999545</v>
      </c>
      <c r="P829" s="54">
        <f>P824/R824</f>
        <v>0.25813836421240738</v>
      </c>
      <c r="Q829" s="54">
        <f>Q824/R824</f>
        <v>0.74186163578758291</v>
      </c>
      <c r="R829" s="55">
        <f>P829+Q829</f>
        <v>0.99999999999999023</v>
      </c>
      <c r="S829" s="25"/>
      <c r="T829" s="25"/>
      <c r="U829" s="25"/>
    </row>
    <row r="830" spans="1:21" s="22" customFormat="1" ht="21.75" customHeight="1">
      <c r="A830" s="27"/>
      <c r="B830" s="35"/>
      <c r="C830" s="36" t="s">
        <v>338</v>
      </c>
      <c r="G830" s="37"/>
    </row>
    <row r="831" spans="1:21" s="62" customFormat="1">
      <c r="A831" s="41"/>
      <c r="C831" s="48"/>
    </row>
    <row r="832" spans="1:21" s="62" customFormat="1">
      <c r="A832" s="67" t="s">
        <v>172</v>
      </c>
      <c r="B832" s="24" t="s">
        <v>173</v>
      </c>
      <c r="C832" s="25"/>
      <c r="D832" s="25"/>
    </row>
    <row r="833" spans="1:12" s="62" customFormat="1">
      <c r="A833" s="41"/>
    </row>
    <row r="834" spans="1:12" s="62" customFormat="1" ht="15.75" customHeight="1">
      <c r="A834" s="41"/>
      <c r="B834" s="123" t="s">
        <v>331</v>
      </c>
      <c r="C834" s="122"/>
      <c r="D834" s="112" t="s">
        <v>51</v>
      </c>
      <c r="E834" s="113"/>
      <c r="F834" s="114"/>
      <c r="G834" s="112" t="s">
        <v>307</v>
      </c>
      <c r="H834" s="113"/>
      <c r="I834" s="114"/>
      <c r="J834" s="112" t="s">
        <v>53</v>
      </c>
      <c r="K834" s="113"/>
      <c r="L834" s="114"/>
    </row>
    <row r="835" spans="1:12" s="62" customFormat="1">
      <c r="A835" s="41"/>
      <c r="B835" s="124"/>
      <c r="C835" s="125"/>
      <c r="D835" s="29" t="s">
        <v>3</v>
      </c>
      <c r="E835" s="30" t="s">
        <v>4</v>
      </c>
      <c r="F835" s="31" t="s">
        <v>147</v>
      </c>
      <c r="G835" s="29" t="s">
        <v>3</v>
      </c>
      <c r="H835" s="30" t="s">
        <v>4</v>
      </c>
      <c r="I835" s="31" t="s">
        <v>147</v>
      </c>
      <c r="J835" s="29" t="s">
        <v>3</v>
      </c>
      <c r="K835" s="30" t="s">
        <v>4</v>
      </c>
      <c r="L835" s="31" t="s">
        <v>147</v>
      </c>
    </row>
    <row r="836" spans="1:12" s="62" customFormat="1">
      <c r="A836" s="41"/>
      <c r="B836" s="121" t="s">
        <v>148</v>
      </c>
      <c r="C836" s="52" t="s">
        <v>8</v>
      </c>
      <c r="D836" s="32">
        <v>4315.28611</v>
      </c>
      <c r="E836" s="32">
        <v>3750.3632200000015</v>
      </c>
      <c r="F836" s="32">
        <v>8065.6493299999875</v>
      </c>
      <c r="G836" s="32">
        <v>4392.8076599999977</v>
      </c>
      <c r="H836" s="32">
        <v>3672.8416700000012</v>
      </c>
      <c r="I836" s="32">
        <v>8065.6493299999875</v>
      </c>
      <c r="J836" s="32">
        <v>5648.7530299999926</v>
      </c>
      <c r="K836" s="32">
        <v>2416.8962999999999</v>
      </c>
      <c r="L836" s="32">
        <v>8065.6493299999875</v>
      </c>
    </row>
    <row r="837" spans="1:12" s="62" customFormat="1">
      <c r="A837" s="41"/>
      <c r="B837" s="122"/>
      <c r="C837" s="52" t="s">
        <v>9</v>
      </c>
      <c r="D837" s="32">
        <v>9277.8678500000005</v>
      </c>
      <c r="E837" s="32">
        <v>7926.7722599999925</v>
      </c>
      <c r="F837" s="32">
        <v>17204.640110000048</v>
      </c>
      <c r="G837" s="32">
        <v>9358.1093300000048</v>
      </c>
      <c r="H837" s="32">
        <v>7846.5307799999946</v>
      </c>
      <c r="I837" s="32">
        <v>17204.640110000048</v>
      </c>
      <c r="J837" s="32">
        <v>7687.99369999999</v>
      </c>
      <c r="K837" s="32">
        <v>9516.6464100000048</v>
      </c>
      <c r="L837" s="32">
        <v>17204.640110000048</v>
      </c>
    </row>
    <row r="838" spans="1:12" s="62" customFormat="1">
      <c r="A838" s="41"/>
      <c r="B838" s="122"/>
      <c r="C838" s="52" t="s">
        <v>10</v>
      </c>
      <c r="D838" s="32">
        <v>4565.154969999996</v>
      </c>
      <c r="E838" s="32">
        <v>3889.7494699999993</v>
      </c>
      <c r="F838" s="32">
        <v>8454.9044400000239</v>
      </c>
      <c r="G838" s="32">
        <v>4073.5365599999977</v>
      </c>
      <c r="H838" s="32">
        <v>4381.367879999998</v>
      </c>
      <c r="I838" s="32">
        <v>8454.9044400000239</v>
      </c>
      <c r="J838" s="32">
        <v>4601.932179999998</v>
      </c>
      <c r="K838" s="32">
        <v>3852.9722599999955</v>
      </c>
      <c r="L838" s="32">
        <v>8454.9044400000239</v>
      </c>
    </row>
    <row r="839" spans="1:12" s="62" customFormat="1">
      <c r="A839" s="41"/>
      <c r="B839" s="122"/>
      <c r="C839" s="52" t="s">
        <v>11</v>
      </c>
      <c r="D839" s="32">
        <v>5717.8642499999942</v>
      </c>
      <c r="E839" s="32">
        <v>4285.7374500000033</v>
      </c>
      <c r="F839" s="32">
        <v>10003.60169999997</v>
      </c>
      <c r="G839" s="32">
        <v>4717.7134599999999</v>
      </c>
      <c r="H839" s="32">
        <v>5285.8882399999993</v>
      </c>
      <c r="I839" s="32">
        <v>10003.60169999997</v>
      </c>
      <c r="J839" s="32">
        <v>4391.4266900000021</v>
      </c>
      <c r="K839" s="32">
        <v>5612.1750099999981</v>
      </c>
      <c r="L839" s="32">
        <v>10003.60169999997</v>
      </c>
    </row>
    <row r="840" spans="1:12" s="62" customFormat="1">
      <c r="A840" s="41"/>
      <c r="B840" s="53"/>
      <c r="C840" s="52" t="s">
        <v>147</v>
      </c>
      <c r="D840" s="38">
        <v>23876.173179999987</v>
      </c>
      <c r="E840" s="38">
        <v>19852.622400000026</v>
      </c>
      <c r="F840" s="32">
        <v>43728.795580000224</v>
      </c>
      <c r="G840" s="38">
        <v>22542.16700999999</v>
      </c>
      <c r="H840" s="38">
        <v>21186.628570000012</v>
      </c>
      <c r="I840" s="32">
        <v>43728.795580000224</v>
      </c>
      <c r="J840" s="38">
        <v>22330.105599999984</v>
      </c>
      <c r="K840" s="38">
        <v>21398.689980000014</v>
      </c>
      <c r="L840" s="32">
        <v>43728.795580000224</v>
      </c>
    </row>
    <row r="841" spans="1:12" s="62" customFormat="1">
      <c r="A841" s="41"/>
      <c r="B841" s="106" t="s">
        <v>149</v>
      </c>
      <c r="C841" s="52" t="s">
        <v>8</v>
      </c>
      <c r="D841" s="54">
        <f>D836/F836</f>
        <v>0.5350202982355553</v>
      </c>
      <c r="E841" s="54">
        <f>E836/F836</f>
        <v>0.46497970176444647</v>
      </c>
      <c r="F841" s="55">
        <f>D841+E841</f>
        <v>1.0000000000000018</v>
      </c>
      <c r="G841" s="54">
        <f>G836/I836</f>
        <v>0.54463161988224007</v>
      </c>
      <c r="H841" s="54">
        <f>H836/I836</f>
        <v>0.45536838011776132</v>
      </c>
      <c r="I841" s="55">
        <f>G841+H841</f>
        <v>1.0000000000000013</v>
      </c>
      <c r="J841" s="54">
        <f>J836/L836</f>
        <v>0.70034696512152994</v>
      </c>
      <c r="K841" s="54">
        <f>K836/L836</f>
        <v>0.29965303487847067</v>
      </c>
      <c r="L841" s="55">
        <f>J841+K841</f>
        <v>1.0000000000000007</v>
      </c>
    </row>
    <row r="842" spans="1:12" s="62" customFormat="1">
      <c r="A842" s="41"/>
      <c r="B842" s="120"/>
      <c r="C842" s="52" t="s">
        <v>9</v>
      </c>
      <c r="D842" s="54">
        <f>D837/F837</f>
        <v>0.53926544180411662</v>
      </c>
      <c r="E842" s="54">
        <f>E837/F837</f>
        <v>0.46073455819588027</v>
      </c>
      <c r="F842" s="55">
        <f>D842+E842</f>
        <v>0.99999999999999689</v>
      </c>
      <c r="G842" s="54">
        <f>G837/I837</f>
        <v>0.54392938591959761</v>
      </c>
      <c r="H842" s="54">
        <f>H837/I837</f>
        <v>0.45607061408039956</v>
      </c>
      <c r="I842" s="55">
        <f>G842+H842</f>
        <v>0.99999999999999711</v>
      </c>
      <c r="J842" s="54">
        <f>J837/L837</f>
        <v>0.44685582789560419</v>
      </c>
      <c r="K842" s="54">
        <f>K837/L837</f>
        <v>0.55314417210439271</v>
      </c>
      <c r="L842" s="55">
        <f>J842+K842</f>
        <v>0.99999999999999689</v>
      </c>
    </row>
    <row r="843" spans="1:12" s="62" customFormat="1">
      <c r="A843" s="41"/>
      <c r="B843" s="120"/>
      <c r="C843" s="52" t="s">
        <v>10</v>
      </c>
      <c r="D843" s="54">
        <f>D838/F838</f>
        <v>0.53994164007369705</v>
      </c>
      <c r="E843" s="54">
        <f>E838/F838</f>
        <v>0.46005835992629956</v>
      </c>
      <c r="F843" s="55">
        <f>D843+E843</f>
        <v>0.99999999999999667</v>
      </c>
      <c r="G843" s="54">
        <f>G838/I838</f>
        <v>0.4817956949020214</v>
      </c>
      <c r="H843" s="54">
        <f>H838/I838</f>
        <v>0.51820430509797522</v>
      </c>
      <c r="I843" s="55">
        <f>G843+H843</f>
        <v>0.99999999999999667</v>
      </c>
      <c r="J843" s="54">
        <f>J838/L838</f>
        <v>0.54429144795869333</v>
      </c>
      <c r="K843" s="54">
        <f>K838/L838</f>
        <v>0.45570855204130312</v>
      </c>
      <c r="L843" s="55">
        <f>J843+K843</f>
        <v>0.99999999999999645</v>
      </c>
    </row>
    <row r="844" spans="1:12" s="62" customFormat="1">
      <c r="A844" s="41"/>
      <c r="B844" s="120"/>
      <c r="C844" s="52" t="s">
        <v>11</v>
      </c>
      <c r="D844" s="54">
        <f>D839/F839</f>
        <v>0.57158055883012726</v>
      </c>
      <c r="E844" s="54">
        <f>E839/F839</f>
        <v>0.42841944116987546</v>
      </c>
      <c r="F844" s="55">
        <f>D844+E844</f>
        <v>1.0000000000000027</v>
      </c>
      <c r="G844" s="54">
        <f>G839/I839</f>
        <v>0.47160148929160323</v>
      </c>
      <c r="H844" s="54">
        <f>H839/I839</f>
        <v>0.52839851070839972</v>
      </c>
      <c r="I844" s="55">
        <f>G844+H844</f>
        <v>1.0000000000000029</v>
      </c>
      <c r="J844" s="54">
        <f>J839/L839</f>
        <v>0.43898455993105112</v>
      </c>
      <c r="K844" s="54">
        <f>K839/L839</f>
        <v>0.56101544006895188</v>
      </c>
      <c r="L844" s="55">
        <f>J844+K844</f>
        <v>1.0000000000000031</v>
      </c>
    </row>
    <row r="845" spans="1:12" s="62" customFormat="1">
      <c r="A845" s="41"/>
      <c r="B845" s="107"/>
      <c r="C845" s="52" t="s">
        <v>147</v>
      </c>
      <c r="D845" s="54">
        <f>D840/F840</f>
        <v>0.54600573519843254</v>
      </c>
      <c r="E845" s="54">
        <f>E840/F840</f>
        <v>0.45399426480156269</v>
      </c>
      <c r="F845" s="55">
        <f>D845+E845</f>
        <v>0.99999999999999523</v>
      </c>
      <c r="G845" s="54">
        <f>G840/I840</f>
        <v>0.5154993800083042</v>
      </c>
      <c r="H845" s="54">
        <f>H840/I840</f>
        <v>0.4845006199916907</v>
      </c>
      <c r="I845" s="55">
        <f>G845+H845</f>
        <v>0.99999999999999489</v>
      </c>
      <c r="J845" s="54">
        <f>J840/L840</f>
        <v>0.51064991166170759</v>
      </c>
      <c r="K845" s="54">
        <f>K840/L840</f>
        <v>0.48935008833828725</v>
      </c>
      <c r="L845" s="55">
        <f>J845+K845</f>
        <v>0.99999999999999489</v>
      </c>
    </row>
    <row r="846" spans="1:12" s="22" customFormat="1" ht="21.75" customHeight="1">
      <c r="A846" s="27"/>
      <c r="B846" s="35"/>
      <c r="C846" s="36" t="s">
        <v>338</v>
      </c>
      <c r="G846" s="37"/>
    </row>
    <row r="847" spans="1:12" s="62" customFormat="1">
      <c r="A847" s="41"/>
    </row>
    <row r="848" spans="1:12" s="62" customFormat="1">
      <c r="A848" s="67" t="s">
        <v>137</v>
      </c>
      <c r="B848" s="24" t="s">
        <v>174</v>
      </c>
      <c r="C848" s="25"/>
      <c r="D848" s="25"/>
      <c r="E848" s="24"/>
    </row>
    <row r="849" spans="1:15" s="62" customFormat="1">
      <c r="A849" s="41"/>
    </row>
    <row r="850" spans="1:15" s="62" customFormat="1" ht="15.75" customHeight="1">
      <c r="A850" s="41"/>
      <c r="B850" s="123" t="s">
        <v>331</v>
      </c>
      <c r="C850" s="122"/>
      <c r="D850" s="112" t="s">
        <v>54</v>
      </c>
      <c r="E850" s="113"/>
      <c r="F850" s="114"/>
      <c r="G850" s="112" t="s">
        <v>55</v>
      </c>
      <c r="H850" s="113"/>
      <c r="I850" s="114"/>
      <c r="J850" s="112" t="s">
        <v>56</v>
      </c>
      <c r="K850" s="113"/>
      <c r="L850" s="114"/>
      <c r="M850" s="112" t="s">
        <v>57</v>
      </c>
      <c r="N850" s="113"/>
      <c r="O850" s="114"/>
    </row>
    <row r="851" spans="1:15" s="62" customFormat="1">
      <c r="A851" s="41"/>
      <c r="B851" s="124"/>
      <c r="C851" s="125"/>
      <c r="D851" s="29" t="s">
        <v>3</v>
      </c>
      <c r="E851" s="30" t="s">
        <v>4</v>
      </c>
      <c r="F851" s="31" t="s">
        <v>147</v>
      </c>
      <c r="G851" s="29" t="s">
        <v>3</v>
      </c>
      <c r="H851" s="30" t="s">
        <v>4</v>
      </c>
      <c r="I851" s="31" t="s">
        <v>147</v>
      </c>
      <c r="J851" s="29" t="s">
        <v>3</v>
      </c>
      <c r="K851" s="30" t="s">
        <v>4</v>
      </c>
      <c r="L851" s="31" t="s">
        <v>147</v>
      </c>
      <c r="M851" s="29" t="s">
        <v>3</v>
      </c>
      <c r="N851" s="30" t="s">
        <v>4</v>
      </c>
      <c r="O851" s="31" t="s">
        <v>147</v>
      </c>
    </row>
    <row r="852" spans="1:15" s="62" customFormat="1">
      <c r="A852" s="41"/>
      <c r="B852" s="121" t="s">
        <v>148</v>
      </c>
      <c r="C852" s="52" t="s">
        <v>8</v>
      </c>
      <c r="D852" s="32">
        <v>2412.8808800000002</v>
      </c>
      <c r="E852" s="32">
        <v>5652.768449999995</v>
      </c>
      <c r="F852" s="32">
        <v>8065.6493299999875</v>
      </c>
      <c r="G852" s="32">
        <v>6526.8560099999886</v>
      </c>
      <c r="H852" s="32">
        <v>1538.7933200000004</v>
      </c>
      <c r="I852" s="32">
        <v>8065.6493299999875</v>
      </c>
      <c r="J852" s="32">
        <v>5780.0544899999932</v>
      </c>
      <c r="K852" s="32">
        <v>2285.5948400000007</v>
      </c>
      <c r="L852" s="32">
        <v>8065.6493299999875</v>
      </c>
      <c r="M852" s="32">
        <v>6110.4528499999924</v>
      </c>
      <c r="N852" s="32">
        <v>1955.1964800000012</v>
      </c>
      <c r="O852" s="32">
        <v>8065.6493299999875</v>
      </c>
    </row>
    <row r="853" spans="1:15" s="62" customFormat="1">
      <c r="A853" s="41"/>
      <c r="B853" s="122"/>
      <c r="C853" s="52" t="s">
        <v>9</v>
      </c>
      <c r="D853" s="32">
        <v>5650.0919499999964</v>
      </c>
      <c r="E853" s="32">
        <v>11554.548160000004</v>
      </c>
      <c r="F853" s="32">
        <v>17204.640110000048</v>
      </c>
      <c r="G853" s="32">
        <v>11387.350100000018</v>
      </c>
      <c r="H853" s="32">
        <v>5817.2900100000024</v>
      </c>
      <c r="I853" s="32">
        <v>17204.640110000048</v>
      </c>
      <c r="J853" s="32">
        <v>9060.8981900000035</v>
      </c>
      <c r="K853" s="32">
        <v>8143.7419199999958</v>
      </c>
      <c r="L853" s="32">
        <v>17204.640110000048</v>
      </c>
      <c r="M853" s="32">
        <v>8612.9439900000034</v>
      </c>
      <c r="N853" s="32">
        <v>8591.6961199999932</v>
      </c>
      <c r="O853" s="32">
        <v>17204.640110000048</v>
      </c>
    </row>
    <row r="854" spans="1:15" s="62" customFormat="1">
      <c r="A854" s="41"/>
      <c r="B854" s="122"/>
      <c r="C854" s="52" t="s">
        <v>10</v>
      </c>
      <c r="D854" s="32">
        <v>3233.4442299999955</v>
      </c>
      <c r="E854" s="32">
        <v>5221.4602099999993</v>
      </c>
      <c r="F854" s="32">
        <v>8454.9044400000239</v>
      </c>
      <c r="G854" s="32">
        <v>5189.5021699999998</v>
      </c>
      <c r="H854" s="32">
        <v>3265.4022699999955</v>
      </c>
      <c r="I854" s="32">
        <v>8454.9044400000239</v>
      </c>
      <c r="J854" s="32">
        <v>4758.26008</v>
      </c>
      <c r="K854" s="32">
        <v>3696.6443599999961</v>
      </c>
      <c r="L854" s="32">
        <v>8454.9044400000239</v>
      </c>
      <c r="M854" s="32">
        <v>4456.066880000003</v>
      </c>
      <c r="N854" s="32">
        <v>3998.8375599999963</v>
      </c>
      <c r="O854" s="32">
        <v>8454.9044400000239</v>
      </c>
    </row>
    <row r="855" spans="1:15" s="62" customFormat="1">
      <c r="A855" s="41"/>
      <c r="B855" s="122"/>
      <c r="C855" s="52" t="s">
        <v>11</v>
      </c>
      <c r="D855" s="32">
        <v>2793.071390000001</v>
      </c>
      <c r="E855" s="32">
        <v>7210.5303099999874</v>
      </c>
      <c r="F855" s="32">
        <v>10003.60169999997</v>
      </c>
      <c r="G855" s="32">
        <v>7245.2001899999905</v>
      </c>
      <c r="H855" s="32">
        <v>2758.4015100000006</v>
      </c>
      <c r="I855" s="32">
        <v>10003.60169999997</v>
      </c>
      <c r="J855" s="32">
        <v>4218.5462700000016</v>
      </c>
      <c r="K855" s="32">
        <v>5785.0554299999976</v>
      </c>
      <c r="L855" s="32">
        <v>10003.60169999997</v>
      </c>
      <c r="M855" s="32">
        <v>4541.4233900000017</v>
      </c>
      <c r="N855" s="32">
        <v>5462.1783099999966</v>
      </c>
      <c r="O855" s="32">
        <v>10003.60169999997</v>
      </c>
    </row>
    <row r="856" spans="1:15" s="62" customFormat="1">
      <c r="A856" s="41"/>
      <c r="B856" s="53"/>
      <c r="C856" s="52" t="s">
        <v>147</v>
      </c>
      <c r="D856" s="32">
        <v>14089.488450000001</v>
      </c>
      <c r="E856" s="32">
        <v>29639.307129999841</v>
      </c>
      <c r="F856" s="32">
        <v>43728.795580000224</v>
      </c>
      <c r="G856" s="32">
        <v>30348.908469999853</v>
      </c>
      <c r="H856" s="32">
        <v>13379.887110000003</v>
      </c>
      <c r="I856" s="32">
        <v>43728.795580000224</v>
      </c>
      <c r="J856" s="32">
        <v>23817.759029999947</v>
      </c>
      <c r="K856" s="32">
        <v>19911.036549999975</v>
      </c>
      <c r="L856" s="32">
        <v>43728.795580000224</v>
      </c>
      <c r="M856" s="32">
        <v>23720.887109999923</v>
      </c>
      <c r="N856" s="32">
        <v>20007.908469999988</v>
      </c>
      <c r="O856" s="32">
        <v>43728.795580000224</v>
      </c>
    </row>
    <row r="857" spans="1:15" s="62" customFormat="1">
      <c r="A857" s="41"/>
      <c r="B857" s="106" t="s">
        <v>149</v>
      </c>
      <c r="C857" s="52" t="s">
        <v>8</v>
      </c>
      <c r="D857" s="54">
        <f>D852/F852</f>
        <v>0.29915519275371272</v>
      </c>
      <c r="E857" s="54">
        <f>E852/F852</f>
        <v>0.70084480724628828</v>
      </c>
      <c r="F857" s="55">
        <f>D857+E857</f>
        <v>1.0000000000000009</v>
      </c>
      <c r="G857" s="54">
        <f>G852/I852</f>
        <v>0.80921643663871001</v>
      </c>
      <c r="H857" s="54">
        <f>H852/I852</f>
        <v>0.19078356336129021</v>
      </c>
      <c r="I857" s="55">
        <f t="shared" ref="I857:I861" si="121">G857+H857</f>
        <v>1.0000000000000002</v>
      </c>
      <c r="J857" s="54">
        <f>J852/L852</f>
        <v>0.71662605867344376</v>
      </c>
      <c r="K857" s="54">
        <f>K852/L852</f>
        <v>0.28337394132655708</v>
      </c>
      <c r="L857" s="55">
        <f t="shared" ref="L857:L861" si="122">J857+K857</f>
        <v>1.0000000000000009</v>
      </c>
      <c r="M857" s="54">
        <f>M852/O852</f>
        <v>0.7575896992288409</v>
      </c>
      <c r="N857" s="54">
        <f>N852/O852</f>
        <v>0.24241030077115988</v>
      </c>
      <c r="O857" s="55">
        <f t="shared" ref="O857:O861" si="123">M857+N857</f>
        <v>1.0000000000000009</v>
      </c>
    </row>
    <row r="858" spans="1:15" s="62" customFormat="1">
      <c r="A858" s="41"/>
      <c r="B858" s="120"/>
      <c r="C858" s="52" t="s">
        <v>9</v>
      </c>
      <c r="D858" s="54">
        <f>D853/F853</f>
        <v>0.32840512291308721</v>
      </c>
      <c r="E858" s="54">
        <f>E853/F853</f>
        <v>0.67159487708691001</v>
      </c>
      <c r="F858" s="55">
        <f t="shared" ref="F858:F861" si="124">D858+E858</f>
        <v>0.99999999999999722</v>
      </c>
      <c r="G858" s="54">
        <f>G853/I853</f>
        <v>0.66187668136000244</v>
      </c>
      <c r="H858" s="54">
        <f>H853/I853</f>
        <v>0.33812331863999601</v>
      </c>
      <c r="I858" s="55">
        <f t="shared" si="121"/>
        <v>0.99999999999999845</v>
      </c>
      <c r="J858" s="54">
        <f>J853/L853</f>
        <v>0.52665432883617458</v>
      </c>
      <c r="K858" s="54">
        <f>K853/L853</f>
        <v>0.47334567116382265</v>
      </c>
      <c r="L858" s="55">
        <f t="shared" si="122"/>
        <v>0.99999999999999722</v>
      </c>
      <c r="M858" s="54">
        <f>M853/O853</f>
        <v>0.5006175040530958</v>
      </c>
      <c r="N858" s="54">
        <f>N853/O853</f>
        <v>0.49938249594690126</v>
      </c>
      <c r="O858" s="55">
        <f t="shared" si="123"/>
        <v>0.99999999999999711</v>
      </c>
    </row>
    <row r="859" spans="1:15" s="62" customFormat="1">
      <c r="A859" s="41"/>
      <c r="B859" s="120"/>
      <c r="C859" s="52" t="s">
        <v>10</v>
      </c>
      <c r="D859" s="54">
        <f>D854/F854</f>
        <v>0.38243415439477002</v>
      </c>
      <c r="E859" s="54">
        <f>E854/F854</f>
        <v>0.61756584560522654</v>
      </c>
      <c r="F859" s="55">
        <f t="shared" si="124"/>
        <v>0.99999999999999656</v>
      </c>
      <c r="G859" s="54">
        <f>G854/I854</f>
        <v>0.613786022873132</v>
      </c>
      <c r="H859" s="54">
        <f>H854/I854</f>
        <v>0.38621397712686462</v>
      </c>
      <c r="I859" s="55">
        <f t="shared" si="121"/>
        <v>0.99999999999999667</v>
      </c>
      <c r="J859" s="54">
        <f>J854/L854</f>
        <v>0.56278105965204572</v>
      </c>
      <c r="K859" s="54">
        <f>K854/L854</f>
        <v>0.43721894034795095</v>
      </c>
      <c r="L859" s="55">
        <f t="shared" si="122"/>
        <v>0.99999999999999667</v>
      </c>
      <c r="M859" s="54">
        <f>M854/O854</f>
        <v>0.52703929554997908</v>
      </c>
      <c r="N859" s="54">
        <f>N854/O854</f>
        <v>0.47296070445001803</v>
      </c>
      <c r="O859" s="55">
        <f t="shared" si="123"/>
        <v>0.99999999999999711</v>
      </c>
    </row>
    <row r="860" spans="1:15" s="62" customFormat="1">
      <c r="A860" s="41"/>
      <c r="B860" s="120"/>
      <c r="C860" s="52" t="s">
        <v>11</v>
      </c>
      <c r="D860" s="54">
        <f>D855/F855</f>
        <v>0.27920657716710268</v>
      </c>
      <c r="E860" s="54">
        <f>E855/F855</f>
        <v>0.72079342283289916</v>
      </c>
      <c r="F860" s="55">
        <f t="shared" si="124"/>
        <v>1.0000000000000018</v>
      </c>
      <c r="G860" s="54">
        <f>G855/I855</f>
        <v>0.72425916257741574</v>
      </c>
      <c r="H860" s="54">
        <f>H855/I855</f>
        <v>0.27574083742258637</v>
      </c>
      <c r="I860" s="55">
        <f t="shared" si="121"/>
        <v>1.0000000000000022</v>
      </c>
      <c r="J860" s="54">
        <f>J855/L855</f>
        <v>0.42170274232329885</v>
      </c>
      <c r="K860" s="54">
        <f>K855/L855</f>
        <v>0.57829725767670404</v>
      </c>
      <c r="L860" s="55">
        <f t="shared" si="122"/>
        <v>1.0000000000000029</v>
      </c>
      <c r="M860" s="54">
        <f>M855/O855</f>
        <v>0.45397882944500034</v>
      </c>
      <c r="N860" s="54">
        <f>N855/O855</f>
        <v>0.54602117055500254</v>
      </c>
      <c r="O860" s="55">
        <f t="shared" si="123"/>
        <v>1.0000000000000029</v>
      </c>
    </row>
    <row r="861" spans="1:15" s="62" customFormat="1">
      <c r="A861" s="41"/>
      <c r="B861" s="107"/>
      <c r="C861" s="52" t="s">
        <v>147</v>
      </c>
      <c r="D861" s="54">
        <f>D856/F856</f>
        <v>0.32220161253295437</v>
      </c>
      <c r="E861" s="54">
        <f>E856/F856</f>
        <v>0.67779838746703691</v>
      </c>
      <c r="F861" s="55">
        <f t="shared" si="124"/>
        <v>0.99999999999999134</v>
      </c>
      <c r="G861" s="54">
        <f>G856/I856</f>
        <v>0.69402571160409943</v>
      </c>
      <c r="H861" s="54">
        <f>H856/I856</f>
        <v>0.30597428839589219</v>
      </c>
      <c r="I861" s="55">
        <f t="shared" si="121"/>
        <v>0.99999999999999156</v>
      </c>
      <c r="J861" s="54">
        <f>J856/L856</f>
        <v>0.54466990718795882</v>
      </c>
      <c r="K861" s="54">
        <f>K856/L856</f>
        <v>0.45533009281203424</v>
      </c>
      <c r="L861" s="55">
        <f t="shared" si="122"/>
        <v>0.99999999999999312</v>
      </c>
      <c r="M861" s="54">
        <f>M856/O856</f>
        <v>0.54245461818410778</v>
      </c>
      <c r="N861" s="54">
        <f>N856/O856</f>
        <v>0.457545381815885</v>
      </c>
      <c r="O861" s="55">
        <f t="shared" si="123"/>
        <v>0.99999999999999278</v>
      </c>
    </row>
    <row r="862" spans="1:15" s="22" customFormat="1" ht="21.75" customHeight="1">
      <c r="A862" s="27"/>
      <c r="B862" s="35"/>
      <c r="C862" s="36" t="s">
        <v>338</v>
      </c>
      <c r="G862" s="37"/>
    </row>
    <row r="863" spans="1:15" s="62" customFormat="1">
      <c r="A863" s="41"/>
    </row>
    <row r="864" spans="1:15" s="25" customFormat="1" ht="21.75" customHeight="1">
      <c r="A864" s="58" t="s">
        <v>308</v>
      </c>
      <c r="B864" s="24" t="s">
        <v>309</v>
      </c>
    </row>
    <row r="865" spans="1:7" s="25" customFormat="1" ht="21.75" customHeight="1">
      <c r="A865" s="58"/>
      <c r="B865" s="24"/>
    </row>
    <row r="866" spans="1:7" s="25" customFormat="1" ht="21.75" customHeight="1">
      <c r="A866" s="58" t="s">
        <v>310</v>
      </c>
      <c r="B866" s="24" t="s">
        <v>334</v>
      </c>
    </row>
    <row r="867" spans="1:7" s="62" customFormat="1">
      <c r="A867" s="41"/>
    </row>
    <row r="868" spans="1:7" s="62" customFormat="1" ht="15.75" customHeight="1">
      <c r="A868" s="41"/>
      <c r="B868" s="123" t="s">
        <v>331</v>
      </c>
      <c r="C868" s="122"/>
      <c r="D868" s="108" t="s">
        <v>311</v>
      </c>
      <c r="E868" s="109"/>
      <c r="F868" s="109"/>
      <c r="G868" s="110"/>
    </row>
    <row r="869" spans="1:7" s="62" customFormat="1">
      <c r="A869" s="41"/>
      <c r="B869" s="124"/>
      <c r="C869" s="125"/>
      <c r="D869" s="39" t="s">
        <v>312</v>
      </c>
      <c r="E869" s="39" t="s">
        <v>200</v>
      </c>
      <c r="F869" s="39" t="s">
        <v>201</v>
      </c>
      <c r="G869" s="39" t="s">
        <v>202</v>
      </c>
    </row>
    <row r="870" spans="1:7" s="62" customFormat="1">
      <c r="A870" s="41"/>
      <c r="B870" s="121" t="s">
        <v>148</v>
      </c>
      <c r="C870" s="52" t="s">
        <v>8</v>
      </c>
      <c r="D870" s="32">
        <v>1</v>
      </c>
      <c r="E870" s="32">
        <v>7.5235048285938806</v>
      </c>
      <c r="F870" s="32">
        <v>115</v>
      </c>
      <c r="G870" s="32">
        <v>60681.951679999904</v>
      </c>
    </row>
    <row r="871" spans="1:7" s="62" customFormat="1">
      <c r="A871" s="41"/>
      <c r="B871" s="122"/>
      <c r="C871" s="52" t="s">
        <v>9</v>
      </c>
      <c r="D871" s="32">
        <v>1</v>
      </c>
      <c r="E871" s="32">
        <v>7.9465894099426286</v>
      </c>
      <c r="F871" s="32">
        <v>112</v>
      </c>
      <c r="G871" s="32">
        <v>136718.21090000056</v>
      </c>
    </row>
    <row r="872" spans="1:7" s="62" customFormat="1">
      <c r="A872" s="41"/>
      <c r="B872" s="122"/>
      <c r="C872" s="52" t="s">
        <v>10</v>
      </c>
      <c r="D872" s="32">
        <v>1</v>
      </c>
      <c r="E872" s="32">
        <v>6.8050206632495014</v>
      </c>
      <c r="F872" s="32">
        <v>80</v>
      </c>
      <c r="G872" s="32">
        <v>57535.799420000119</v>
      </c>
    </row>
    <row r="873" spans="1:7" s="62" customFormat="1">
      <c r="A873" s="41"/>
      <c r="B873" s="122"/>
      <c r="C873" s="52" t="s">
        <v>11</v>
      </c>
      <c r="D873" s="32">
        <v>1</v>
      </c>
      <c r="E873" s="32">
        <v>7.5203452332573368</v>
      </c>
      <c r="F873" s="32">
        <v>64</v>
      </c>
      <c r="G873" s="32">
        <v>75230.538359999773</v>
      </c>
    </row>
    <row r="874" spans="1:7" s="62" customFormat="1">
      <c r="A874" s="41"/>
      <c r="B874" s="53"/>
      <c r="C874" s="52" t="s">
        <v>147</v>
      </c>
      <c r="D874" s="32">
        <v>1</v>
      </c>
      <c r="E874" s="32">
        <v>7.5503222986321283</v>
      </c>
      <c r="F874" s="32">
        <v>115</v>
      </c>
      <c r="G874" s="32">
        <v>330166.50036000175</v>
      </c>
    </row>
    <row r="875" spans="1:7" s="22" customFormat="1" ht="21.75" customHeight="1">
      <c r="A875" s="27"/>
      <c r="B875" s="35"/>
      <c r="C875" s="36" t="s">
        <v>338</v>
      </c>
      <c r="G875" s="37"/>
    </row>
    <row r="876" spans="1:7" s="62" customFormat="1">
      <c r="A876" s="41"/>
      <c r="C876" s="48"/>
    </row>
    <row r="877" spans="1:7" s="22" customFormat="1">
      <c r="A877" s="58" t="s">
        <v>313</v>
      </c>
      <c r="B877" s="72" t="s">
        <v>314</v>
      </c>
      <c r="C877" s="58"/>
      <c r="D877" s="58"/>
      <c r="E877" s="58"/>
    </row>
    <row r="878" spans="1:7" s="62" customFormat="1">
      <c r="A878" s="41"/>
      <c r="C878" s="48"/>
    </row>
    <row r="879" spans="1:7" s="62" customFormat="1" ht="15.75" customHeight="1">
      <c r="A879" s="41"/>
      <c r="B879" s="123" t="s">
        <v>331</v>
      </c>
      <c r="C879" s="122"/>
      <c r="D879" s="108" t="s">
        <v>315</v>
      </c>
      <c r="E879" s="109"/>
      <c r="F879" s="110"/>
    </row>
    <row r="880" spans="1:7" s="62" customFormat="1">
      <c r="A880" s="41"/>
      <c r="B880" s="124"/>
      <c r="C880" s="125"/>
      <c r="D880" s="29" t="s">
        <v>3</v>
      </c>
      <c r="E880" s="30" t="s">
        <v>4</v>
      </c>
      <c r="F880" s="31" t="s">
        <v>147</v>
      </c>
    </row>
    <row r="881" spans="1:7" s="62" customFormat="1">
      <c r="A881" s="41"/>
      <c r="B881" s="121" t="s">
        <v>148</v>
      </c>
      <c r="C881" s="52" t="s">
        <v>8</v>
      </c>
      <c r="D881" s="32">
        <v>7298.7391199999902</v>
      </c>
      <c r="E881" s="32">
        <v>766.91020999999978</v>
      </c>
      <c r="F881" s="32">
        <v>8065.6493299999875</v>
      </c>
    </row>
    <row r="882" spans="1:7" s="62" customFormat="1">
      <c r="A882" s="41"/>
      <c r="B882" s="122"/>
      <c r="C882" s="52" t="s">
        <v>9</v>
      </c>
      <c r="D882" s="32">
        <v>16299.633650000043</v>
      </c>
      <c r="E882" s="32">
        <v>905.00646000000006</v>
      </c>
      <c r="F882" s="32">
        <v>17204.640110000048</v>
      </c>
    </row>
    <row r="883" spans="1:7" s="62" customFormat="1">
      <c r="A883" s="41"/>
      <c r="B883" s="122"/>
      <c r="C883" s="52" t="s">
        <v>10</v>
      </c>
      <c r="D883" s="32">
        <v>7935.1033800000196</v>
      </c>
      <c r="E883" s="32">
        <v>519.80106000000001</v>
      </c>
      <c r="F883" s="32">
        <v>8454.9044400000239</v>
      </c>
    </row>
    <row r="884" spans="1:7" s="62" customFormat="1">
      <c r="A884" s="41"/>
      <c r="B884" s="122"/>
      <c r="C884" s="52" t="s">
        <v>11</v>
      </c>
      <c r="D884" s="32">
        <v>9445.4038499999715</v>
      </c>
      <c r="E884" s="32">
        <v>558.19785000000002</v>
      </c>
      <c r="F884" s="32">
        <v>10003.60169999997</v>
      </c>
    </row>
    <row r="885" spans="1:7" s="62" customFormat="1">
      <c r="A885" s="41"/>
      <c r="B885" s="53"/>
      <c r="C885" s="52" t="s">
        <v>147</v>
      </c>
      <c r="D885" s="38">
        <v>40978.880000000085</v>
      </c>
      <c r="E885" s="38">
        <v>2749.9155799999994</v>
      </c>
      <c r="F885" s="32">
        <v>43728.795580000224</v>
      </c>
    </row>
    <row r="886" spans="1:7" s="62" customFormat="1">
      <c r="A886" s="41"/>
      <c r="B886" s="106" t="s">
        <v>149</v>
      </c>
      <c r="C886" s="52" t="s">
        <v>8</v>
      </c>
      <c r="D886" s="54">
        <f>D881/F881</f>
        <v>0.90491649480129355</v>
      </c>
      <c r="E886" s="54">
        <f>E881/F881</f>
        <v>9.50835051987068E-2</v>
      </c>
      <c r="F886" s="55">
        <f>D886+E886</f>
        <v>1.0000000000000004</v>
      </c>
    </row>
    <row r="887" spans="1:7" s="62" customFormat="1">
      <c r="A887" s="41"/>
      <c r="B887" s="120"/>
      <c r="C887" s="52" t="s">
        <v>9</v>
      </c>
      <c r="D887" s="54">
        <f>D882/F882</f>
        <v>0.94739753611736544</v>
      </c>
      <c r="E887" s="54">
        <f>E882/F882</f>
        <v>5.2602463882634364E-2</v>
      </c>
      <c r="F887" s="55">
        <f>D887+E887</f>
        <v>0.99999999999999978</v>
      </c>
    </row>
    <row r="888" spans="1:7" s="62" customFormat="1">
      <c r="A888" s="41"/>
      <c r="B888" s="120"/>
      <c r="C888" s="52" t="s">
        <v>10</v>
      </c>
      <c r="D888" s="54">
        <f>D883/F883</f>
        <v>0.93852076464154544</v>
      </c>
      <c r="E888" s="54">
        <f>E883/F883</f>
        <v>6.14792353584541E-2</v>
      </c>
      <c r="F888" s="55">
        <f>D888+E888</f>
        <v>0.99999999999999956</v>
      </c>
    </row>
    <row r="889" spans="1:7" s="62" customFormat="1">
      <c r="A889" s="41"/>
      <c r="B889" s="120"/>
      <c r="C889" s="52" t="s">
        <v>11</v>
      </c>
      <c r="D889" s="54">
        <f>D884/F884</f>
        <v>0.94420031237349245</v>
      </c>
      <c r="E889" s="54">
        <f>E884/F884</f>
        <v>5.5799687626507728E-2</v>
      </c>
      <c r="F889" s="55">
        <f>D889+E889</f>
        <v>1.0000000000000002</v>
      </c>
    </row>
    <row r="890" spans="1:7" s="62" customFormat="1">
      <c r="A890" s="41"/>
      <c r="B890" s="107"/>
      <c r="C890" s="52" t="s">
        <v>147</v>
      </c>
      <c r="D890" s="54">
        <f>D885/F885</f>
        <v>0.9371143077798868</v>
      </c>
      <c r="E890" s="54">
        <f>E885/F885</f>
        <v>6.2885692220109979E-2</v>
      </c>
      <c r="F890" s="55">
        <f>D890+E890</f>
        <v>0.99999999999999678</v>
      </c>
    </row>
    <row r="891" spans="1:7" s="22" customFormat="1" ht="21.75" customHeight="1">
      <c r="A891" s="27"/>
      <c r="B891" s="35"/>
      <c r="C891" s="36" t="s">
        <v>338</v>
      </c>
      <c r="G891" s="37"/>
    </row>
    <row r="892" spans="1:7" s="62" customFormat="1">
      <c r="A892" s="41"/>
      <c r="C892" s="48"/>
    </row>
    <row r="893" spans="1:7" s="22" customFormat="1">
      <c r="A893" s="58" t="s">
        <v>316</v>
      </c>
      <c r="B893" s="72" t="s">
        <v>317</v>
      </c>
      <c r="C893" s="58"/>
      <c r="D893" s="58"/>
      <c r="E893" s="58"/>
    </row>
    <row r="894" spans="1:7" s="62" customFormat="1">
      <c r="A894" s="41"/>
      <c r="C894" s="48"/>
    </row>
    <row r="895" spans="1:7" s="62" customFormat="1" ht="15.75" customHeight="1">
      <c r="A895" s="41"/>
      <c r="B895" s="123" t="s">
        <v>331</v>
      </c>
      <c r="C895" s="122"/>
      <c r="D895" s="108" t="s">
        <v>318</v>
      </c>
      <c r="E895" s="109"/>
      <c r="F895" s="110"/>
    </row>
    <row r="896" spans="1:7" s="62" customFormat="1">
      <c r="A896" s="41"/>
      <c r="B896" s="124"/>
      <c r="C896" s="125"/>
      <c r="D896" s="29" t="s">
        <v>3</v>
      </c>
      <c r="E896" s="30" t="s">
        <v>4</v>
      </c>
      <c r="F896" s="31" t="s">
        <v>147</v>
      </c>
    </row>
    <row r="897" spans="1:7" s="62" customFormat="1">
      <c r="A897" s="41"/>
      <c r="B897" s="121" t="s">
        <v>148</v>
      </c>
      <c r="C897" s="52" t="s">
        <v>8</v>
      </c>
      <c r="D897" s="32">
        <v>7547.0458899999885</v>
      </c>
      <c r="E897" s="32">
        <v>518.60343999999998</v>
      </c>
      <c r="F897" s="32">
        <v>8065.6493299999875</v>
      </c>
    </row>
    <row r="898" spans="1:7" s="62" customFormat="1">
      <c r="A898" s="41"/>
      <c r="B898" s="122"/>
      <c r="C898" s="52" t="s">
        <v>9</v>
      </c>
      <c r="D898" s="32">
        <v>15845.457900000041</v>
      </c>
      <c r="E898" s="32">
        <v>1359.1822099999995</v>
      </c>
      <c r="F898" s="32">
        <v>17204.640110000048</v>
      </c>
    </row>
    <row r="899" spans="1:7" s="62" customFormat="1">
      <c r="A899" s="41"/>
      <c r="B899" s="122"/>
      <c r="C899" s="52" t="s">
        <v>10</v>
      </c>
      <c r="D899" s="32">
        <v>8099.1916700000211</v>
      </c>
      <c r="E899" s="32">
        <v>355.71276999999998</v>
      </c>
      <c r="F899" s="32">
        <v>8454.9044400000239</v>
      </c>
    </row>
    <row r="900" spans="1:7" s="62" customFormat="1">
      <c r="A900" s="41"/>
      <c r="B900" s="122"/>
      <c r="C900" s="52" t="s">
        <v>11</v>
      </c>
      <c r="D900" s="32">
        <v>9725.4038599999712</v>
      </c>
      <c r="E900" s="32">
        <v>278.19783999999999</v>
      </c>
      <c r="F900" s="32">
        <v>10003.60169999997</v>
      </c>
    </row>
    <row r="901" spans="1:7" s="62" customFormat="1">
      <c r="A901" s="41"/>
      <c r="B901" s="53"/>
      <c r="C901" s="52" t="s">
        <v>147</v>
      </c>
      <c r="D901" s="38">
        <v>41217.099320000088</v>
      </c>
      <c r="E901" s="38">
        <v>2511.6962599999993</v>
      </c>
      <c r="F901" s="32">
        <v>43728.795580000224</v>
      </c>
    </row>
    <row r="902" spans="1:7" s="62" customFormat="1">
      <c r="A902" s="41"/>
      <c r="B902" s="106" t="s">
        <v>149</v>
      </c>
      <c r="C902" s="52" t="s">
        <v>8</v>
      </c>
      <c r="D902" s="54">
        <f>D897/F897</f>
        <v>0.93570220836764306</v>
      </c>
      <c r="E902" s="54">
        <f>E897/F897</f>
        <v>6.4297791632357118E-2</v>
      </c>
      <c r="F902" s="55">
        <f>D902+E902</f>
        <v>1.0000000000000002</v>
      </c>
    </row>
    <row r="903" spans="1:7" s="62" customFormat="1">
      <c r="A903" s="41"/>
      <c r="B903" s="120"/>
      <c r="C903" s="52" t="s">
        <v>9</v>
      </c>
      <c r="D903" s="54">
        <f>D898/F898</f>
        <v>0.92099909086677179</v>
      </c>
      <c r="E903" s="54">
        <f>E898/F898</f>
        <v>7.900090913322777E-2</v>
      </c>
      <c r="F903" s="55">
        <f>D903+E903</f>
        <v>0.99999999999999956</v>
      </c>
    </row>
    <row r="904" spans="1:7" s="62" customFormat="1">
      <c r="A904" s="41"/>
      <c r="B904" s="120"/>
      <c r="C904" s="52" t="s">
        <v>10</v>
      </c>
      <c r="D904" s="54">
        <f>D899/F899</f>
        <v>0.95792823295351148</v>
      </c>
      <c r="E904" s="54">
        <f>E899/F899</f>
        <v>4.2071767046488226E-2</v>
      </c>
      <c r="F904" s="55">
        <f>D904+E904</f>
        <v>0.99999999999999967</v>
      </c>
    </row>
    <row r="905" spans="1:7" s="62" customFormat="1">
      <c r="A905" s="41"/>
      <c r="B905" s="120"/>
      <c r="C905" s="52" t="s">
        <v>11</v>
      </c>
      <c r="D905" s="54">
        <f>D900/F900</f>
        <v>0.97219023224405265</v>
      </c>
      <c r="E905" s="54">
        <f>E900/F900</f>
        <v>2.7809767755947422E-2</v>
      </c>
      <c r="F905" s="55">
        <f>D905+E905</f>
        <v>1</v>
      </c>
    </row>
    <row r="906" spans="1:7" s="62" customFormat="1">
      <c r="A906" s="41"/>
      <c r="B906" s="107"/>
      <c r="C906" s="52" t="s">
        <v>147</v>
      </c>
      <c r="D906" s="54">
        <f>D901/F901</f>
        <v>0.94256196113599611</v>
      </c>
      <c r="E906" s="54">
        <f>E901/F901</f>
        <v>5.7438038864000798E-2</v>
      </c>
      <c r="F906" s="55">
        <f>D906+E906</f>
        <v>0.99999999999999689</v>
      </c>
    </row>
    <row r="907" spans="1:7" s="22" customFormat="1" ht="21.75" customHeight="1">
      <c r="A907" s="27"/>
      <c r="B907" s="35"/>
      <c r="C907" s="36" t="s">
        <v>338</v>
      </c>
      <c r="G907" s="37"/>
    </row>
    <row r="908" spans="1:7" s="62" customFormat="1">
      <c r="A908" s="41"/>
      <c r="C908" s="48"/>
    </row>
    <row r="909" spans="1:7" s="22" customFormat="1">
      <c r="A909" s="58" t="s">
        <v>319</v>
      </c>
      <c r="B909" s="72" t="s">
        <v>335</v>
      </c>
      <c r="C909" s="58"/>
      <c r="D909" s="58"/>
      <c r="E909" s="58"/>
    </row>
    <row r="910" spans="1:7" s="22" customFormat="1">
      <c r="A910" s="58"/>
      <c r="B910" s="72"/>
      <c r="C910" s="58"/>
      <c r="D910" s="58"/>
      <c r="E910" s="58"/>
    </row>
    <row r="911" spans="1:7" s="58" customFormat="1">
      <c r="A911" s="58" t="s">
        <v>138</v>
      </c>
      <c r="B911" s="72" t="s">
        <v>336</v>
      </c>
    </row>
    <row r="912" spans="1:7" s="62" customFormat="1">
      <c r="A912" s="41"/>
    </row>
    <row r="913" spans="1:54" s="62" customFormat="1" ht="15.75" customHeight="1">
      <c r="A913" s="41"/>
      <c r="B913" s="123" t="s">
        <v>331</v>
      </c>
      <c r="C913" s="122"/>
      <c r="D913" s="108" t="s">
        <v>58</v>
      </c>
      <c r="E913" s="109"/>
      <c r="F913" s="110"/>
      <c r="G913" s="108" t="s">
        <v>59</v>
      </c>
      <c r="H913" s="109"/>
      <c r="I913" s="110"/>
      <c r="J913" s="108" t="s">
        <v>60</v>
      </c>
      <c r="K913" s="109"/>
      <c r="L913" s="110"/>
      <c r="M913" s="108" t="s">
        <v>61</v>
      </c>
      <c r="N913" s="109"/>
      <c r="O913" s="110"/>
      <c r="P913" s="108" t="s">
        <v>320</v>
      </c>
      <c r="Q913" s="109"/>
      <c r="R913" s="110"/>
      <c r="S913" s="108" t="s">
        <v>63</v>
      </c>
      <c r="T913" s="109"/>
      <c r="U913" s="110"/>
      <c r="V913" s="108" t="s">
        <v>321</v>
      </c>
      <c r="W913" s="109"/>
      <c r="X913" s="110"/>
      <c r="Y913" s="108" t="s">
        <v>322</v>
      </c>
      <c r="Z913" s="109"/>
      <c r="AA913" s="110"/>
      <c r="AB913" s="108" t="s">
        <v>66</v>
      </c>
      <c r="AC913" s="109"/>
      <c r="AD913" s="110"/>
      <c r="AE913" s="108" t="s">
        <v>67</v>
      </c>
      <c r="AF913" s="109"/>
      <c r="AG913" s="110"/>
      <c r="AH913" s="108" t="s">
        <v>68</v>
      </c>
      <c r="AI913" s="109"/>
      <c r="AJ913" s="110"/>
      <c r="AK913" s="108" t="s">
        <v>69</v>
      </c>
      <c r="AL913" s="109"/>
      <c r="AM913" s="110"/>
      <c r="AN913" s="108" t="s">
        <v>70</v>
      </c>
      <c r="AO913" s="109"/>
      <c r="AP913" s="110"/>
      <c r="AQ913" s="108" t="s">
        <v>71</v>
      </c>
      <c r="AR913" s="109"/>
      <c r="AS913" s="110"/>
      <c r="AT913" s="108" t="s">
        <v>323</v>
      </c>
      <c r="AU913" s="109"/>
      <c r="AV913" s="110"/>
      <c r="AW913" s="108" t="s">
        <v>73</v>
      </c>
      <c r="AX913" s="109"/>
      <c r="AY913" s="110"/>
      <c r="AZ913" s="108" t="s">
        <v>324</v>
      </c>
      <c r="BA913" s="109"/>
      <c r="BB913" s="110"/>
    </row>
    <row r="914" spans="1:54" s="62" customFormat="1">
      <c r="A914" s="41"/>
      <c r="B914" s="124"/>
      <c r="C914" s="125"/>
      <c r="D914" s="29" t="s">
        <v>3</v>
      </c>
      <c r="E914" s="30" t="s">
        <v>4</v>
      </c>
      <c r="F914" s="31" t="s">
        <v>147</v>
      </c>
      <c r="G914" s="29" t="s">
        <v>3</v>
      </c>
      <c r="H914" s="30" t="s">
        <v>4</v>
      </c>
      <c r="I914" s="31" t="s">
        <v>147</v>
      </c>
      <c r="J914" s="29" t="s">
        <v>3</v>
      </c>
      <c r="K914" s="30" t="s">
        <v>4</v>
      </c>
      <c r="L914" s="31" t="s">
        <v>147</v>
      </c>
      <c r="M914" s="29" t="s">
        <v>3</v>
      </c>
      <c r="N914" s="30" t="s">
        <v>4</v>
      </c>
      <c r="O914" s="31" t="s">
        <v>147</v>
      </c>
      <c r="P914" s="29" t="s">
        <v>3</v>
      </c>
      <c r="Q914" s="30" t="s">
        <v>4</v>
      </c>
      <c r="R914" s="31" t="s">
        <v>147</v>
      </c>
      <c r="S914" s="29" t="s">
        <v>3</v>
      </c>
      <c r="T914" s="30" t="s">
        <v>4</v>
      </c>
      <c r="U914" s="31" t="s">
        <v>147</v>
      </c>
      <c r="V914" s="29" t="s">
        <v>3</v>
      </c>
      <c r="W914" s="30" t="s">
        <v>4</v>
      </c>
      <c r="X914" s="31" t="s">
        <v>147</v>
      </c>
      <c r="Y914" s="29" t="s">
        <v>3</v>
      </c>
      <c r="Z914" s="30" t="s">
        <v>4</v>
      </c>
      <c r="AA914" s="31" t="s">
        <v>147</v>
      </c>
      <c r="AB914" s="29" t="s">
        <v>3</v>
      </c>
      <c r="AC914" s="30" t="s">
        <v>4</v>
      </c>
      <c r="AD914" s="31" t="s">
        <v>147</v>
      </c>
      <c r="AE914" s="29" t="s">
        <v>3</v>
      </c>
      <c r="AF914" s="30" t="s">
        <v>4</v>
      </c>
      <c r="AG914" s="31" t="s">
        <v>147</v>
      </c>
      <c r="AH914" s="29" t="s">
        <v>3</v>
      </c>
      <c r="AI914" s="30" t="s">
        <v>4</v>
      </c>
      <c r="AJ914" s="31" t="s">
        <v>147</v>
      </c>
      <c r="AK914" s="29" t="s">
        <v>3</v>
      </c>
      <c r="AL914" s="30" t="s">
        <v>4</v>
      </c>
      <c r="AM914" s="31" t="s">
        <v>147</v>
      </c>
      <c r="AN914" s="29" t="s">
        <v>3</v>
      </c>
      <c r="AO914" s="30" t="s">
        <v>4</v>
      </c>
      <c r="AP914" s="31" t="s">
        <v>147</v>
      </c>
      <c r="AQ914" s="29" t="s">
        <v>3</v>
      </c>
      <c r="AR914" s="30" t="s">
        <v>4</v>
      </c>
      <c r="AS914" s="31" t="s">
        <v>147</v>
      </c>
      <c r="AT914" s="29" t="s">
        <v>3</v>
      </c>
      <c r="AU914" s="30" t="s">
        <v>4</v>
      </c>
      <c r="AV914" s="31" t="s">
        <v>147</v>
      </c>
      <c r="AW914" s="29" t="s">
        <v>3</v>
      </c>
      <c r="AX914" s="30" t="s">
        <v>4</v>
      </c>
      <c r="AY914" s="31" t="s">
        <v>147</v>
      </c>
      <c r="AZ914" s="29" t="s">
        <v>3</v>
      </c>
      <c r="BA914" s="30" t="s">
        <v>4</v>
      </c>
      <c r="BB914" s="31" t="s">
        <v>147</v>
      </c>
    </row>
    <row r="915" spans="1:54" s="62" customFormat="1">
      <c r="A915" s="41"/>
      <c r="B915" s="121" t="s">
        <v>148</v>
      </c>
      <c r="C915" s="52" t="s">
        <v>8</v>
      </c>
      <c r="D915" s="32">
        <v>5094.1206999999922</v>
      </c>
      <c r="E915" s="32">
        <v>2971.5286300000002</v>
      </c>
      <c r="F915" s="32">
        <v>8065.6493299999875</v>
      </c>
      <c r="G915" s="32">
        <v>5713.6522499999946</v>
      </c>
      <c r="H915" s="32">
        <v>2351.9970800000006</v>
      </c>
      <c r="I915" s="32">
        <v>8065.6493299999875</v>
      </c>
      <c r="J915" s="32">
        <v>4756.0827999999956</v>
      </c>
      <c r="K915" s="32">
        <v>3309.566530000001</v>
      </c>
      <c r="L915" s="32">
        <v>8065.6493299999875</v>
      </c>
      <c r="M915" s="32">
        <v>3057.0426000000007</v>
      </c>
      <c r="N915" s="32">
        <v>5008.6067299999959</v>
      </c>
      <c r="O915" s="32">
        <v>8065.6493299999875</v>
      </c>
      <c r="P915" s="32">
        <v>2410.4111000000003</v>
      </c>
      <c r="Q915" s="32">
        <v>5655.2382299999945</v>
      </c>
      <c r="R915" s="32">
        <v>8065.6493299999875</v>
      </c>
      <c r="S915" s="32">
        <v>2861.1302000000014</v>
      </c>
      <c r="T915" s="32">
        <v>5204.5191299999969</v>
      </c>
      <c r="U915" s="32">
        <v>8065.6493299999875</v>
      </c>
      <c r="V915" s="32">
        <v>2354.8397200000013</v>
      </c>
      <c r="W915" s="32">
        <v>5710.8096099999957</v>
      </c>
      <c r="X915" s="32">
        <v>8065.6493299999875</v>
      </c>
      <c r="Y915" s="32">
        <v>2214.773790000002</v>
      </c>
      <c r="Z915" s="32">
        <v>5850.8755399999964</v>
      </c>
      <c r="AA915" s="32">
        <v>8065.6493299999875</v>
      </c>
      <c r="AB915" s="32">
        <v>2421.388640000001</v>
      </c>
      <c r="AC915" s="32">
        <v>5644.2606899999937</v>
      </c>
      <c r="AD915" s="32">
        <v>8065.6493299999875</v>
      </c>
      <c r="AE915" s="32">
        <v>2278.7553400000011</v>
      </c>
      <c r="AF915" s="32">
        <v>5786.8939899999941</v>
      </c>
      <c r="AG915" s="32">
        <v>8065.6493299999875</v>
      </c>
      <c r="AH915" s="32">
        <v>2126.3155400000014</v>
      </c>
      <c r="AI915" s="32">
        <v>5939.333789999996</v>
      </c>
      <c r="AJ915" s="32">
        <v>8065.6493299999875</v>
      </c>
      <c r="AK915" s="32">
        <v>3192.0886300000006</v>
      </c>
      <c r="AL915" s="32">
        <v>4873.5606999999964</v>
      </c>
      <c r="AM915" s="32">
        <v>8065.6493299999875</v>
      </c>
      <c r="AN915" s="32">
        <v>3470.8900000000021</v>
      </c>
      <c r="AO915" s="32">
        <v>4594.7593299999962</v>
      </c>
      <c r="AP915" s="32">
        <v>8065.6493299999875</v>
      </c>
      <c r="AQ915" s="32">
        <v>2051.6146800000015</v>
      </c>
      <c r="AR915" s="32">
        <v>6014.0346499999932</v>
      </c>
      <c r="AS915" s="32">
        <v>8065.6493299999875</v>
      </c>
      <c r="AT915" s="32">
        <v>2381.456340000002</v>
      </c>
      <c r="AU915" s="32">
        <v>5684.1929899999959</v>
      </c>
      <c r="AV915" s="32">
        <v>8065.6493299999875</v>
      </c>
      <c r="AW915" s="32">
        <v>1543.228270000001</v>
      </c>
      <c r="AX915" s="32">
        <v>6522.4210599999933</v>
      </c>
      <c r="AY915" s="32">
        <v>8065.6493299999875</v>
      </c>
      <c r="AZ915" s="32">
        <v>1285.9091000000005</v>
      </c>
      <c r="BA915" s="32">
        <v>6779.7402299999903</v>
      </c>
      <c r="BB915" s="32">
        <v>8065.6493299999875</v>
      </c>
    </row>
    <row r="916" spans="1:54" s="62" customFormat="1">
      <c r="A916" s="41"/>
      <c r="B916" s="122"/>
      <c r="C916" s="52" t="s">
        <v>9</v>
      </c>
      <c r="D916" s="32">
        <v>8329.1767499999951</v>
      </c>
      <c r="E916" s="32">
        <v>8875.4633599999997</v>
      </c>
      <c r="F916" s="32">
        <v>17204.640110000048</v>
      </c>
      <c r="G916" s="32">
        <v>8382.0237099999922</v>
      </c>
      <c r="H916" s="32">
        <v>8822.616399999999</v>
      </c>
      <c r="I916" s="32">
        <v>17204.640110000048</v>
      </c>
      <c r="J916" s="32">
        <v>7932.6096799999923</v>
      </c>
      <c r="K916" s="32">
        <v>9272.0304299999952</v>
      </c>
      <c r="L916" s="32">
        <v>17204.640110000048</v>
      </c>
      <c r="M916" s="32">
        <v>3905.5648200000028</v>
      </c>
      <c r="N916" s="32">
        <v>13299.075290000028</v>
      </c>
      <c r="O916" s="32">
        <v>17204.640110000048</v>
      </c>
      <c r="P916" s="32">
        <v>2865.6367100000002</v>
      </c>
      <c r="Q916" s="32">
        <v>14339.003400000032</v>
      </c>
      <c r="R916" s="32">
        <v>17204.640110000048</v>
      </c>
      <c r="S916" s="32">
        <v>4612.6272400000007</v>
      </c>
      <c r="T916" s="32">
        <v>12592.01287000002</v>
      </c>
      <c r="U916" s="32">
        <v>17204.640110000048</v>
      </c>
      <c r="V916" s="32">
        <v>3289.4737600000017</v>
      </c>
      <c r="W916" s="32">
        <v>13915.166350000034</v>
      </c>
      <c r="X916" s="32">
        <v>17204.640110000048</v>
      </c>
      <c r="Y916" s="32">
        <v>2203.6346699999995</v>
      </c>
      <c r="Z916" s="32">
        <v>15001.005440000041</v>
      </c>
      <c r="AA916" s="32">
        <v>17204.640110000048</v>
      </c>
      <c r="AB916" s="32">
        <v>2775.1427600000006</v>
      </c>
      <c r="AC916" s="32">
        <v>14429.497350000034</v>
      </c>
      <c r="AD916" s="32">
        <v>17204.640110000048</v>
      </c>
      <c r="AE916" s="32">
        <v>3749.087030000002</v>
      </c>
      <c r="AF916" s="32">
        <v>13455.553080000034</v>
      </c>
      <c r="AG916" s="32">
        <v>17204.640110000048</v>
      </c>
      <c r="AH916" s="32">
        <v>2754.0290500000006</v>
      </c>
      <c r="AI916" s="32">
        <v>14450.611060000036</v>
      </c>
      <c r="AJ916" s="32">
        <v>17204.640110000048</v>
      </c>
      <c r="AK916" s="32">
        <v>4335.1421700000028</v>
      </c>
      <c r="AL916" s="32">
        <v>12869.497940000032</v>
      </c>
      <c r="AM916" s="32">
        <v>17204.640110000048</v>
      </c>
      <c r="AN916" s="32">
        <v>5435.0550099999955</v>
      </c>
      <c r="AO916" s="32">
        <v>11769.585100000008</v>
      </c>
      <c r="AP916" s="32">
        <v>17204.640110000048</v>
      </c>
      <c r="AQ916" s="32">
        <v>4002.2233000000024</v>
      </c>
      <c r="AR916" s="32">
        <v>13202.416810000024</v>
      </c>
      <c r="AS916" s="32">
        <v>17204.640110000048</v>
      </c>
      <c r="AT916" s="32">
        <v>4985.9182400000009</v>
      </c>
      <c r="AU916" s="32">
        <v>12218.721870000016</v>
      </c>
      <c r="AV916" s="32">
        <v>17204.640110000048</v>
      </c>
      <c r="AW916" s="32">
        <v>1923.4755899999991</v>
      </c>
      <c r="AX916" s="32">
        <v>15281.164520000042</v>
      </c>
      <c r="AY916" s="32">
        <v>17204.640110000048</v>
      </c>
      <c r="AZ916" s="32">
        <v>1380.9871399999997</v>
      </c>
      <c r="BA916" s="32">
        <v>15823.652970000045</v>
      </c>
      <c r="BB916" s="32">
        <v>17204.640110000048</v>
      </c>
    </row>
    <row r="917" spans="1:54" s="62" customFormat="1">
      <c r="A917" s="41"/>
      <c r="B917" s="122"/>
      <c r="C917" s="52" t="s">
        <v>10</v>
      </c>
      <c r="D917" s="32">
        <v>5215.1786000000011</v>
      </c>
      <c r="E917" s="32">
        <v>3239.7258399999982</v>
      </c>
      <c r="F917" s="32">
        <v>8454.9044400000239</v>
      </c>
      <c r="G917" s="32">
        <v>4971.7673299999997</v>
      </c>
      <c r="H917" s="32">
        <v>3483.1371099999965</v>
      </c>
      <c r="I917" s="32">
        <v>8454.9044400000239</v>
      </c>
      <c r="J917" s="32">
        <v>4259.3698399999976</v>
      </c>
      <c r="K917" s="32">
        <v>4195.534599999999</v>
      </c>
      <c r="L917" s="32">
        <v>8454.9044400000239</v>
      </c>
      <c r="M917" s="32">
        <v>2133.9869899999994</v>
      </c>
      <c r="N917" s="32">
        <v>6320.9174500000054</v>
      </c>
      <c r="O917" s="32">
        <v>8454.9044400000239</v>
      </c>
      <c r="P917" s="32">
        <v>1546.1194100000002</v>
      </c>
      <c r="Q917" s="32">
        <v>6908.7850300000091</v>
      </c>
      <c r="R917" s="32">
        <v>8454.9044400000239</v>
      </c>
      <c r="S917" s="32">
        <v>2135.3716799999988</v>
      </c>
      <c r="T917" s="32">
        <v>6319.5327600000055</v>
      </c>
      <c r="U917" s="32">
        <v>8454.9044400000239</v>
      </c>
      <c r="V917" s="32">
        <v>1340.1012699999994</v>
      </c>
      <c r="W917" s="32">
        <v>7114.8031700000138</v>
      </c>
      <c r="X917" s="32">
        <v>8454.9044400000239</v>
      </c>
      <c r="Y917" s="32">
        <v>995.64170000000047</v>
      </c>
      <c r="Z917" s="32">
        <v>7459.2627400000156</v>
      </c>
      <c r="AA917" s="32">
        <v>8454.9044400000239</v>
      </c>
      <c r="AB917" s="32">
        <v>1299.8559699999994</v>
      </c>
      <c r="AC917" s="32">
        <v>7155.0484700000143</v>
      </c>
      <c r="AD917" s="32">
        <v>8454.9044400000239</v>
      </c>
      <c r="AE917" s="32">
        <v>1203.7808299999999</v>
      </c>
      <c r="AF917" s="32">
        <v>7251.1236100000124</v>
      </c>
      <c r="AG917" s="32">
        <v>8454.9044400000239</v>
      </c>
      <c r="AH917" s="32">
        <v>1072.4632100000001</v>
      </c>
      <c r="AI917" s="32">
        <v>7382.4412300000131</v>
      </c>
      <c r="AJ917" s="32">
        <v>8454.9044400000239</v>
      </c>
      <c r="AK917" s="32">
        <v>2139.9544000000001</v>
      </c>
      <c r="AL917" s="32">
        <v>6314.9500400000061</v>
      </c>
      <c r="AM917" s="32">
        <v>8454.9044400000239</v>
      </c>
      <c r="AN917" s="32">
        <v>2587.9502100000004</v>
      </c>
      <c r="AO917" s="32">
        <v>5866.9542300000039</v>
      </c>
      <c r="AP917" s="32">
        <v>8454.9044400000239</v>
      </c>
      <c r="AQ917" s="32">
        <v>1584.6831999999999</v>
      </c>
      <c r="AR917" s="32">
        <v>6870.2212400000099</v>
      </c>
      <c r="AS917" s="32">
        <v>8454.9044400000239</v>
      </c>
      <c r="AT917" s="32">
        <v>2143.410339999999</v>
      </c>
      <c r="AU917" s="32">
        <v>6311.4941000000072</v>
      </c>
      <c r="AV917" s="32">
        <v>8454.9044400000239</v>
      </c>
      <c r="AW917" s="32">
        <v>940.40534000000025</v>
      </c>
      <c r="AX917" s="32">
        <v>7514.4991000000146</v>
      </c>
      <c r="AY917" s="32">
        <v>8454.9044400000239</v>
      </c>
      <c r="AZ917" s="32">
        <v>752.61187000000018</v>
      </c>
      <c r="BA917" s="32">
        <v>7702.2925700000178</v>
      </c>
      <c r="BB917" s="32">
        <v>8454.9044400000239</v>
      </c>
    </row>
    <row r="918" spans="1:54" s="62" customFormat="1">
      <c r="A918" s="41"/>
      <c r="B918" s="122"/>
      <c r="C918" s="52" t="s">
        <v>11</v>
      </c>
      <c r="D918" s="32">
        <v>6014.4379599999938</v>
      </c>
      <c r="E918" s="32">
        <v>3989.1637400000018</v>
      </c>
      <c r="F918" s="32">
        <v>10003.60169999997</v>
      </c>
      <c r="G918" s="32">
        <v>5039.1355999999978</v>
      </c>
      <c r="H918" s="32">
        <v>4964.4661000000015</v>
      </c>
      <c r="I918" s="32">
        <v>10003.60169999997</v>
      </c>
      <c r="J918" s="32">
        <v>4195.8515300000026</v>
      </c>
      <c r="K918" s="32">
        <v>5807.7501699999975</v>
      </c>
      <c r="L918" s="32">
        <v>10003.60169999997</v>
      </c>
      <c r="M918" s="32">
        <v>2541.2533000000003</v>
      </c>
      <c r="N918" s="32">
        <v>7462.3483999999908</v>
      </c>
      <c r="O918" s="32">
        <v>10003.60169999997</v>
      </c>
      <c r="P918" s="32">
        <v>2642.7254200000011</v>
      </c>
      <c r="Q918" s="32">
        <v>7360.8762799999904</v>
      </c>
      <c r="R918" s="32">
        <v>10003.60169999997</v>
      </c>
      <c r="S918" s="32">
        <v>2845.0798700000014</v>
      </c>
      <c r="T918" s="32">
        <v>7158.5218299999933</v>
      </c>
      <c r="U918" s="32">
        <v>10003.60169999997</v>
      </c>
      <c r="V918" s="32">
        <v>1683.8974399999993</v>
      </c>
      <c r="W918" s="32">
        <v>8319.7042599999859</v>
      </c>
      <c r="X918" s="32">
        <v>10003.60169999997</v>
      </c>
      <c r="Y918" s="32">
        <v>1122.93588</v>
      </c>
      <c r="Z918" s="32">
        <v>8880.6658199999747</v>
      </c>
      <c r="AA918" s="32">
        <v>10003.60169999997</v>
      </c>
      <c r="AB918" s="32">
        <v>1725.1090599999995</v>
      </c>
      <c r="AC918" s="32">
        <v>8278.4926399999877</v>
      </c>
      <c r="AD918" s="32">
        <v>10003.60169999997</v>
      </c>
      <c r="AE918" s="32">
        <v>1809.8929699999992</v>
      </c>
      <c r="AF918" s="32">
        <v>8193.7087299999876</v>
      </c>
      <c r="AG918" s="32">
        <v>10003.60169999997</v>
      </c>
      <c r="AH918" s="32">
        <v>1808.6234499999996</v>
      </c>
      <c r="AI918" s="32">
        <v>8194.9782499999874</v>
      </c>
      <c r="AJ918" s="32">
        <v>10003.60169999997</v>
      </c>
      <c r="AK918" s="32">
        <v>2628.660890000001</v>
      </c>
      <c r="AL918" s="32">
        <v>7374.940809999991</v>
      </c>
      <c r="AM918" s="32">
        <v>10003.60169999997</v>
      </c>
      <c r="AN918" s="32">
        <v>2906.0774100000012</v>
      </c>
      <c r="AO918" s="32">
        <v>7097.524289999993</v>
      </c>
      <c r="AP918" s="32">
        <v>10003.60169999997</v>
      </c>
      <c r="AQ918" s="32">
        <v>1903.0810399999993</v>
      </c>
      <c r="AR918" s="32">
        <v>8100.5206599999865</v>
      </c>
      <c r="AS918" s="32">
        <v>10003.60169999997</v>
      </c>
      <c r="AT918" s="32">
        <v>2383.8857200000002</v>
      </c>
      <c r="AU918" s="32">
        <v>7619.7159799999909</v>
      </c>
      <c r="AV918" s="32">
        <v>10003.60169999997</v>
      </c>
      <c r="AW918" s="32">
        <v>689.26620000000003</v>
      </c>
      <c r="AX918" s="32">
        <v>9314.3354999999738</v>
      </c>
      <c r="AY918" s="32">
        <v>10003.60169999997</v>
      </c>
      <c r="AZ918" s="32">
        <v>881.6614800000001</v>
      </c>
      <c r="BA918" s="32">
        <v>9121.9402199999749</v>
      </c>
      <c r="BB918" s="32">
        <v>10003.60169999997</v>
      </c>
    </row>
    <row r="919" spans="1:54" s="62" customFormat="1">
      <c r="A919" s="41"/>
      <c r="B919" s="53"/>
      <c r="C919" s="52" t="s">
        <v>147</v>
      </c>
      <c r="D919" s="32">
        <v>24652.914009999946</v>
      </c>
      <c r="E919" s="32">
        <v>19075.88157000002</v>
      </c>
      <c r="F919" s="32">
        <v>43728.795580000224</v>
      </c>
      <c r="G919" s="32">
        <v>24106.578889999953</v>
      </c>
      <c r="H919" s="32">
        <v>19622.216690000001</v>
      </c>
      <c r="I919" s="32">
        <v>43728.795580000224</v>
      </c>
      <c r="J919" s="32">
        <v>21143.913850000004</v>
      </c>
      <c r="K919" s="32">
        <v>22584.88172999999</v>
      </c>
      <c r="L919" s="32">
        <v>43728.795580000224</v>
      </c>
      <c r="M919" s="32">
        <v>11637.847710000002</v>
      </c>
      <c r="N919" s="32">
        <v>32090.947869999793</v>
      </c>
      <c r="O919" s="32">
        <v>43728.795580000224</v>
      </c>
      <c r="P919" s="32">
        <v>9464.89264</v>
      </c>
      <c r="Q919" s="32">
        <v>34263.902939999884</v>
      </c>
      <c r="R919" s="32">
        <v>43728.795580000224</v>
      </c>
      <c r="S919" s="32">
        <v>12454.208990000001</v>
      </c>
      <c r="T919" s="32">
        <v>31274.586589999803</v>
      </c>
      <c r="U919" s="32">
        <v>43728.795580000224</v>
      </c>
      <c r="V919" s="32">
        <v>8668.3121899999987</v>
      </c>
      <c r="W919" s="32">
        <v>35060.483389999921</v>
      </c>
      <c r="X919" s="32">
        <v>43728.795580000224</v>
      </c>
      <c r="Y919" s="32">
        <v>6536.9860400000034</v>
      </c>
      <c r="Z919" s="32">
        <v>37191.809539999951</v>
      </c>
      <c r="AA919" s="32">
        <v>43728.795580000224</v>
      </c>
      <c r="AB919" s="32">
        <v>8221.4964299999974</v>
      </c>
      <c r="AC919" s="32">
        <v>35507.299149999926</v>
      </c>
      <c r="AD919" s="32">
        <v>43728.795580000224</v>
      </c>
      <c r="AE919" s="32">
        <v>9041.5161699999971</v>
      </c>
      <c r="AF919" s="32">
        <v>34687.279409999879</v>
      </c>
      <c r="AG919" s="32">
        <v>43728.795580000224</v>
      </c>
      <c r="AH919" s="32">
        <v>7761.4312500000005</v>
      </c>
      <c r="AI919" s="32">
        <v>35967.36432999996</v>
      </c>
      <c r="AJ919" s="32">
        <v>43728.795580000224</v>
      </c>
      <c r="AK919" s="32">
        <v>12295.846090000006</v>
      </c>
      <c r="AL919" s="32">
        <v>31432.949489999814</v>
      </c>
      <c r="AM919" s="32">
        <v>43728.795580000224</v>
      </c>
      <c r="AN919" s="32">
        <v>14399.972630000007</v>
      </c>
      <c r="AO919" s="32">
        <v>29328.822949999827</v>
      </c>
      <c r="AP919" s="32">
        <v>43728.795580000224</v>
      </c>
      <c r="AQ919" s="32">
        <v>9541.6022200000025</v>
      </c>
      <c r="AR919" s="32">
        <v>34187.193359999896</v>
      </c>
      <c r="AS919" s="32">
        <v>43728.795580000224</v>
      </c>
      <c r="AT919" s="32">
        <v>11894.670640000009</v>
      </c>
      <c r="AU919" s="32">
        <v>31834.124939999816</v>
      </c>
      <c r="AV919" s="32">
        <v>43728.795580000224</v>
      </c>
      <c r="AW919" s="32">
        <v>5096.375399999999</v>
      </c>
      <c r="AX919" s="32">
        <v>38632.420180000023</v>
      </c>
      <c r="AY919" s="32">
        <v>43728.795580000224</v>
      </c>
      <c r="AZ919" s="32">
        <v>4301.1695900000013</v>
      </c>
      <c r="BA919" s="32">
        <v>39427.62599</v>
      </c>
      <c r="BB919" s="32">
        <v>43728.795580000224</v>
      </c>
    </row>
    <row r="920" spans="1:54" s="62" customFormat="1">
      <c r="A920" s="41"/>
      <c r="B920" s="106" t="s">
        <v>149</v>
      </c>
      <c r="C920" s="52" t="s">
        <v>8</v>
      </c>
      <c r="D920" s="54">
        <f>D915/F915</f>
        <v>0.63158221881188581</v>
      </c>
      <c r="E920" s="54">
        <f>E915/F915</f>
        <v>0.3684177811881148</v>
      </c>
      <c r="F920" s="55">
        <f t="shared" ref="F920:F924" si="125">D920+E920</f>
        <v>1.0000000000000007</v>
      </c>
      <c r="G920" s="54">
        <f>G915/I915</f>
        <v>0.70839333775003133</v>
      </c>
      <c r="H920" s="54">
        <f>H915/I915</f>
        <v>0.29160666224996967</v>
      </c>
      <c r="I920" s="55">
        <f t="shared" ref="I920:I924" si="126">G920+H920</f>
        <v>1.0000000000000009</v>
      </c>
      <c r="J920" s="54">
        <f>J915/L915</f>
        <v>0.58967140838988141</v>
      </c>
      <c r="K920" s="54">
        <f>K915/L915</f>
        <v>0.41032859161011975</v>
      </c>
      <c r="L920" s="55">
        <f t="shared" ref="L920:L924" si="127">J920+K920</f>
        <v>1.0000000000000011</v>
      </c>
      <c r="M920" s="54">
        <f>M915/O915</f>
        <v>0.37902002367365573</v>
      </c>
      <c r="N920" s="54">
        <f>N915/O915</f>
        <v>0.62097997632634538</v>
      </c>
      <c r="O920" s="55">
        <f t="shared" ref="O920:O924" si="128">M920+N920</f>
        <v>1.0000000000000011</v>
      </c>
      <c r="P920" s="54">
        <f>P915/R915</f>
        <v>0.2988489830613556</v>
      </c>
      <c r="Q920" s="54">
        <f>Q915/R915</f>
        <v>0.70115101693864534</v>
      </c>
      <c r="R920" s="55">
        <f t="shared" ref="R920:R924" si="129">P920+Q920</f>
        <v>1.0000000000000009</v>
      </c>
      <c r="S920" s="54">
        <f>S915/U915</f>
        <v>0.35473029919092774</v>
      </c>
      <c r="T920" s="54">
        <f>T915/U915</f>
        <v>0.64526970080907364</v>
      </c>
      <c r="U920" s="55">
        <f t="shared" ref="U920:U924" si="130">S920+T920</f>
        <v>1.0000000000000013</v>
      </c>
      <c r="V920" s="54">
        <f>V915/X915</f>
        <v>0.29195910008649051</v>
      </c>
      <c r="W920" s="54">
        <f>W915/X915</f>
        <v>0.70804089991351071</v>
      </c>
      <c r="X920" s="55">
        <f t="shared" ref="X920:X924" si="131">V920+W920</f>
        <v>1.0000000000000013</v>
      </c>
      <c r="Y920" s="54">
        <f>Y915/AA915</f>
        <v>0.27459336494610603</v>
      </c>
      <c r="Z920" s="54">
        <f>Z915/AA915</f>
        <v>0.72540663505389535</v>
      </c>
      <c r="AA920" s="55">
        <f t="shared" ref="AA920:AA924" si="132">Y920+Z920</f>
        <v>1.0000000000000013</v>
      </c>
      <c r="AB920" s="54">
        <f>AB915/AD915</f>
        <v>0.30021000677449544</v>
      </c>
      <c r="AC920" s="54">
        <f>AC915/AD915</f>
        <v>0.69978999322550539</v>
      </c>
      <c r="AD920" s="55">
        <f t="shared" ref="AD920:AD924" si="133">AB920+AC920</f>
        <v>1.0000000000000009</v>
      </c>
      <c r="AE920" s="54">
        <f>AE915/AG915</f>
        <v>0.28252596248193257</v>
      </c>
      <c r="AF920" s="54">
        <f>AF915/AG915</f>
        <v>0.71747403751806837</v>
      </c>
      <c r="AG920" s="55">
        <f t="shared" ref="AG920:AG924" si="134">AE920+AF920</f>
        <v>1.0000000000000009</v>
      </c>
      <c r="AH920" s="54">
        <f>AH915/AJ915</f>
        <v>0.26362608303478086</v>
      </c>
      <c r="AI920" s="54">
        <f>AI915/AJ915</f>
        <v>0.73637391696522037</v>
      </c>
      <c r="AJ920" s="55">
        <f t="shared" ref="AJ920:AJ924" si="135">AH920+AI920</f>
        <v>1.0000000000000013</v>
      </c>
      <c r="AK920" s="54">
        <f>AK915/AM915</f>
        <v>0.39576337866898131</v>
      </c>
      <c r="AL920" s="54">
        <f>AL915/AM915</f>
        <v>0.60423662133101985</v>
      </c>
      <c r="AM920" s="55">
        <f t="shared" ref="AM920:AM924" si="136">AK920+AL920</f>
        <v>1.0000000000000011</v>
      </c>
      <c r="AN920" s="54">
        <f>AN915/AP915</f>
        <v>0.43032989136908184</v>
      </c>
      <c r="AO920" s="54">
        <f>AO915/AP915</f>
        <v>0.56967010863091949</v>
      </c>
      <c r="AP920" s="55">
        <f t="shared" ref="AP920:AP924" si="137">AN920+AO920</f>
        <v>1.0000000000000013</v>
      </c>
      <c r="AQ920" s="54">
        <f>AQ915/AS915</f>
        <v>0.2543644778070217</v>
      </c>
      <c r="AR920" s="54">
        <f>AR915/AS915</f>
        <v>0.74563552219297913</v>
      </c>
      <c r="AS920" s="55">
        <f t="shared" ref="AS920:AS924" si="138">AQ920+AR920</f>
        <v>1.0000000000000009</v>
      </c>
      <c r="AT920" s="54">
        <f>AT915/AV915</f>
        <v>0.2952590972610516</v>
      </c>
      <c r="AU920" s="54">
        <f>AU915/AV915</f>
        <v>0.70474090273894974</v>
      </c>
      <c r="AV920" s="55">
        <f t="shared" ref="AV920:AV924" si="139">AT920+AU920</f>
        <v>1.0000000000000013</v>
      </c>
      <c r="AW920" s="54">
        <f>AW915/AY915</f>
        <v>0.19133341989714339</v>
      </c>
      <c r="AX920" s="54">
        <f>AX915/AY915</f>
        <v>0.80866658010285741</v>
      </c>
      <c r="AY920" s="55">
        <f t="shared" ref="AY920:AY924" si="140">AW920+AX920</f>
        <v>1.0000000000000009</v>
      </c>
      <c r="AZ920" s="54">
        <f>AZ915/BB915</f>
        <v>0.15943032574167249</v>
      </c>
      <c r="BA920" s="54">
        <f>BA915/BB915</f>
        <v>0.84056967425832796</v>
      </c>
      <c r="BB920" s="55">
        <f t="shared" ref="BB920:BB924" si="141">AZ920+BA920</f>
        <v>1.0000000000000004</v>
      </c>
    </row>
    <row r="921" spans="1:54" s="62" customFormat="1">
      <c r="A921" s="41"/>
      <c r="B921" s="120"/>
      <c r="C921" s="52" t="s">
        <v>9</v>
      </c>
      <c r="D921" s="54">
        <f>D916/F916</f>
        <v>0.48412385825837378</v>
      </c>
      <c r="E921" s="54">
        <f>E916/F916</f>
        <v>0.51587614174162322</v>
      </c>
      <c r="F921" s="55">
        <f t="shared" si="125"/>
        <v>0.999999999999997</v>
      </c>
      <c r="G921" s="54">
        <f>G916/I916</f>
        <v>0.48719552727685445</v>
      </c>
      <c r="H921" s="54">
        <f>H916/I916</f>
        <v>0.51280447272314222</v>
      </c>
      <c r="I921" s="55">
        <f t="shared" si="126"/>
        <v>0.99999999999999667</v>
      </c>
      <c r="J921" s="54">
        <f>J916/L916</f>
        <v>0.46107385154713187</v>
      </c>
      <c r="K921" s="54">
        <f>K916/L916</f>
        <v>0.53892614845286468</v>
      </c>
      <c r="L921" s="55">
        <f t="shared" si="127"/>
        <v>0.99999999999999656</v>
      </c>
      <c r="M921" s="54">
        <f>M916/O916</f>
        <v>0.22700648168338769</v>
      </c>
      <c r="N921" s="54">
        <f>N916/O916</f>
        <v>0.77299351831661134</v>
      </c>
      <c r="O921" s="55">
        <f t="shared" si="128"/>
        <v>0.999999999999999</v>
      </c>
      <c r="P921" s="54">
        <f>P916/R916</f>
        <v>0.16656185143532143</v>
      </c>
      <c r="Q921" s="54">
        <f>Q916/R916</f>
        <v>0.83343814856467768</v>
      </c>
      <c r="R921" s="55">
        <f t="shared" si="129"/>
        <v>0.99999999999999911</v>
      </c>
      <c r="S921" s="54">
        <f>S916/U916</f>
        <v>0.26810367496841453</v>
      </c>
      <c r="T921" s="54">
        <f>T916/U916</f>
        <v>0.73189632503158397</v>
      </c>
      <c r="U921" s="55">
        <f t="shared" si="130"/>
        <v>0.99999999999999845</v>
      </c>
      <c r="V921" s="54">
        <f>V916/X916</f>
        <v>0.1911968944987128</v>
      </c>
      <c r="W921" s="54">
        <f>W916/X916</f>
        <v>0.80880310550128653</v>
      </c>
      <c r="X921" s="55">
        <f t="shared" si="131"/>
        <v>0.99999999999999933</v>
      </c>
      <c r="Y921" s="54">
        <f>Y916/AA916</f>
        <v>0.12808374112511403</v>
      </c>
      <c r="Z921" s="54">
        <f>Z916/AA916</f>
        <v>0.87191625887488555</v>
      </c>
      <c r="AA921" s="55">
        <f t="shared" si="132"/>
        <v>0.99999999999999956</v>
      </c>
      <c r="AB921" s="54">
        <f>AB916/AD916</f>
        <v>0.16130199424438835</v>
      </c>
      <c r="AC921" s="54">
        <f>AC916/AD916</f>
        <v>0.83869800575561093</v>
      </c>
      <c r="AD921" s="55">
        <f t="shared" si="133"/>
        <v>0.99999999999999933</v>
      </c>
      <c r="AE921" s="54">
        <f>AE916/AG916</f>
        <v>0.21791138937110796</v>
      </c>
      <c r="AF921" s="54">
        <f>AF916/AG916</f>
        <v>0.78208861062889135</v>
      </c>
      <c r="AG921" s="55">
        <f t="shared" si="134"/>
        <v>0.99999999999999933</v>
      </c>
      <c r="AH921" s="54">
        <f>AH916/AJ916</f>
        <v>0.16007478403452596</v>
      </c>
      <c r="AI921" s="54">
        <f>AI916/AJ916</f>
        <v>0.83992521596547343</v>
      </c>
      <c r="AJ921" s="55">
        <f t="shared" si="135"/>
        <v>0.99999999999999933</v>
      </c>
      <c r="AK921" s="54">
        <f>AK916/AM916</f>
        <v>0.25197517310927298</v>
      </c>
      <c r="AL921" s="54">
        <f>AL916/AM916</f>
        <v>0.74802482689072636</v>
      </c>
      <c r="AM921" s="55">
        <f t="shared" si="136"/>
        <v>0.99999999999999933</v>
      </c>
      <c r="AN921" s="54">
        <f>AN916/AP916</f>
        <v>0.31590634708138515</v>
      </c>
      <c r="AO921" s="54">
        <f>AO916/AP916</f>
        <v>0.68409365291861224</v>
      </c>
      <c r="AP921" s="55">
        <f t="shared" si="137"/>
        <v>0.99999999999999734</v>
      </c>
      <c r="AQ921" s="54">
        <f>AQ916/AS916</f>
        <v>0.23262464511964681</v>
      </c>
      <c r="AR921" s="54">
        <f>AR916/AS916</f>
        <v>0.76737535488035202</v>
      </c>
      <c r="AS921" s="55">
        <f t="shared" si="138"/>
        <v>0.99999999999999889</v>
      </c>
      <c r="AT921" s="54">
        <f>AT916/AV916</f>
        <v>0.28980078677158605</v>
      </c>
      <c r="AU921" s="54">
        <f>AU916/AV916</f>
        <v>0.71019921322841217</v>
      </c>
      <c r="AV921" s="55">
        <f t="shared" si="139"/>
        <v>0.99999999999999822</v>
      </c>
      <c r="AW921" s="54">
        <f>AW916/AY916</f>
        <v>0.11179981549756426</v>
      </c>
      <c r="AX921" s="54">
        <f>AX916/AY916</f>
        <v>0.88820018450243532</v>
      </c>
      <c r="AY921" s="55">
        <f t="shared" si="140"/>
        <v>0.99999999999999956</v>
      </c>
      <c r="AZ921" s="54">
        <f>AZ916/BB916</f>
        <v>8.0268295713858781E-2</v>
      </c>
      <c r="BA921" s="54">
        <f>BA916/BB916</f>
        <v>0.91973170428614104</v>
      </c>
      <c r="BB921" s="55">
        <f t="shared" si="141"/>
        <v>0.99999999999999978</v>
      </c>
    </row>
    <row r="922" spans="1:54" s="62" customFormat="1">
      <c r="A922" s="41"/>
      <c r="B922" s="120"/>
      <c r="C922" s="52" t="s">
        <v>10</v>
      </c>
      <c r="D922" s="54">
        <f>D917/F917</f>
        <v>0.61682289102252541</v>
      </c>
      <c r="E922" s="54">
        <f>E917/F917</f>
        <v>0.38317710897747165</v>
      </c>
      <c r="F922" s="55">
        <f t="shared" si="125"/>
        <v>0.99999999999999711</v>
      </c>
      <c r="G922" s="54">
        <f>G917/I917</f>
        <v>0.58803353311465523</v>
      </c>
      <c r="H922" s="54">
        <f>H917/I917</f>
        <v>0.4119664668853415</v>
      </c>
      <c r="I922" s="55">
        <f t="shared" si="126"/>
        <v>0.99999999999999667</v>
      </c>
      <c r="J922" s="54">
        <f>J917/L917</f>
        <v>0.50377504207486767</v>
      </c>
      <c r="K922" s="54">
        <f>K917/L917</f>
        <v>0.49622495792512911</v>
      </c>
      <c r="L922" s="55">
        <f t="shared" si="127"/>
        <v>0.99999999999999678</v>
      </c>
      <c r="M922" s="54">
        <f>M917/O917</f>
        <v>0.25239634642162712</v>
      </c>
      <c r="N922" s="54">
        <f>N917/O917</f>
        <v>0.74760365357837055</v>
      </c>
      <c r="O922" s="55">
        <f t="shared" si="128"/>
        <v>0.99999999999999767</v>
      </c>
      <c r="P922" s="54">
        <f>P917/R917</f>
        <v>0.18286657418448551</v>
      </c>
      <c r="Q922" s="54">
        <f>Q917/R917</f>
        <v>0.81713342581551274</v>
      </c>
      <c r="R922" s="55">
        <f t="shared" si="129"/>
        <v>0.99999999999999822</v>
      </c>
      <c r="S922" s="54">
        <f>S917/U917</f>
        <v>0.25256012000532946</v>
      </c>
      <c r="T922" s="54">
        <f>T917/U917</f>
        <v>0.74743987999466821</v>
      </c>
      <c r="U922" s="55">
        <f t="shared" si="130"/>
        <v>0.99999999999999767</v>
      </c>
      <c r="V922" s="54">
        <f>V917/X917</f>
        <v>0.15849987182114098</v>
      </c>
      <c r="W922" s="54">
        <f>W917/X917</f>
        <v>0.84150012817885778</v>
      </c>
      <c r="X922" s="55">
        <f t="shared" si="131"/>
        <v>0.99999999999999878</v>
      </c>
      <c r="Y922" s="54">
        <f>Y917/AA917</f>
        <v>0.11775907191684329</v>
      </c>
      <c r="Z922" s="54">
        <f>Z917/AA917</f>
        <v>0.8822409280831558</v>
      </c>
      <c r="AA922" s="55">
        <f t="shared" si="132"/>
        <v>0.99999999999999911</v>
      </c>
      <c r="AB922" s="54">
        <f>AB917/AD917</f>
        <v>0.15373987715939172</v>
      </c>
      <c r="AC922" s="54">
        <f>AC917/AD917</f>
        <v>0.84626012284060703</v>
      </c>
      <c r="AD922" s="55">
        <f t="shared" si="133"/>
        <v>0.99999999999999878</v>
      </c>
      <c r="AE922" s="54">
        <f>AE917/AG917</f>
        <v>0.14237663341349327</v>
      </c>
      <c r="AF922" s="54">
        <f>AF917/AG917</f>
        <v>0.8576233665865054</v>
      </c>
      <c r="AG922" s="55">
        <f t="shared" si="134"/>
        <v>0.99999999999999867</v>
      </c>
      <c r="AH922" s="54">
        <f>AH917/AJ917</f>
        <v>0.12684510127946486</v>
      </c>
      <c r="AI922" s="54">
        <f>AI917/AJ917</f>
        <v>0.87315489872053387</v>
      </c>
      <c r="AJ922" s="55">
        <f t="shared" si="135"/>
        <v>0.99999999999999867</v>
      </c>
      <c r="AK922" s="54">
        <f>AK917/AM917</f>
        <v>0.25310213914138502</v>
      </c>
      <c r="AL922" s="54">
        <f>AL917/AM917</f>
        <v>0.74689786085861287</v>
      </c>
      <c r="AM922" s="55">
        <f t="shared" si="136"/>
        <v>0.99999999999999789</v>
      </c>
      <c r="AN922" s="54">
        <f>AN917/AP917</f>
        <v>0.30608864102076039</v>
      </c>
      <c r="AO922" s="54">
        <f>AO917/AP917</f>
        <v>0.69391135897923728</v>
      </c>
      <c r="AP922" s="55">
        <f t="shared" si="137"/>
        <v>0.99999999999999767</v>
      </c>
      <c r="AQ922" s="54">
        <f>AQ917/AS917</f>
        <v>0.18742768901123091</v>
      </c>
      <c r="AR922" s="54">
        <f>AR917/AS917</f>
        <v>0.81257231098876737</v>
      </c>
      <c r="AS922" s="55">
        <f t="shared" si="138"/>
        <v>0.99999999999999822</v>
      </c>
      <c r="AT922" s="54">
        <f>AT917/AV917</f>
        <v>0.25351088888238138</v>
      </c>
      <c r="AU922" s="54">
        <f>AU917/AV917</f>
        <v>0.74648911111761651</v>
      </c>
      <c r="AV922" s="55">
        <f t="shared" si="139"/>
        <v>0.99999999999999789</v>
      </c>
      <c r="AW922" s="54">
        <f>AW917/AY917</f>
        <v>0.11122601641136912</v>
      </c>
      <c r="AX922" s="54">
        <f>AX917/AY917</f>
        <v>0.8887739835886298</v>
      </c>
      <c r="AY922" s="55">
        <f t="shared" si="140"/>
        <v>0.99999999999999889</v>
      </c>
      <c r="AZ922" s="54">
        <f>AZ917/BB917</f>
        <v>8.9014828652516156E-2</v>
      </c>
      <c r="BA922" s="54">
        <f>BA917/BB917</f>
        <v>0.91098517134748314</v>
      </c>
      <c r="BB922" s="55">
        <f t="shared" si="141"/>
        <v>0.99999999999999933</v>
      </c>
    </row>
    <row r="923" spans="1:54" s="62" customFormat="1">
      <c r="A923" s="41"/>
      <c r="B923" s="120"/>
      <c r="C923" s="52" t="s">
        <v>11</v>
      </c>
      <c r="D923" s="54">
        <f>D918/F918</f>
        <v>0.6012272519806553</v>
      </c>
      <c r="E923" s="54">
        <f>E918/F918</f>
        <v>0.39877274801934726</v>
      </c>
      <c r="F923" s="55">
        <f t="shared" si="125"/>
        <v>1.0000000000000027</v>
      </c>
      <c r="G923" s="54">
        <f>G918/I918</f>
        <v>0.50373213079845158</v>
      </c>
      <c r="H923" s="54">
        <f>H918/I918</f>
        <v>0.4962678692015513</v>
      </c>
      <c r="I923" s="55">
        <f t="shared" si="126"/>
        <v>1.0000000000000029</v>
      </c>
      <c r="J923" s="54">
        <f>J918/L918</f>
        <v>0.41943408542545385</v>
      </c>
      <c r="K923" s="54">
        <f>K918/L918</f>
        <v>0.5805659145745492</v>
      </c>
      <c r="L923" s="55">
        <f t="shared" si="127"/>
        <v>1.0000000000000031</v>
      </c>
      <c r="M923" s="54">
        <f>M918/O918</f>
        <v>0.25403383463378076</v>
      </c>
      <c r="N923" s="54">
        <f>N918/O918</f>
        <v>0.7459661653662214</v>
      </c>
      <c r="O923" s="55">
        <f t="shared" si="128"/>
        <v>1.0000000000000022</v>
      </c>
      <c r="P923" s="54">
        <f>P918/R918</f>
        <v>0.26417739322828188</v>
      </c>
      <c r="Q923" s="54">
        <f>Q918/R918</f>
        <v>0.73582260677172029</v>
      </c>
      <c r="R923" s="55">
        <f t="shared" si="129"/>
        <v>1.0000000000000022</v>
      </c>
      <c r="S923" s="54">
        <f>S918/U918</f>
        <v>0.28440555265210227</v>
      </c>
      <c r="T923" s="54">
        <f>T918/U918</f>
        <v>0.71559444734790012</v>
      </c>
      <c r="U923" s="55">
        <f t="shared" si="130"/>
        <v>1.0000000000000024</v>
      </c>
      <c r="V923" s="54">
        <f>V918/X918</f>
        <v>0.16832911690196584</v>
      </c>
      <c r="W923" s="54">
        <f>W918/X918</f>
        <v>0.83167088309803561</v>
      </c>
      <c r="X923" s="55">
        <f t="shared" si="131"/>
        <v>1.0000000000000013</v>
      </c>
      <c r="Y923" s="54">
        <f>Y918/AA918</f>
        <v>0.11225315778016265</v>
      </c>
      <c r="Z923" s="54">
        <f>Z918/AA918</f>
        <v>0.8877468422198378</v>
      </c>
      <c r="AA923" s="55">
        <f t="shared" si="132"/>
        <v>1.0000000000000004</v>
      </c>
      <c r="AB923" s="54">
        <f>AB918/AD918</f>
        <v>0.172448795117463</v>
      </c>
      <c r="AC923" s="54">
        <f>AC918/AD918</f>
        <v>0.82755120488253864</v>
      </c>
      <c r="AD923" s="55">
        <f t="shared" si="133"/>
        <v>1.0000000000000016</v>
      </c>
      <c r="AE923" s="54">
        <f>AE918/AG918</f>
        <v>0.18092413355481801</v>
      </c>
      <c r="AF923" s="54">
        <f>AF918/AG918</f>
        <v>0.8190758664451836</v>
      </c>
      <c r="AG923" s="55">
        <f t="shared" si="134"/>
        <v>1.0000000000000016</v>
      </c>
      <c r="AH923" s="54">
        <f>AH918/AJ918</f>
        <v>0.18079722726265732</v>
      </c>
      <c r="AI923" s="54">
        <f>AI918/AJ918</f>
        <v>0.81920277273734432</v>
      </c>
      <c r="AJ923" s="55">
        <f t="shared" si="135"/>
        <v>1.0000000000000016</v>
      </c>
      <c r="AK923" s="54">
        <f>AK918/AM918</f>
        <v>0.26277144660807605</v>
      </c>
      <c r="AL923" s="54">
        <f>AL918/AM918</f>
        <v>0.73722855339192617</v>
      </c>
      <c r="AM923" s="55">
        <f t="shared" si="136"/>
        <v>1.0000000000000022</v>
      </c>
      <c r="AN923" s="54">
        <f>AN918/AP918</f>
        <v>0.29050311049469413</v>
      </c>
      <c r="AO923" s="54">
        <f>AO918/AP918</f>
        <v>0.70949688950530831</v>
      </c>
      <c r="AP923" s="55">
        <f t="shared" si="137"/>
        <v>1.0000000000000024</v>
      </c>
      <c r="AQ923" s="54">
        <f>AQ918/AS918</f>
        <v>0.19023958540852393</v>
      </c>
      <c r="AR923" s="54">
        <f>AR918/AS918</f>
        <v>0.80976041459147763</v>
      </c>
      <c r="AS923" s="55">
        <f t="shared" si="138"/>
        <v>1.0000000000000016</v>
      </c>
      <c r="AT923" s="54">
        <f>AT918/AV918</f>
        <v>0.23830274250123407</v>
      </c>
      <c r="AU923" s="54">
        <f>AU918/AV918</f>
        <v>0.76169725749876804</v>
      </c>
      <c r="AV923" s="55">
        <f t="shared" si="139"/>
        <v>1.0000000000000022</v>
      </c>
      <c r="AW923" s="54">
        <f>AW918/AY918</f>
        <v>6.8901803637384129E-2</v>
      </c>
      <c r="AX923" s="54">
        <f>AX918/AY918</f>
        <v>0.93109819636261626</v>
      </c>
      <c r="AY923" s="55">
        <f t="shared" si="140"/>
        <v>1.0000000000000004</v>
      </c>
      <c r="AZ923" s="54">
        <f>AZ918/BB918</f>
        <v>8.8134404631484156E-2</v>
      </c>
      <c r="BA923" s="54">
        <f>BA918/BB918</f>
        <v>0.9118655953685163</v>
      </c>
      <c r="BB923" s="55">
        <f t="shared" si="141"/>
        <v>1.0000000000000004</v>
      </c>
    </row>
    <row r="924" spans="1:54" s="62" customFormat="1">
      <c r="A924" s="41"/>
      <c r="B924" s="107"/>
      <c r="C924" s="52" t="s">
        <v>147</v>
      </c>
      <c r="D924" s="54">
        <f>D919/F919</f>
        <v>0.56376842039699782</v>
      </c>
      <c r="E924" s="54">
        <f>E919/F919</f>
        <v>0.4362315796029963</v>
      </c>
      <c r="F924" s="55">
        <f t="shared" si="125"/>
        <v>0.99999999999999412</v>
      </c>
      <c r="G924" s="54">
        <f>G919/I919</f>
        <v>0.55127470515161692</v>
      </c>
      <c r="H924" s="54">
        <f>H919/I919</f>
        <v>0.44872529484837692</v>
      </c>
      <c r="I924" s="55">
        <f t="shared" si="126"/>
        <v>0.99999999999999378</v>
      </c>
      <c r="J924" s="54">
        <f>J919/L919</f>
        <v>0.48352381010169815</v>
      </c>
      <c r="K924" s="54">
        <f>K919/L919</f>
        <v>0.51647618989829669</v>
      </c>
      <c r="L924" s="55">
        <f t="shared" si="127"/>
        <v>0.99999999999999489</v>
      </c>
      <c r="M924" s="54">
        <f>M919/O919</f>
        <v>0.26613693690028545</v>
      </c>
      <c r="N924" s="54">
        <f>N919/O919</f>
        <v>0.73386306309970473</v>
      </c>
      <c r="O924" s="55">
        <f t="shared" si="128"/>
        <v>0.99999999999999023</v>
      </c>
      <c r="P924" s="54">
        <f>P919/R919</f>
        <v>0.2164453082793997</v>
      </c>
      <c r="Q924" s="54">
        <f>Q919/R919</f>
        <v>0.78355469172059256</v>
      </c>
      <c r="R924" s="55">
        <f t="shared" si="129"/>
        <v>0.99999999999999223</v>
      </c>
      <c r="S924" s="54">
        <f>S919/U919</f>
        <v>0.28480567152176611</v>
      </c>
      <c r="T924" s="54">
        <f>T919/U919</f>
        <v>0.71519432847822428</v>
      </c>
      <c r="U924" s="55">
        <f t="shared" si="130"/>
        <v>0.99999999999999045</v>
      </c>
      <c r="V924" s="54">
        <f>V919/X919</f>
        <v>0.19822892615785953</v>
      </c>
      <c r="W924" s="54">
        <f>W919/X919</f>
        <v>0.80177107384213353</v>
      </c>
      <c r="X924" s="55">
        <f t="shared" si="131"/>
        <v>0.99999999999999312</v>
      </c>
      <c r="Y924" s="54">
        <f>Y919/AA919</f>
        <v>0.1494892771066797</v>
      </c>
      <c r="Z924" s="54">
        <f>Z919/AA919</f>
        <v>0.8505107228933142</v>
      </c>
      <c r="AA924" s="55">
        <f t="shared" si="132"/>
        <v>0.99999999999999389</v>
      </c>
      <c r="AB924" s="54">
        <f>AB919/AD919</f>
        <v>0.18801104217377934</v>
      </c>
      <c r="AC924" s="54">
        <f>AC919/AD919</f>
        <v>0.81198895782621383</v>
      </c>
      <c r="AD924" s="55">
        <f t="shared" si="133"/>
        <v>0.99999999999999312</v>
      </c>
      <c r="AE924" s="54">
        <f>AE919/AG919</f>
        <v>0.20676343928702257</v>
      </c>
      <c r="AF924" s="54">
        <f>AF919/AG919</f>
        <v>0.79323656071296944</v>
      </c>
      <c r="AG924" s="55">
        <f t="shared" si="134"/>
        <v>0.99999999999999201</v>
      </c>
      <c r="AH924" s="54">
        <f>AH919/AJ919</f>
        <v>0.17749016745271998</v>
      </c>
      <c r="AI924" s="54">
        <f>AI919/AJ919</f>
        <v>0.82250983254727406</v>
      </c>
      <c r="AJ924" s="55">
        <f t="shared" si="135"/>
        <v>0.999999999999994</v>
      </c>
      <c r="AK924" s="54">
        <f>AK919/AM919</f>
        <v>0.28118419286223439</v>
      </c>
      <c r="AL924" s="54">
        <f>AL919/AM919</f>
        <v>0.71881580713775639</v>
      </c>
      <c r="AM924" s="55">
        <f t="shared" si="136"/>
        <v>0.99999999999999079</v>
      </c>
      <c r="AN924" s="54">
        <f>AN919/AP919</f>
        <v>0.32930183507240185</v>
      </c>
      <c r="AO924" s="54">
        <f>AO919/AP919</f>
        <v>0.67069816492758927</v>
      </c>
      <c r="AP924" s="55">
        <f t="shared" si="137"/>
        <v>0.99999999999999112</v>
      </c>
      <c r="AQ924" s="54">
        <f>AQ919/AS919</f>
        <v>0.21819952032623427</v>
      </c>
      <c r="AR924" s="54">
        <f>AR919/AS919</f>
        <v>0.78180047967375832</v>
      </c>
      <c r="AS924" s="55">
        <f t="shared" si="138"/>
        <v>0.99999999999999256</v>
      </c>
      <c r="AT924" s="54">
        <f>AT919/AV919</f>
        <v>0.272010021822786</v>
      </c>
      <c r="AU924" s="54">
        <f>AU919/AV919</f>
        <v>0.7279899781772049</v>
      </c>
      <c r="AV924" s="55">
        <f t="shared" si="139"/>
        <v>0.9999999999999909</v>
      </c>
      <c r="AW924" s="54">
        <f>AW919/AY919</f>
        <v>0.11654506675530012</v>
      </c>
      <c r="AX924" s="54">
        <f>AX919/AY919</f>
        <v>0.88345493324469526</v>
      </c>
      <c r="AY924" s="55">
        <f t="shared" si="140"/>
        <v>0.99999999999999534</v>
      </c>
      <c r="AZ924" s="54">
        <f>AZ919/BB919</f>
        <v>9.8360120212576396E-2</v>
      </c>
      <c r="BA924" s="54">
        <f>BA919/BB919</f>
        <v>0.90163987978741855</v>
      </c>
      <c r="BB924" s="55">
        <f t="shared" si="141"/>
        <v>0.99999999999999489</v>
      </c>
    </row>
    <row r="925" spans="1:54" s="22" customFormat="1" ht="21.75" customHeight="1">
      <c r="A925" s="27"/>
      <c r="B925" s="35"/>
      <c r="C925" s="36" t="s">
        <v>338</v>
      </c>
      <c r="G925" s="37"/>
    </row>
    <row r="926" spans="1:54" s="25" customFormat="1" ht="30" customHeight="1">
      <c r="A926" s="58" t="s">
        <v>139</v>
      </c>
      <c r="B926" s="24" t="s">
        <v>167</v>
      </c>
    </row>
    <row r="928" spans="1:54" ht="29.25" customHeight="1">
      <c r="A928" s="46"/>
      <c r="B928" s="123" t="s">
        <v>331</v>
      </c>
      <c r="C928" s="122"/>
      <c r="D928" s="108" t="s">
        <v>74</v>
      </c>
      <c r="E928" s="109"/>
      <c r="F928" s="110"/>
      <c r="G928" s="108" t="s">
        <v>75</v>
      </c>
      <c r="H928" s="109"/>
      <c r="I928" s="110"/>
      <c r="J928" s="108" t="s">
        <v>76</v>
      </c>
      <c r="K928" s="109"/>
      <c r="L928" s="110"/>
      <c r="M928" s="108" t="s">
        <v>77</v>
      </c>
      <c r="N928" s="109"/>
      <c r="O928" s="110"/>
      <c r="P928" s="108" t="s">
        <v>78</v>
      </c>
      <c r="Q928" s="109"/>
      <c r="R928" s="110"/>
      <c r="S928" s="108" t="s">
        <v>79</v>
      </c>
      <c r="T928" s="109"/>
      <c r="U928" s="110"/>
      <c r="V928" s="108" t="s">
        <v>80</v>
      </c>
      <c r="W928" s="109"/>
      <c r="X928" s="110"/>
      <c r="Y928" s="108" t="s">
        <v>44</v>
      </c>
      <c r="Z928" s="109"/>
      <c r="AA928" s="110"/>
    </row>
    <row r="929" spans="1:27">
      <c r="A929" s="46"/>
      <c r="B929" s="124"/>
      <c r="C929" s="125"/>
      <c r="D929" s="29" t="s">
        <v>3</v>
      </c>
      <c r="E929" s="30" t="s">
        <v>4</v>
      </c>
      <c r="F929" s="31" t="s">
        <v>147</v>
      </c>
      <c r="G929" s="29" t="s">
        <v>3</v>
      </c>
      <c r="H929" s="30" t="s">
        <v>4</v>
      </c>
      <c r="I929" s="31" t="s">
        <v>147</v>
      </c>
      <c r="J929" s="29" t="s">
        <v>3</v>
      </c>
      <c r="K929" s="30" t="s">
        <v>4</v>
      </c>
      <c r="L929" s="31" t="s">
        <v>147</v>
      </c>
      <c r="M929" s="29" t="s">
        <v>3</v>
      </c>
      <c r="N929" s="30" t="s">
        <v>4</v>
      </c>
      <c r="O929" s="31" t="s">
        <v>147</v>
      </c>
      <c r="P929" s="29" t="s">
        <v>3</v>
      </c>
      <c r="Q929" s="30" t="s">
        <v>4</v>
      </c>
      <c r="R929" s="31" t="s">
        <v>147</v>
      </c>
      <c r="S929" s="29" t="s">
        <v>3</v>
      </c>
      <c r="T929" s="30" t="s">
        <v>4</v>
      </c>
      <c r="U929" s="31" t="s">
        <v>147</v>
      </c>
      <c r="V929" s="29" t="s">
        <v>3</v>
      </c>
      <c r="W929" s="30" t="s">
        <v>4</v>
      </c>
      <c r="X929" s="31" t="s">
        <v>147</v>
      </c>
      <c r="Y929" s="29" t="s">
        <v>3</v>
      </c>
      <c r="Z929" s="30" t="s">
        <v>4</v>
      </c>
      <c r="AA929" s="31" t="s">
        <v>147</v>
      </c>
    </row>
    <row r="930" spans="1:27">
      <c r="A930" s="46"/>
      <c r="B930" s="121" t="s">
        <v>148</v>
      </c>
      <c r="C930" s="52" t="s">
        <v>8</v>
      </c>
      <c r="D930" s="38">
        <v>4292.3750199999977</v>
      </c>
      <c r="E930" s="38">
        <v>3773.2743100000012</v>
      </c>
      <c r="F930" s="38">
        <v>8065.6493299999875</v>
      </c>
      <c r="G930" s="38">
        <v>5863.4007999999903</v>
      </c>
      <c r="H930" s="38">
        <v>2202.2485300000017</v>
      </c>
      <c r="I930" s="38">
        <v>8065.6493299999875</v>
      </c>
      <c r="J930" s="38">
        <v>1390.4844200000005</v>
      </c>
      <c r="K930" s="38">
        <v>6675.1649099999922</v>
      </c>
      <c r="L930" s="38">
        <v>8065.6493299999875</v>
      </c>
      <c r="M930" s="38">
        <v>4518.5386799999951</v>
      </c>
      <c r="N930" s="38">
        <v>3547.1106500000001</v>
      </c>
      <c r="O930" s="38">
        <v>8065.6493299999875</v>
      </c>
      <c r="P930" s="38">
        <v>5180.2510799999936</v>
      </c>
      <c r="Q930" s="38">
        <v>2885.3982500000006</v>
      </c>
      <c r="R930" s="38">
        <v>8065.6493299999875</v>
      </c>
      <c r="S930" s="38">
        <v>3680.0857499999984</v>
      </c>
      <c r="T930" s="38">
        <v>4385.5635800000009</v>
      </c>
      <c r="U930" s="38">
        <v>8065.6493299999875</v>
      </c>
      <c r="V930" s="38">
        <v>4310.1818799999974</v>
      </c>
      <c r="W930" s="38">
        <v>3755.4674500000006</v>
      </c>
      <c r="X930" s="38">
        <v>8065.6493299999875</v>
      </c>
      <c r="Y930" s="38">
        <v>328.69463999999999</v>
      </c>
      <c r="Z930" s="38">
        <v>7736.9546899999877</v>
      </c>
      <c r="AA930" s="38">
        <v>8065.6493299999875</v>
      </c>
    </row>
    <row r="931" spans="1:27">
      <c r="A931" s="46"/>
      <c r="B931" s="122"/>
      <c r="C931" s="52" t="s">
        <v>9</v>
      </c>
      <c r="D931" s="38">
        <v>3587.577900000002</v>
      </c>
      <c r="E931" s="38">
        <v>13617.062210000027</v>
      </c>
      <c r="F931" s="38">
        <v>17204.640110000048</v>
      </c>
      <c r="G931" s="38">
        <v>9091.1338900000028</v>
      </c>
      <c r="H931" s="38">
        <v>8113.506219999992</v>
      </c>
      <c r="I931" s="38">
        <v>17204.640110000048</v>
      </c>
      <c r="J931" s="38">
        <v>1431.7066399999994</v>
      </c>
      <c r="K931" s="38">
        <v>15772.933470000044</v>
      </c>
      <c r="L931" s="38">
        <v>17204.640110000048</v>
      </c>
      <c r="M931" s="38">
        <v>3440.4852200000023</v>
      </c>
      <c r="N931" s="38">
        <v>13764.154890000025</v>
      </c>
      <c r="O931" s="38">
        <v>17204.640110000048</v>
      </c>
      <c r="P931" s="38">
        <v>5540.1847999999964</v>
      </c>
      <c r="Q931" s="38">
        <v>11664.45531000001</v>
      </c>
      <c r="R931" s="38">
        <v>17204.640110000048</v>
      </c>
      <c r="S931" s="38">
        <v>4511.5203400000055</v>
      </c>
      <c r="T931" s="38">
        <v>12693.119770000023</v>
      </c>
      <c r="U931" s="38">
        <v>17204.640110000048</v>
      </c>
      <c r="V931" s="38">
        <v>3273.2277800000015</v>
      </c>
      <c r="W931" s="38">
        <v>13931.412330000034</v>
      </c>
      <c r="X931" s="38">
        <v>17204.640110000048</v>
      </c>
      <c r="Y931" s="38">
        <v>1387.9287199999994</v>
      </c>
      <c r="Z931" s="38">
        <v>15816.711390000039</v>
      </c>
      <c r="AA931" s="38">
        <v>17204.640110000048</v>
      </c>
    </row>
    <row r="932" spans="1:27">
      <c r="A932" s="46"/>
      <c r="B932" s="122"/>
      <c r="C932" s="52" t="s">
        <v>10</v>
      </c>
      <c r="D932" s="38">
        <v>1702.2899799999991</v>
      </c>
      <c r="E932" s="38">
        <v>6752.6144600000061</v>
      </c>
      <c r="F932" s="38">
        <v>8454.9044400000239</v>
      </c>
      <c r="G932" s="38">
        <v>4830.0439299999944</v>
      </c>
      <c r="H932" s="38">
        <v>3624.8605099999995</v>
      </c>
      <c r="I932" s="38">
        <v>8454.9044400000239</v>
      </c>
      <c r="J932" s="38">
        <v>1217.0772399999998</v>
      </c>
      <c r="K932" s="38">
        <v>7237.8272000000152</v>
      </c>
      <c r="L932" s="38">
        <v>8454.9044400000239</v>
      </c>
      <c r="M932" s="38">
        <v>2088.6470699999991</v>
      </c>
      <c r="N932" s="38">
        <v>6366.2573700000057</v>
      </c>
      <c r="O932" s="38">
        <v>8454.9044400000239</v>
      </c>
      <c r="P932" s="38">
        <v>3349.1089199999997</v>
      </c>
      <c r="Q932" s="38">
        <v>5105.7955199999988</v>
      </c>
      <c r="R932" s="38">
        <v>8454.9044400000239</v>
      </c>
      <c r="S932" s="38">
        <v>1615.8888399999992</v>
      </c>
      <c r="T932" s="38">
        <v>6839.0156000000097</v>
      </c>
      <c r="U932" s="38">
        <v>8454.9044400000239</v>
      </c>
      <c r="V932" s="38">
        <v>2356.4811699999991</v>
      </c>
      <c r="W932" s="38">
        <v>6098.4232700000048</v>
      </c>
      <c r="X932" s="38">
        <v>8454.9044400000239</v>
      </c>
      <c r="Y932" s="38">
        <v>1334.1367399999995</v>
      </c>
      <c r="Z932" s="38">
        <v>7120.7677000000131</v>
      </c>
      <c r="AA932" s="38">
        <v>8454.9044400000239</v>
      </c>
    </row>
    <row r="933" spans="1:27">
      <c r="A933" s="46"/>
      <c r="B933" s="122"/>
      <c r="C933" s="52" t="s">
        <v>11</v>
      </c>
      <c r="D933" s="38">
        <v>2245.2550700000002</v>
      </c>
      <c r="E933" s="38">
        <v>7758.3466299999873</v>
      </c>
      <c r="F933" s="38">
        <v>10003.60169999997</v>
      </c>
      <c r="G933" s="38">
        <v>5291.7601599999989</v>
      </c>
      <c r="H933" s="38">
        <v>4711.8415400000013</v>
      </c>
      <c r="I933" s="38">
        <v>10003.60169999997</v>
      </c>
      <c r="J933" s="38">
        <v>1444.3111899999994</v>
      </c>
      <c r="K933" s="38">
        <v>8559.2905099999771</v>
      </c>
      <c r="L933" s="38">
        <v>10003.60169999997</v>
      </c>
      <c r="M933" s="38">
        <v>1794.2525699999999</v>
      </c>
      <c r="N933" s="38">
        <v>8209.3491299999878</v>
      </c>
      <c r="O933" s="38">
        <v>10003.60169999997</v>
      </c>
      <c r="P933" s="38">
        <v>1947.6243399999994</v>
      </c>
      <c r="Q933" s="38">
        <v>8055.9773599999908</v>
      </c>
      <c r="R933" s="38">
        <v>10003.60169999997</v>
      </c>
      <c r="S933" s="38">
        <v>1260.1093200000003</v>
      </c>
      <c r="T933" s="38">
        <v>8743.492379999976</v>
      </c>
      <c r="U933" s="38">
        <v>10003.60169999997</v>
      </c>
      <c r="V933" s="38">
        <v>1483.3154099999999</v>
      </c>
      <c r="W933" s="38">
        <v>8520.28628999998</v>
      </c>
      <c r="X933" s="38">
        <v>10003.60169999997</v>
      </c>
      <c r="Y933" s="38">
        <v>1586.9622899999997</v>
      </c>
      <c r="Z933" s="38">
        <v>8416.6394099999816</v>
      </c>
      <c r="AA933" s="38">
        <v>10003.60169999997</v>
      </c>
    </row>
    <row r="934" spans="1:27">
      <c r="A934" s="46"/>
      <c r="B934" s="53"/>
      <c r="C934" s="52" t="s">
        <v>147</v>
      </c>
      <c r="D934" s="38">
        <v>11827.497970000004</v>
      </c>
      <c r="E934" s="38">
        <v>31901.29760999979</v>
      </c>
      <c r="F934" s="38">
        <v>43728.795580000224</v>
      </c>
      <c r="G934" s="38">
        <v>25076.338779999915</v>
      </c>
      <c r="H934" s="38">
        <v>18652.456799999996</v>
      </c>
      <c r="I934" s="38">
        <v>43728.795580000224</v>
      </c>
      <c r="J934" s="38">
        <v>5483.5794899999946</v>
      </c>
      <c r="K934" s="38">
        <v>38245.216089999987</v>
      </c>
      <c r="L934" s="38">
        <v>43728.795580000224</v>
      </c>
      <c r="M934" s="38">
        <v>11841.923540000005</v>
      </c>
      <c r="N934" s="38">
        <v>31886.872039999795</v>
      </c>
      <c r="O934" s="38">
        <v>43728.795580000224</v>
      </c>
      <c r="P934" s="38">
        <v>16017.169140000022</v>
      </c>
      <c r="Q934" s="38">
        <v>27711.626439999895</v>
      </c>
      <c r="R934" s="38">
        <v>43728.795580000224</v>
      </c>
      <c r="S934" s="38">
        <v>11067.604250000006</v>
      </c>
      <c r="T934" s="38">
        <v>32661.191329999787</v>
      </c>
      <c r="U934" s="38">
        <v>43728.795580000224</v>
      </c>
      <c r="V934" s="38">
        <v>11423.20624000001</v>
      </c>
      <c r="W934" s="38">
        <v>32305.589339999802</v>
      </c>
      <c r="X934" s="38">
        <v>43728.795580000224</v>
      </c>
      <c r="Y934" s="38">
        <v>4637.7223899999981</v>
      </c>
      <c r="Z934" s="38">
        <v>39091.073189999996</v>
      </c>
      <c r="AA934" s="38">
        <v>43728.795580000224</v>
      </c>
    </row>
    <row r="935" spans="1:27">
      <c r="A935" s="46"/>
      <c r="B935" s="106" t="s">
        <v>149</v>
      </c>
      <c r="C935" s="52" t="s">
        <v>8</v>
      </c>
      <c r="D935" s="54">
        <f>D930/F930</f>
        <v>0.53217972222454712</v>
      </c>
      <c r="E935" s="54">
        <f>E930/F930</f>
        <v>0.46782027777545432</v>
      </c>
      <c r="F935" s="55">
        <f t="shared" ref="F935:F939" si="142">D935+E935</f>
        <v>1.0000000000000013</v>
      </c>
      <c r="G935" s="54">
        <f>G930/I930</f>
        <v>0.72695954908319815</v>
      </c>
      <c r="H935" s="54">
        <f>H930/I930</f>
        <v>0.2730404509168024</v>
      </c>
      <c r="I935" s="55">
        <f t="shared" ref="I935:I939" si="143">G935+H935</f>
        <v>1.0000000000000004</v>
      </c>
      <c r="J935" s="54">
        <f>J930/L930</f>
        <v>0.17239584354704429</v>
      </c>
      <c r="K935" s="54">
        <f>K930/L930</f>
        <v>0.82760415645295637</v>
      </c>
      <c r="L935" s="55">
        <f t="shared" ref="L935:L939" si="144">J935+K935</f>
        <v>1.0000000000000007</v>
      </c>
      <c r="M935" s="54">
        <f>M930/O930</f>
        <v>0.56022007592040979</v>
      </c>
      <c r="N935" s="54">
        <f>N930/O930</f>
        <v>0.43977992407959121</v>
      </c>
      <c r="O935" s="55">
        <f t="shared" ref="O935:O939" si="145">M935+N935</f>
        <v>1.0000000000000009</v>
      </c>
      <c r="P935" s="54">
        <f>P930/R930</f>
        <v>0.64226088539854753</v>
      </c>
      <c r="Q935" s="54">
        <f>Q930/R930</f>
        <v>0.3577391146014533</v>
      </c>
      <c r="R935" s="55">
        <f t="shared" ref="R935:R939" si="146">P935+Q935</f>
        <v>1.0000000000000009</v>
      </c>
      <c r="S935" s="54">
        <f>S930/U930</f>
        <v>0.45626651983393435</v>
      </c>
      <c r="T935" s="54">
        <f>T930/U930</f>
        <v>0.54373348016606715</v>
      </c>
      <c r="U935" s="55">
        <f t="shared" ref="U935:U939" si="147">S935+T935</f>
        <v>1.0000000000000016</v>
      </c>
      <c r="V935" s="54">
        <f>V930/X930</f>
        <v>0.53438746263966375</v>
      </c>
      <c r="W935" s="54">
        <f>W930/X930</f>
        <v>0.46561253736033753</v>
      </c>
      <c r="X935" s="55">
        <f t="shared" ref="X935:X939" si="148">V935+W935</f>
        <v>1.0000000000000013</v>
      </c>
      <c r="Y935" s="54">
        <f>Y930/AA930</f>
        <v>4.0752408957010842E-2</v>
      </c>
      <c r="Z935" s="54">
        <f>Z930/AA930</f>
        <v>0.95924759104298918</v>
      </c>
      <c r="AA935" s="55">
        <f>Y935+Z935</f>
        <v>1</v>
      </c>
    </row>
    <row r="936" spans="1:27">
      <c r="A936" s="46"/>
      <c r="B936" s="120"/>
      <c r="C936" s="52" t="s">
        <v>9</v>
      </c>
      <c r="D936" s="54">
        <f>D931/F931</f>
        <v>0.20852385618428332</v>
      </c>
      <c r="E936" s="54">
        <f>E931/F931</f>
        <v>0.79147614381571563</v>
      </c>
      <c r="F936" s="55">
        <f t="shared" si="142"/>
        <v>0.99999999999999889</v>
      </c>
      <c r="G936" s="54">
        <f>G931/I931</f>
        <v>0.52841174426635407</v>
      </c>
      <c r="H936" s="54">
        <f>H931/I931</f>
        <v>0.47158825573364288</v>
      </c>
      <c r="I936" s="55">
        <f t="shared" si="143"/>
        <v>0.99999999999999689</v>
      </c>
      <c r="J936" s="54">
        <f>J931/L931</f>
        <v>8.3216308556656904E-2</v>
      </c>
      <c r="K936" s="54">
        <f>K931/L931</f>
        <v>0.91678369144334282</v>
      </c>
      <c r="L936" s="55">
        <f t="shared" si="144"/>
        <v>0.99999999999999978</v>
      </c>
      <c r="M936" s="54">
        <f>M931/O931</f>
        <v>0.19997426264094012</v>
      </c>
      <c r="N936" s="54">
        <f>N931/O931</f>
        <v>0.80002573735905869</v>
      </c>
      <c r="O936" s="55">
        <f t="shared" si="145"/>
        <v>0.99999999999999878</v>
      </c>
      <c r="P936" s="54">
        <f>P931/R931</f>
        <v>0.32201689570825792</v>
      </c>
      <c r="Q936" s="54">
        <f>Q931/R931</f>
        <v>0.67798310429173969</v>
      </c>
      <c r="R936" s="55">
        <f t="shared" si="146"/>
        <v>0.99999999999999756</v>
      </c>
      <c r="S936" s="54">
        <f>S931/U931</f>
        <v>0.26222695221492737</v>
      </c>
      <c r="T936" s="54">
        <f>T931/U931</f>
        <v>0.73777304778507147</v>
      </c>
      <c r="U936" s="55">
        <f t="shared" si="147"/>
        <v>0.99999999999999889</v>
      </c>
      <c r="V936" s="54">
        <f>V931/X931</f>
        <v>0.19025261551954617</v>
      </c>
      <c r="W936" s="54">
        <f>W931/X931</f>
        <v>0.80974738448045314</v>
      </c>
      <c r="X936" s="55">
        <f t="shared" si="148"/>
        <v>0.99999999999999933</v>
      </c>
      <c r="Y936" s="54">
        <f>Y931/AA931</f>
        <v>8.0671767100392755E-2</v>
      </c>
      <c r="Z936" s="54">
        <f>Z931/AA931</f>
        <v>0.91932823289960663</v>
      </c>
      <c r="AA936" s="55">
        <f>Y936+Z936</f>
        <v>0.99999999999999933</v>
      </c>
    </row>
    <row r="937" spans="1:27">
      <c r="A937" s="46"/>
      <c r="B937" s="120"/>
      <c r="C937" s="52" t="s">
        <v>10</v>
      </c>
      <c r="D937" s="54">
        <f>D932/F932</f>
        <v>0.20133757774321981</v>
      </c>
      <c r="E937" s="54">
        <f>E932/F932</f>
        <v>0.79866242225677797</v>
      </c>
      <c r="F937" s="55">
        <f t="shared" si="142"/>
        <v>0.99999999999999778</v>
      </c>
      <c r="G937" s="54">
        <f>G932/I932</f>
        <v>0.57127126205579926</v>
      </c>
      <c r="H937" s="54">
        <f>H932/I932</f>
        <v>0.42872873794419719</v>
      </c>
      <c r="I937" s="55">
        <f t="shared" si="143"/>
        <v>0.99999999999999645</v>
      </c>
      <c r="J937" s="54">
        <f>J932/L932</f>
        <v>0.14394926029465524</v>
      </c>
      <c r="K937" s="54">
        <f>K932/L932</f>
        <v>0.85605073970534373</v>
      </c>
      <c r="L937" s="55">
        <f t="shared" si="144"/>
        <v>0.999999999999999</v>
      </c>
      <c r="M937" s="54">
        <f>M932/O932</f>
        <v>0.24703378788276326</v>
      </c>
      <c r="N937" s="54">
        <f>N932/O932</f>
        <v>0.75296621211723447</v>
      </c>
      <c r="O937" s="55">
        <f t="shared" si="145"/>
        <v>0.99999999999999778</v>
      </c>
      <c r="P937" s="54">
        <f>P932/R932</f>
        <v>0.39611434331006939</v>
      </c>
      <c r="Q937" s="54">
        <f>Q932/R932</f>
        <v>0.60388565668992755</v>
      </c>
      <c r="R937" s="55">
        <f t="shared" si="146"/>
        <v>0.99999999999999689</v>
      </c>
      <c r="S937" s="54">
        <f>S932/U932</f>
        <v>0.1911185219735014</v>
      </c>
      <c r="T937" s="54">
        <f>T932/U932</f>
        <v>0.80888147802649679</v>
      </c>
      <c r="U937" s="55">
        <f t="shared" si="147"/>
        <v>0.99999999999999822</v>
      </c>
      <c r="V937" s="54">
        <f>V932/X932</f>
        <v>0.27871174496680562</v>
      </c>
      <c r="W937" s="54">
        <f>W932/X932</f>
        <v>0.72128825503319205</v>
      </c>
      <c r="X937" s="55">
        <f t="shared" si="148"/>
        <v>0.99999999999999767</v>
      </c>
      <c r="Y937" s="54">
        <f>Y932/AA932</f>
        <v>0.15779441973208105</v>
      </c>
      <c r="Z937" s="54">
        <f>Z932/AA932</f>
        <v>0.84220558026791759</v>
      </c>
      <c r="AA937" s="55">
        <f>Y937+Z937</f>
        <v>0.99999999999999867</v>
      </c>
    </row>
    <row r="938" spans="1:27">
      <c r="A938" s="46"/>
      <c r="B938" s="120"/>
      <c r="C938" s="52" t="s">
        <v>11</v>
      </c>
      <c r="D938" s="54">
        <f>D933/F933</f>
        <v>0.22444466876365207</v>
      </c>
      <c r="E938" s="54">
        <f>E933/F933</f>
        <v>0.77555533123634968</v>
      </c>
      <c r="F938" s="55">
        <f t="shared" si="142"/>
        <v>1.0000000000000018</v>
      </c>
      <c r="G938" s="54">
        <f>G933/I933</f>
        <v>0.52898549129560157</v>
      </c>
      <c r="H938" s="54">
        <f>H933/I933</f>
        <v>0.47101450870440148</v>
      </c>
      <c r="I938" s="55">
        <f t="shared" si="143"/>
        <v>1.0000000000000031</v>
      </c>
      <c r="J938" s="54">
        <f>J933/L933</f>
        <v>0.14437911797308001</v>
      </c>
      <c r="K938" s="54">
        <f>K933/L933</f>
        <v>0.85562088202692066</v>
      </c>
      <c r="L938" s="55">
        <f t="shared" si="144"/>
        <v>1.0000000000000007</v>
      </c>
      <c r="M938" s="54">
        <f>M933/O933</f>
        <v>0.17936065667228687</v>
      </c>
      <c r="N938" s="54">
        <f>N933/O933</f>
        <v>0.82063934332771493</v>
      </c>
      <c r="O938" s="55">
        <f t="shared" si="145"/>
        <v>1.0000000000000018</v>
      </c>
      <c r="P938" s="54">
        <f>P933/R933</f>
        <v>0.19469231167010631</v>
      </c>
      <c r="Q938" s="54">
        <f>Q933/R933</f>
        <v>0.80530768832989574</v>
      </c>
      <c r="R938" s="55">
        <f t="shared" si="146"/>
        <v>1.000000000000002</v>
      </c>
      <c r="S938" s="54">
        <f>S933/U933</f>
        <v>0.12596556298318076</v>
      </c>
      <c r="T938" s="54">
        <f>T933/U933</f>
        <v>0.87403443701681982</v>
      </c>
      <c r="U938" s="55">
        <f t="shared" si="147"/>
        <v>1.0000000000000007</v>
      </c>
      <c r="V938" s="54">
        <f>V933/X933</f>
        <v>0.14827813566387837</v>
      </c>
      <c r="W938" s="54">
        <f>W933/X933</f>
        <v>0.85172186433612262</v>
      </c>
      <c r="X938" s="55">
        <f t="shared" si="148"/>
        <v>1.0000000000000009</v>
      </c>
      <c r="Y938" s="54">
        <f>Y933/AA933</f>
        <v>0.15863909195824985</v>
      </c>
      <c r="Z938" s="54">
        <f>Z933/AA933</f>
        <v>0.84136090804175123</v>
      </c>
      <c r="AA938" s="55">
        <f>Y938+Z938</f>
        <v>1.0000000000000011</v>
      </c>
    </row>
    <row r="939" spans="1:27">
      <c r="A939" s="46"/>
      <c r="B939" s="107"/>
      <c r="C939" s="52" t="s">
        <v>147</v>
      </c>
      <c r="D939" s="54">
        <f>D934/F934</f>
        <v>0.27047390199352805</v>
      </c>
      <c r="E939" s="54">
        <f>E934/F934</f>
        <v>0.72952609800646206</v>
      </c>
      <c r="F939" s="55">
        <f t="shared" si="142"/>
        <v>0.99999999999999012</v>
      </c>
      <c r="G939" s="54">
        <f>G934/I934</f>
        <v>0.57345139392471201</v>
      </c>
      <c r="H939" s="54">
        <f>H934/I934</f>
        <v>0.42654860607528083</v>
      </c>
      <c r="I939" s="55">
        <f t="shared" si="143"/>
        <v>0.99999999999999289</v>
      </c>
      <c r="J939" s="54">
        <f>J934/L934</f>
        <v>0.1253997375703611</v>
      </c>
      <c r="K939" s="54">
        <f>K934/L934</f>
        <v>0.8746002624296334</v>
      </c>
      <c r="L939" s="55">
        <f t="shared" si="144"/>
        <v>0.99999999999999445</v>
      </c>
      <c r="M939" s="54">
        <f>M934/O934</f>
        <v>0.27080378919505438</v>
      </c>
      <c r="N939" s="54">
        <f>N934/O934</f>
        <v>0.72919621080493591</v>
      </c>
      <c r="O939" s="55">
        <f t="shared" si="145"/>
        <v>0.99999999999999023</v>
      </c>
      <c r="P939" s="54">
        <f>P934/R934</f>
        <v>0.36628425108798618</v>
      </c>
      <c r="Q939" s="54">
        <f>Q934/R934</f>
        <v>0.63371574891200677</v>
      </c>
      <c r="R939" s="55">
        <f t="shared" si="146"/>
        <v>0.99999999999999289</v>
      </c>
      <c r="S939" s="54">
        <f>S934/U934</f>
        <v>0.25309648032158194</v>
      </c>
      <c r="T939" s="54">
        <f>T934/U934</f>
        <v>0.74690351967840818</v>
      </c>
      <c r="U939" s="55">
        <f t="shared" si="147"/>
        <v>0.99999999999999012</v>
      </c>
      <c r="V939" s="54">
        <f>V934/X934</f>
        <v>0.26122846715733744</v>
      </c>
      <c r="W939" s="54">
        <f>W934/X934</f>
        <v>0.73877153284265318</v>
      </c>
      <c r="X939" s="55">
        <f t="shared" si="148"/>
        <v>0.99999999999999067</v>
      </c>
      <c r="Y939" s="54">
        <f>Y934/AA934</f>
        <v>0.10605648585759596</v>
      </c>
      <c r="Z939" s="54">
        <f>Z934/AA934</f>
        <v>0.89394351414239881</v>
      </c>
      <c r="AA939" s="55">
        <f>Y939+Z939</f>
        <v>0.99999999999999478</v>
      </c>
    </row>
    <row r="940" spans="1:27" s="22" customFormat="1" ht="21.75" customHeight="1">
      <c r="A940" s="27"/>
      <c r="B940" s="35"/>
      <c r="C940" s="36" t="s">
        <v>338</v>
      </c>
      <c r="G940" s="37"/>
    </row>
    <row r="941" spans="1:27" s="22" customFormat="1" ht="21.75" customHeight="1">
      <c r="A941" s="27"/>
      <c r="B941" s="35"/>
      <c r="C941" s="36"/>
      <c r="G941" s="37"/>
    </row>
    <row r="942" spans="1:27" s="25" customFormat="1" ht="16.5" customHeight="1">
      <c r="A942" s="58">
        <v>6</v>
      </c>
      <c r="B942" s="24" t="s">
        <v>325</v>
      </c>
    </row>
    <row r="943" spans="1:27" s="25" customFormat="1" ht="16.5" customHeight="1">
      <c r="A943" s="58"/>
      <c r="B943" s="24"/>
    </row>
    <row r="944" spans="1:27" s="25" customFormat="1" ht="21.75" customHeight="1">
      <c r="A944" s="23" t="s">
        <v>140</v>
      </c>
      <c r="B944" s="24" t="s">
        <v>171</v>
      </c>
    </row>
    <row r="945" spans="1:15" s="25" customFormat="1" ht="21.75" customHeight="1">
      <c r="A945" s="58"/>
      <c r="B945" s="24"/>
    </row>
    <row r="946" spans="1:15" s="62" customFormat="1" ht="15" customHeight="1">
      <c r="A946" s="46"/>
      <c r="B946" s="123" t="s">
        <v>331</v>
      </c>
      <c r="C946" s="122"/>
      <c r="D946" s="108" t="s">
        <v>326</v>
      </c>
      <c r="E946" s="109"/>
      <c r="F946" s="110"/>
      <c r="G946" s="25"/>
      <c r="H946" s="25"/>
      <c r="I946" s="25"/>
      <c r="J946" s="25"/>
      <c r="K946" s="25"/>
      <c r="L946" s="25"/>
    </row>
    <row r="947" spans="1:15" s="62" customFormat="1">
      <c r="A947" s="46"/>
      <c r="B947" s="124"/>
      <c r="C947" s="125"/>
      <c r="D947" s="29" t="s">
        <v>3</v>
      </c>
      <c r="E947" s="30" t="s">
        <v>4</v>
      </c>
      <c r="F947" s="31" t="s">
        <v>147</v>
      </c>
      <c r="G947" s="25"/>
      <c r="H947" s="25"/>
      <c r="I947" s="25"/>
      <c r="J947" s="25"/>
      <c r="K947" s="25"/>
      <c r="L947" s="25"/>
    </row>
    <row r="948" spans="1:15" s="62" customFormat="1">
      <c r="A948" s="46"/>
      <c r="B948" s="121" t="s">
        <v>148</v>
      </c>
      <c r="C948" s="52" t="s">
        <v>8</v>
      </c>
      <c r="D948" s="65">
        <v>7730.9617799999878</v>
      </c>
      <c r="E948" s="65">
        <v>334.68754999999993</v>
      </c>
      <c r="F948" s="32">
        <v>8065.6493299999875</v>
      </c>
      <c r="G948" s="25"/>
      <c r="H948" s="25"/>
      <c r="I948" s="25"/>
      <c r="J948" s="25"/>
      <c r="K948" s="25"/>
      <c r="L948" s="25"/>
    </row>
    <row r="949" spans="1:15" s="62" customFormat="1">
      <c r="A949" s="46"/>
      <c r="B949" s="122"/>
      <c r="C949" s="52" t="s">
        <v>9</v>
      </c>
      <c r="D949" s="65">
        <v>16310.099240000049</v>
      </c>
      <c r="E949" s="65">
        <v>894.54087000000004</v>
      </c>
      <c r="F949" s="32">
        <v>17204.640110000048</v>
      </c>
      <c r="G949" s="25"/>
      <c r="H949" s="25"/>
      <c r="I949" s="25"/>
      <c r="J949" s="25"/>
      <c r="K949" s="25"/>
      <c r="L949" s="25"/>
    </row>
    <row r="950" spans="1:15" s="62" customFormat="1">
      <c r="A950" s="46"/>
      <c r="B950" s="122"/>
      <c r="C950" s="52" t="s">
        <v>10</v>
      </c>
      <c r="D950" s="65">
        <v>8231.4978600000213</v>
      </c>
      <c r="E950" s="65">
        <v>223.40657999999999</v>
      </c>
      <c r="F950" s="32">
        <v>8454.9044400000239</v>
      </c>
      <c r="G950" s="25"/>
      <c r="H950" s="25"/>
      <c r="I950" s="25"/>
      <c r="J950" s="25"/>
      <c r="K950" s="25"/>
      <c r="L950" s="25"/>
    </row>
    <row r="951" spans="1:15" s="62" customFormat="1">
      <c r="A951" s="46"/>
      <c r="B951" s="122"/>
      <c r="C951" s="52" t="s">
        <v>11</v>
      </c>
      <c r="D951" s="65">
        <v>8988.0000499999733</v>
      </c>
      <c r="E951" s="65">
        <v>1015.6016500000001</v>
      </c>
      <c r="F951" s="32">
        <v>10003.60169999997</v>
      </c>
      <c r="G951" s="25"/>
      <c r="H951" s="25"/>
      <c r="I951" s="25"/>
      <c r="J951" s="25"/>
      <c r="K951" s="25"/>
      <c r="L951" s="25"/>
    </row>
    <row r="952" spans="1:15" s="62" customFormat="1">
      <c r="A952" s="46"/>
      <c r="B952" s="53"/>
      <c r="C952" s="52" t="s">
        <v>147</v>
      </c>
      <c r="D952" s="65">
        <v>41260.558930000094</v>
      </c>
      <c r="E952" s="65">
        <v>2468.2366499999998</v>
      </c>
      <c r="F952" s="32">
        <v>43728.795580000224</v>
      </c>
      <c r="G952" s="25"/>
      <c r="H952" s="25"/>
      <c r="I952" s="25"/>
      <c r="J952" s="25"/>
      <c r="K952" s="25"/>
      <c r="L952" s="25"/>
    </row>
    <row r="953" spans="1:15" s="62" customFormat="1">
      <c r="A953" s="46"/>
      <c r="B953" s="106" t="s">
        <v>149</v>
      </c>
      <c r="C953" s="52" t="s">
        <v>8</v>
      </c>
      <c r="D953" s="54">
        <f>D948/F948</f>
        <v>0.95850457460937</v>
      </c>
      <c r="E953" s="54">
        <f>E948/F948</f>
        <v>4.1495425390630072E-2</v>
      </c>
      <c r="F953" s="55">
        <f>D953+E953</f>
        <v>1</v>
      </c>
      <c r="G953" s="25"/>
      <c r="H953" s="25"/>
      <c r="I953" s="25"/>
      <c r="J953" s="25"/>
      <c r="K953" s="25"/>
      <c r="L953" s="25"/>
    </row>
    <row r="954" spans="1:15" s="62" customFormat="1">
      <c r="A954" s="46"/>
      <c r="B954" s="120"/>
      <c r="C954" s="52" t="s">
        <v>9</v>
      </c>
      <c r="D954" s="54">
        <f>D949/F949</f>
        <v>0.94800583654870785</v>
      </c>
      <c r="E954" s="54">
        <f>E949/F949</f>
        <v>5.1994163451292187E-2</v>
      </c>
      <c r="F954" s="55">
        <f>D954+E954</f>
        <v>1</v>
      </c>
      <c r="G954" s="25"/>
      <c r="H954" s="25"/>
      <c r="I954" s="25"/>
      <c r="J954" s="25"/>
      <c r="K954" s="25"/>
      <c r="L954" s="25"/>
    </row>
    <row r="955" spans="1:15" s="62" customFormat="1">
      <c r="A955" s="46"/>
      <c r="B955" s="120"/>
      <c r="C955" s="52" t="s">
        <v>10</v>
      </c>
      <c r="D955" s="54">
        <f>D950/F950</f>
        <v>0.97357668775733652</v>
      </c>
      <c r="E955" s="54">
        <f>E950/F950</f>
        <v>2.6423312242663189E-2</v>
      </c>
      <c r="F955" s="55">
        <f>D955+E955</f>
        <v>0.99999999999999967</v>
      </c>
      <c r="G955" s="25"/>
      <c r="H955" s="25"/>
      <c r="I955" s="25"/>
      <c r="J955" s="25"/>
      <c r="K955" s="25"/>
      <c r="L955" s="25"/>
    </row>
    <row r="956" spans="1:15" s="62" customFormat="1">
      <c r="A956" s="46"/>
      <c r="B956" s="120"/>
      <c r="C956" s="52" t="s">
        <v>11</v>
      </c>
      <c r="D956" s="54">
        <f>D951/F951</f>
        <v>0.89847640075474022</v>
      </c>
      <c r="E956" s="54">
        <f>E951/F951</f>
        <v>0.10152359924526014</v>
      </c>
      <c r="F956" s="55">
        <f>D956+E956</f>
        <v>1.0000000000000004</v>
      </c>
      <c r="G956" s="25"/>
      <c r="H956" s="25"/>
      <c r="I956" s="25"/>
      <c r="J956" s="25"/>
      <c r="K956" s="25"/>
      <c r="L956" s="25"/>
    </row>
    <row r="957" spans="1:15" s="62" customFormat="1">
      <c r="A957" s="46"/>
      <c r="B957" s="107"/>
      <c r="C957" s="52" t="s">
        <v>147</v>
      </c>
      <c r="D957" s="54">
        <f>D952/F952</f>
        <v>0.94355580533919392</v>
      </c>
      <c r="E957" s="54">
        <f>E952/F952</f>
        <v>5.6444194660803124E-2</v>
      </c>
      <c r="F957" s="55">
        <f>D957+E957</f>
        <v>0.999999999999997</v>
      </c>
      <c r="G957" s="25"/>
      <c r="H957" s="25"/>
      <c r="I957" s="25"/>
      <c r="J957" s="25"/>
      <c r="K957" s="25"/>
      <c r="L957" s="25"/>
    </row>
    <row r="958" spans="1:15" s="22" customFormat="1" ht="21.75" customHeight="1">
      <c r="A958" s="27"/>
      <c r="B958" s="35"/>
      <c r="C958" s="36" t="s">
        <v>338</v>
      </c>
      <c r="G958" s="37"/>
    </row>
    <row r="959" spans="1:15" s="22" customFormat="1" ht="21.75" customHeight="1">
      <c r="A959" s="27"/>
      <c r="B959" s="35"/>
      <c r="C959" s="36"/>
      <c r="G959" s="37"/>
    </row>
    <row r="960" spans="1:15" s="62" customFormat="1" ht="15" customHeight="1">
      <c r="A960" s="23" t="s">
        <v>141</v>
      </c>
      <c r="B960" s="24" t="s">
        <v>168</v>
      </c>
      <c r="C960" s="25"/>
      <c r="D960" s="25"/>
      <c r="E960" s="25"/>
      <c r="F960" s="61"/>
      <c r="G960" s="44"/>
      <c r="H960" s="44"/>
      <c r="I960" s="44"/>
      <c r="J960" s="44"/>
      <c r="K960" s="44"/>
      <c r="L960" s="44"/>
      <c r="M960" s="44"/>
      <c r="N960" s="45"/>
      <c r="O960" s="61"/>
    </row>
    <row r="961" spans="1:15" s="62" customFormat="1">
      <c r="A961" s="46"/>
      <c r="B961" s="47"/>
      <c r="C961" s="48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</row>
    <row r="962" spans="1:15" s="62" customFormat="1" ht="15" customHeight="1">
      <c r="A962" s="46"/>
      <c r="B962" s="123" t="s">
        <v>331</v>
      </c>
      <c r="C962" s="122"/>
      <c r="D962" s="108" t="s">
        <v>114</v>
      </c>
      <c r="E962" s="109"/>
      <c r="F962" s="110"/>
      <c r="G962" s="108" t="s">
        <v>115</v>
      </c>
      <c r="H962" s="109"/>
      <c r="I962" s="110"/>
      <c r="J962" s="108" t="s">
        <v>116</v>
      </c>
      <c r="K962" s="109"/>
      <c r="L962" s="110"/>
      <c r="M962" s="108" t="s">
        <v>117</v>
      </c>
      <c r="N962" s="109"/>
      <c r="O962" s="110"/>
    </row>
    <row r="963" spans="1:15" s="62" customFormat="1">
      <c r="A963" s="46"/>
      <c r="B963" s="124"/>
      <c r="C963" s="125"/>
      <c r="D963" s="63" t="s">
        <v>3</v>
      </c>
      <c r="E963" s="51" t="s">
        <v>4</v>
      </c>
      <c r="F963" s="31" t="s">
        <v>147</v>
      </c>
      <c r="G963" s="29" t="s">
        <v>3</v>
      </c>
      <c r="H963" s="30" t="s">
        <v>4</v>
      </c>
      <c r="I963" s="31" t="s">
        <v>147</v>
      </c>
      <c r="J963" s="29" t="s">
        <v>3</v>
      </c>
      <c r="K963" s="30" t="s">
        <v>4</v>
      </c>
      <c r="L963" s="31" t="s">
        <v>147</v>
      </c>
      <c r="M963" s="29" t="s">
        <v>3</v>
      </c>
      <c r="N963" s="30" t="s">
        <v>4</v>
      </c>
      <c r="O963" s="31" t="s">
        <v>147</v>
      </c>
    </row>
    <row r="964" spans="1:15" s="62" customFormat="1">
      <c r="A964" s="46"/>
      <c r="B964" s="121" t="s">
        <v>148</v>
      </c>
      <c r="C964" s="64" t="s">
        <v>8</v>
      </c>
      <c r="D964" s="65">
        <v>3863.8005599999992</v>
      </c>
      <c r="E964" s="65">
        <v>3867.1612199999995</v>
      </c>
      <c r="F964" s="32">
        <v>7730.9617799999878</v>
      </c>
      <c r="G964" s="65">
        <v>1397.2903300000005</v>
      </c>
      <c r="H964" s="65">
        <v>6333.6714499999916</v>
      </c>
      <c r="I964" s="32">
        <v>7730.9617799999878</v>
      </c>
      <c r="J964" s="65">
        <v>2122.1386500000012</v>
      </c>
      <c r="K964" s="65">
        <v>5608.8231299999925</v>
      </c>
      <c r="L964" s="32">
        <v>7730.9617799999878</v>
      </c>
      <c r="M964" s="65">
        <v>3144.9366700000014</v>
      </c>
      <c r="N964" s="65">
        <v>4586.0251099999996</v>
      </c>
      <c r="O964" s="32">
        <v>7730.9617799999878</v>
      </c>
    </row>
    <row r="965" spans="1:15" s="62" customFormat="1">
      <c r="A965" s="46"/>
      <c r="B965" s="122"/>
      <c r="C965" s="64" t="s">
        <v>9</v>
      </c>
      <c r="D965" s="65">
        <v>7582.0093399999878</v>
      </c>
      <c r="E965" s="65">
        <v>8728.0898999999954</v>
      </c>
      <c r="F965" s="32">
        <v>16310.099240000049</v>
      </c>
      <c r="G965" s="65">
        <v>2458.8898799999993</v>
      </c>
      <c r="H965" s="65">
        <v>13851.209360000041</v>
      </c>
      <c r="I965" s="32">
        <v>16310.099240000049</v>
      </c>
      <c r="J965" s="65">
        <v>5591.7028700000001</v>
      </c>
      <c r="K965" s="65">
        <v>10718.396369999995</v>
      </c>
      <c r="L965" s="32">
        <v>16310.099240000049</v>
      </c>
      <c r="M965" s="65">
        <v>5544.8777699999946</v>
      </c>
      <c r="N965" s="65">
        <v>10765.221470000008</v>
      </c>
      <c r="O965" s="32">
        <v>16310.099240000049</v>
      </c>
    </row>
    <row r="966" spans="1:15" s="62" customFormat="1">
      <c r="A966" s="46"/>
      <c r="B966" s="122"/>
      <c r="C966" s="64" t="s">
        <v>10</v>
      </c>
      <c r="D966" s="65">
        <v>4852.3684199999989</v>
      </c>
      <c r="E966" s="65">
        <v>3379.1294399999988</v>
      </c>
      <c r="F966" s="32">
        <v>8231.4978600000213</v>
      </c>
      <c r="G966" s="65">
        <v>1498.9600799999994</v>
      </c>
      <c r="H966" s="65">
        <v>6732.5377800000106</v>
      </c>
      <c r="I966" s="32">
        <v>8231.4978600000213</v>
      </c>
      <c r="J966" s="65">
        <v>3602.4936899999993</v>
      </c>
      <c r="K966" s="65">
        <v>4629.0041699999974</v>
      </c>
      <c r="L966" s="32">
        <v>8231.4978600000213</v>
      </c>
      <c r="M966" s="65">
        <v>3367.1426399999978</v>
      </c>
      <c r="N966" s="65">
        <v>4864.3552199999967</v>
      </c>
      <c r="O966" s="32">
        <v>8231.4978600000213</v>
      </c>
    </row>
    <row r="967" spans="1:15" s="62" customFormat="1">
      <c r="A967" s="46"/>
      <c r="B967" s="122"/>
      <c r="C967" s="64" t="s">
        <v>11</v>
      </c>
      <c r="D967" s="65">
        <v>2897.2464200000018</v>
      </c>
      <c r="E967" s="65">
        <v>6090.7536299999929</v>
      </c>
      <c r="F967" s="32">
        <v>8988.0000499999733</v>
      </c>
      <c r="G967" s="65">
        <v>2454.1082000000015</v>
      </c>
      <c r="H967" s="65">
        <v>6533.8918499999945</v>
      </c>
      <c r="I967" s="32">
        <v>8988.0000499999733</v>
      </c>
      <c r="J967" s="65">
        <v>3136.2410800000011</v>
      </c>
      <c r="K967" s="65">
        <v>5851.7589699999971</v>
      </c>
      <c r="L967" s="32">
        <v>8988.0000499999733</v>
      </c>
      <c r="M967" s="65">
        <v>2190.6093900000001</v>
      </c>
      <c r="N967" s="65">
        <v>6797.3906599999882</v>
      </c>
      <c r="O967" s="32">
        <v>8988.0000499999733</v>
      </c>
    </row>
    <row r="968" spans="1:15" s="62" customFormat="1">
      <c r="A968" s="46"/>
      <c r="B968" s="53"/>
      <c r="C968" s="64" t="s">
        <v>147</v>
      </c>
      <c r="D968" s="65">
        <v>19195.424740000039</v>
      </c>
      <c r="E968" s="65">
        <v>22065.134190000015</v>
      </c>
      <c r="F968" s="32">
        <v>41260.558930000094</v>
      </c>
      <c r="G968" s="65">
        <v>7809.2484899999972</v>
      </c>
      <c r="H968" s="65">
        <v>33451.310439999834</v>
      </c>
      <c r="I968" s="32">
        <v>41260.558930000094</v>
      </c>
      <c r="J968" s="65">
        <v>14452.576290000015</v>
      </c>
      <c r="K968" s="65">
        <v>26807.982639999849</v>
      </c>
      <c r="L968" s="32">
        <v>41260.558930000094</v>
      </c>
      <c r="M968" s="65">
        <v>14247.566470000014</v>
      </c>
      <c r="N968" s="65">
        <v>27012.992459999885</v>
      </c>
      <c r="O968" s="32">
        <v>41260.558930000094</v>
      </c>
    </row>
    <row r="969" spans="1:15" s="62" customFormat="1">
      <c r="A969" s="46"/>
      <c r="B969" s="106" t="s">
        <v>149</v>
      </c>
      <c r="C969" s="52" t="s">
        <v>8</v>
      </c>
      <c r="D969" s="66">
        <f>D964/F964</f>
        <v>0.49978264929412253</v>
      </c>
      <c r="E969" s="66">
        <f>E964/F964</f>
        <v>0.50021735070587892</v>
      </c>
      <c r="F969" s="55">
        <f t="shared" ref="F969:F973" si="149">D969+E969</f>
        <v>1.0000000000000013</v>
      </c>
      <c r="G969" s="54">
        <f>G964/I964</f>
        <v>0.18073952113109562</v>
      </c>
      <c r="H969" s="54">
        <f>H964/I964</f>
        <v>0.81926047886890496</v>
      </c>
      <c r="I969" s="55">
        <f t="shared" ref="I969:I973" si="150">G969+H969</f>
        <v>1.0000000000000007</v>
      </c>
      <c r="J969" s="54">
        <f>J964/L964</f>
        <v>0.27449866011367147</v>
      </c>
      <c r="K969" s="54">
        <f>K964/L964</f>
        <v>0.72550133988632926</v>
      </c>
      <c r="L969" s="55">
        <f t="shared" ref="L969:L973" si="151">J969+K969</f>
        <v>1.0000000000000007</v>
      </c>
      <c r="M969" s="54">
        <f>M964/O964</f>
        <v>0.4067975964046231</v>
      </c>
      <c r="N969" s="54">
        <f>N964/O964</f>
        <v>0.59320240359537868</v>
      </c>
      <c r="O969" s="55">
        <f>M969+N969</f>
        <v>1.0000000000000018</v>
      </c>
    </row>
    <row r="970" spans="1:15" s="62" customFormat="1">
      <c r="A970" s="46"/>
      <c r="B970" s="120"/>
      <c r="C970" s="52" t="s">
        <v>9</v>
      </c>
      <c r="D970" s="54">
        <f>D965/F965</f>
        <v>0.46486592315792463</v>
      </c>
      <c r="E970" s="54">
        <f>E965/F965</f>
        <v>0.53513407684207137</v>
      </c>
      <c r="F970" s="55">
        <f t="shared" si="149"/>
        <v>0.999999999999996</v>
      </c>
      <c r="G970" s="54">
        <f>G965/I965</f>
        <v>0.15075873198672163</v>
      </c>
      <c r="H970" s="54">
        <f>H965/I965</f>
        <v>0.84924126801327782</v>
      </c>
      <c r="I970" s="55">
        <f t="shared" si="150"/>
        <v>0.99999999999999944</v>
      </c>
      <c r="J970" s="54">
        <f>J965/L965</f>
        <v>0.34283683917057411</v>
      </c>
      <c r="K970" s="54">
        <f>K965/L965</f>
        <v>0.65716316082942261</v>
      </c>
      <c r="L970" s="55">
        <f t="shared" si="151"/>
        <v>0.99999999999999667</v>
      </c>
      <c r="M970" s="54">
        <f>M965/O965</f>
        <v>0.3399659124330367</v>
      </c>
      <c r="N970" s="54">
        <f>N965/O965</f>
        <v>0.66003408756696047</v>
      </c>
      <c r="O970" s="55">
        <f>M970+N970</f>
        <v>0.99999999999999711</v>
      </c>
    </row>
    <row r="971" spans="1:15" s="62" customFormat="1">
      <c r="A971" s="46"/>
      <c r="B971" s="120"/>
      <c r="C971" s="52" t="s">
        <v>10</v>
      </c>
      <c r="D971" s="54">
        <f>D966/F966</f>
        <v>0.58948790396696849</v>
      </c>
      <c r="E971" s="54">
        <f>E966/F966</f>
        <v>0.41051209603302868</v>
      </c>
      <c r="F971" s="55">
        <f t="shared" si="149"/>
        <v>0.99999999999999711</v>
      </c>
      <c r="G971" s="54">
        <f>G966/I966</f>
        <v>0.18210052477617913</v>
      </c>
      <c r="H971" s="54">
        <f>H966/I966</f>
        <v>0.81789947522381945</v>
      </c>
      <c r="I971" s="55">
        <f t="shared" si="150"/>
        <v>0.99999999999999856</v>
      </c>
      <c r="J971" s="54">
        <f>J966/L966</f>
        <v>0.43764740649522443</v>
      </c>
      <c r="K971" s="54">
        <f>K966/L966</f>
        <v>0.56235259350477262</v>
      </c>
      <c r="L971" s="55">
        <f t="shared" si="151"/>
        <v>0.99999999999999711</v>
      </c>
      <c r="M971" s="54">
        <f>M966/O966</f>
        <v>0.40905588475728388</v>
      </c>
      <c r="N971" s="54">
        <f>N966/O966</f>
        <v>0.59094411524271284</v>
      </c>
      <c r="O971" s="55">
        <f>M971+N971</f>
        <v>0.99999999999999667</v>
      </c>
    </row>
    <row r="972" spans="1:15" s="62" customFormat="1">
      <c r="A972" s="46"/>
      <c r="B972" s="120"/>
      <c r="C972" s="52" t="s">
        <v>11</v>
      </c>
      <c r="D972" s="54">
        <f>D967/F967</f>
        <v>0.32234606184720821</v>
      </c>
      <c r="E972" s="54">
        <f>E967/F967</f>
        <v>0.67765393815279418</v>
      </c>
      <c r="F972" s="55">
        <f t="shared" si="149"/>
        <v>1.0000000000000024</v>
      </c>
      <c r="G972" s="54">
        <f>G967/I967</f>
        <v>0.27304274436447168</v>
      </c>
      <c r="H972" s="54">
        <f>H967/I967</f>
        <v>0.72695725563553082</v>
      </c>
      <c r="I972" s="55">
        <f t="shared" si="150"/>
        <v>1.0000000000000024</v>
      </c>
      <c r="J972" s="54">
        <f>J967/L967</f>
        <v>0.34893647780965581</v>
      </c>
      <c r="K972" s="54">
        <f>K967/L967</f>
        <v>0.65106352219034691</v>
      </c>
      <c r="L972" s="55">
        <f t="shared" si="151"/>
        <v>1.0000000000000027</v>
      </c>
      <c r="M972" s="54">
        <f>M967/O967</f>
        <v>0.24372600999262417</v>
      </c>
      <c r="N972" s="54">
        <f>N967/O967</f>
        <v>0.75627399000737749</v>
      </c>
      <c r="O972" s="55">
        <f>M972+N972</f>
        <v>1.0000000000000018</v>
      </c>
    </row>
    <row r="973" spans="1:15" s="62" customFormat="1">
      <c r="A973" s="46"/>
      <c r="B973" s="107"/>
      <c r="C973" s="52" t="s">
        <v>147</v>
      </c>
      <c r="D973" s="54">
        <f>D968/F968</f>
        <v>0.4652245446448196</v>
      </c>
      <c r="E973" s="54">
        <f>E968/F968</f>
        <v>0.53477545535517945</v>
      </c>
      <c r="F973" s="55">
        <f t="shared" si="149"/>
        <v>0.99999999999999911</v>
      </c>
      <c r="G973" s="54">
        <f>G968/I968</f>
        <v>0.18926666755165983</v>
      </c>
      <c r="H973" s="54">
        <f>H968/I968</f>
        <v>0.81073333244833379</v>
      </c>
      <c r="I973" s="55">
        <f t="shared" si="150"/>
        <v>0.99999999999999356</v>
      </c>
      <c r="J973" s="54">
        <f>J968/L968</f>
        <v>0.35027582429310494</v>
      </c>
      <c r="K973" s="54">
        <f>K968/L968</f>
        <v>0.64972417570688945</v>
      </c>
      <c r="L973" s="55">
        <f t="shared" si="151"/>
        <v>0.99999999999999445</v>
      </c>
      <c r="M973" s="54">
        <f>M968/O968</f>
        <v>0.34530716111169224</v>
      </c>
      <c r="N973" s="54">
        <f>N968/O968</f>
        <v>0.6546928388883031</v>
      </c>
      <c r="O973" s="55">
        <f>M973+N973</f>
        <v>0.99999999999999534</v>
      </c>
    </row>
    <row r="974" spans="1:15" s="22" customFormat="1" ht="21.75" customHeight="1">
      <c r="A974" s="27"/>
      <c r="B974" s="35"/>
      <c r="C974" s="36" t="s">
        <v>338</v>
      </c>
      <c r="G974" s="37"/>
    </row>
    <row r="975" spans="1:15" s="62" customFormat="1">
      <c r="A975" s="41"/>
    </row>
    <row r="976" spans="1:15" s="62" customFormat="1" ht="15" customHeight="1">
      <c r="A976" s="23" t="s">
        <v>142</v>
      </c>
      <c r="B976" s="24" t="s">
        <v>169</v>
      </c>
      <c r="C976" s="25"/>
      <c r="D976" s="25"/>
      <c r="E976" s="25"/>
      <c r="F976" s="61"/>
      <c r="G976" s="44"/>
      <c r="H976" s="44"/>
      <c r="I976" s="44"/>
      <c r="J976" s="44"/>
      <c r="K976" s="44"/>
      <c r="L976" s="44"/>
      <c r="M976" s="44"/>
      <c r="N976" s="45"/>
      <c r="O976" s="61"/>
    </row>
    <row r="977" spans="1:15" s="62" customFormat="1">
      <c r="A977" s="41"/>
    </row>
    <row r="978" spans="1:15" s="62" customFormat="1" ht="28.5" customHeight="1">
      <c r="A978" s="46"/>
      <c r="B978" s="123" t="s">
        <v>331</v>
      </c>
      <c r="C978" s="122"/>
      <c r="D978" s="108" t="s">
        <v>327</v>
      </c>
      <c r="E978" s="109"/>
      <c r="F978" s="110"/>
      <c r="G978" s="108" t="s">
        <v>119</v>
      </c>
      <c r="H978" s="109"/>
      <c r="I978" s="110"/>
      <c r="J978" s="108" t="s">
        <v>328</v>
      </c>
      <c r="K978" s="109"/>
      <c r="L978" s="110"/>
    </row>
    <row r="979" spans="1:15" s="62" customFormat="1">
      <c r="A979" s="46"/>
      <c r="B979" s="124"/>
      <c r="C979" s="125"/>
      <c r="D979" s="29" t="s">
        <v>3</v>
      </c>
      <c r="E979" s="30" t="s">
        <v>4</v>
      </c>
      <c r="F979" s="31" t="s">
        <v>147</v>
      </c>
      <c r="G979" s="29" t="s">
        <v>3</v>
      </c>
      <c r="H979" s="30" t="s">
        <v>4</v>
      </c>
      <c r="I979" s="31" t="s">
        <v>147</v>
      </c>
      <c r="J979" s="29" t="s">
        <v>3</v>
      </c>
      <c r="K979" s="30" t="s">
        <v>4</v>
      </c>
      <c r="L979" s="31" t="s">
        <v>147</v>
      </c>
    </row>
    <row r="980" spans="1:15" s="62" customFormat="1">
      <c r="A980" s="46"/>
      <c r="B980" s="121" t="s">
        <v>148</v>
      </c>
      <c r="C980" s="52" t="s">
        <v>8</v>
      </c>
      <c r="D980" s="65">
        <v>90.135620000000003</v>
      </c>
      <c r="E980" s="65">
        <v>3773.6649399999988</v>
      </c>
      <c r="F980" s="32">
        <v>3863.8005599999992</v>
      </c>
      <c r="G980" s="65">
        <v>798.21164999999985</v>
      </c>
      <c r="H980" s="65">
        <v>3065.5889100000009</v>
      </c>
      <c r="I980" s="32">
        <v>3863.8005599999992</v>
      </c>
      <c r="J980" s="65">
        <v>2975.4532900000008</v>
      </c>
      <c r="K980" s="65">
        <v>888.34726999999987</v>
      </c>
      <c r="L980" s="32">
        <v>3863.8005599999992</v>
      </c>
    </row>
    <row r="981" spans="1:15" s="62" customFormat="1">
      <c r="A981" s="46"/>
      <c r="B981" s="122"/>
      <c r="C981" s="52" t="s">
        <v>9</v>
      </c>
      <c r="D981" s="65">
        <v>218.66202999999999</v>
      </c>
      <c r="E981" s="65">
        <v>7363.3473099999874</v>
      </c>
      <c r="F981" s="32">
        <v>7582.0093399999878</v>
      </c>
      <c r="G981" s="65">
        <v>1378.4831299999996</v>
      </c>
      <c r="H981" s="65">
        <v>6203.5262099999918</v>
      </c>
      <c r="I981" s="32">
        <v>7582.0093399999878</v>
      </c>
      <c r="J981" s="65">
        <v>5984.8641799999923</v>
      </c>
      <c r="K981" s="65">
        <v>1597.1451599999996</v>
      </c>
      <c r="L981" s="32">
        <v>7582.0093399999878</v>
      </c>
    </row>
    <row r="982" spans="1:15" s="62" customFormat="1">
      <c r="A982" s="46"/>
      <c r="B982" s="122"/>
      <c r="C982" s="52" t="s">
        <v>10</v>
      </c>
      <c r="D982" s="65">
        <v>238.25613999999996</v>
      </c>
      <c r="E982" s="65">
        <v>4614.1122800000003</v>
      </c>
      <c r="F982" s="32">
        <v>4852.3684199999989</v>
      </c>
      <c r="G982" s="65">
        <v>522.66931000000011</v>
      </c>
      <c r="H982" s="65">
        <v>4329.6991099999987</v>
      </c>
      <c r="I982" s="32">
        <v>4852.3684199999989</v>
      </c>
      <c r="J982" s="65">
        <v>4057.7506599999965</v>
      </c>
      <c r="K982" s="65">
        <v>794.61776000000032</v>
      </c>
      <c r="L982" s="32">
        <v>4852.3684199999989</v>
      </c>
    </row>
    <row r="983" spans="1:15" s="62" customFormat="1">
      <c r="A983" s="46"/>
      <c r="B983" s="122"/>
      <c r="C983" s="52" t="s">
        <v>11</v>
      </c>
      <c r="D983" s="65">
        <v>186.90786999999997</v>
      </c>
      <c r="E983" s="65">
        <v>2710.3385500000013</v>
      </c>
      <c r="F983" s="32">
        <v>2897.2464200000018</v>
      </c>
      <c r="G983" s="65">
        <v>506.89273000000003</v>
      </c>
      <c r="H983" s="65">
        <v>2390.3536899999999</v>
      </c>
      <c r="I983" s="32">
        <v>2897.2464200000018</v>
      </c>
      <c r="J983" s="65">
        <v>2203.445819999999</v>
      </c>
      <c r="K983" s="65">
        <v>693.80060000000003</v>
      </c>
      <c r="L983" s="32">
        <v>2897.2464200000018</v>
      </c>
    </row>
    <row r="984" spans="1:15" s="62" customFormat="1">
      <c r="A984" s="46"/>
      <c r="B984" s="53"/>
      <c r="C984" s="52" t="s">
        <v>147</v>
      </c>
      <c r="D984" s="65">
        <v>733.96166000000017</v>
      </c>
      <c r="E984" s="65">
        <v>18461.463080000038</v>
      </c>
      <c r="F984" s="32">
        <v>19195.424740000039</v>
      </c>
      <c r="G984" s="65">
        <v>3206.2568199999982</v>
      </c>
      <c r="H984" s="65">
        <v>15989.167920000011</v>
      </c>
      <c r="I984" s="32">
        <v>19195.424740000039</v>
      </c>
      <c r="J984" s="65">
        <v>15221.513950000008</v>
      </c>
      <c r="K984" s="65">
        <v>3973.9107899999985</v>
      </c>
      <c r="L984" s="32">
        <v>19195.424740000039</v>
      </c>
    </row>
    <row r="985" spans="1:15" s="62" customFormat="1">
      <c r="A985" s="46"/>
      <c r="B985" s="106" t="s">
        <v>149</v>
      </c>
      <c r="C985" s="52" t="s">
        <v>8</v>
      </c>
      <c r="D985" s="54">
        <f>D980/F980</f>
        <v>2.3328227893833119E-2</v>
      </c>
      <c r="E985" s="54">
        <f>E980/F980</f>
        <v>0.97667177210616674</v>
      </c>
      <c r="F985" s="55">
        <f>D985+E985</f>
        <v>0.99999999999999989</v>
      </c>
      <c r="G985" s="54">
        <f>G980/I980</f>
        <v>0.20658717695304646</v>
      </c>
      <c r="H985" s="54">
        <f>H980/I980</f>
        <v>0.79341282304695393</v>
      </c>
      <c r="I985" s="55">
        <f>G985+H985</f>
        <v>1.0000000000000004</v>
      </c>
      <c r="J985" s="54">
        <f>J980/L980</f>
        <v>0.77008459515312078</v>
      </c>
      <c r="K985" s="54">
        <f>K980/L980</f>
        <v>0.22991540484687958</v>
      </c>
      <c r="L985" s="55">
        <f>J985+K985</f>
        <v>1.0000000000000004</v>
      </c>
    </row>
    <row r="986" spans="1:15" s="62" customFormat="1">
      <c r="A986" s="46"/>
      <c r="B986" s="120"/>
      <c r="C986" s="52" t="s">
        <v>9</v>
      </c>
      <c r="D986" s="54">
        <f>D981/F981</f>
        <v>2.8839588583255471E-2</v>
      </c>
      <c r="E986" s="54">
        <f>E981/F981</f>
        <v>0.97116041141674447</v>
      </c>
      <c r="F986" s="55">
        <f>D986+E986</f>
        <v>1</v>
      </c>
      <c r="G986" s="54">
        <f>G981/I981</f>
        <v>0.18180973778647466</v>
      </c>
      <c r="H986" s="54">
        <f>H981/I981</f>
        <v>0.81819026221352587</v>
      </c>
      <c r="I986" s="55">
        <f>G986+H986</f>
        <v>1.0000000000000004</v>
      </c>
      <c r="J986" s="54">
        <f>J981/L981</f>
        <v>0.78935067363027045</v>
      </c>
      <c r="K986" s="54">
        <f>K981/L981</f>
        <v>0.21064932636973013</v>
      </c>
      <c r="L986" s="55">
        <f>J986+K986</f>
        <v>1.0000000000000007</v>
      </c>
    </row>
    <row r="987" spans="1:15" s="62" customFormat="1">
      <c r="A987" s="46"/>
      <c r="B987" s="120"/>
      <c r="C987" s="52" t="s">
        <v>10</v>
      </c>
      <c r="D987" s="54">
        <f>D982/F982</f>
        <v>4.9100999631021422E-2</v>
      </c>
      <c r="E987" s="54">
        <f>E982/F982</f>
        <v>0.9508990003689789</v>
      </c>
      <c r="F987" s="55">
        <f>D987+E987</f>
        <v>1.0000000000000002</v>
      </c>
      <c r="G987" s="54">
        <f>G982/I982</f>
        <v>0.10771426749991095</v>
      </c>
      <c r="H987" s="54">
        <f>H982/I982</f>
        <v>0.89228573250008902</v>
      </c>
      <c r="I987" s="55">
        <f>G987+H987</f>
        <v>1</v>
      </c>
      <c r="J987" s="54">
        <f>J982/L982</f>
        <v>0.83624125556401951</v>
      </c>
      <c r="K987" s="54">
        <f>K982/L982</f>
        <v>0.1637587444359801</v>
      </c>
      <c r="L987" s="55">
        <f>J987+K987</f>
        <v>0.99999999999999956</v>
      </c>
    </row>
    <row r="988" spans="1:15" s="62" customFormat="1">
      <c r="A988" s="46"/>
      <c r="B988" s="120"/>
      <c r="C988" s="52" t="s">
        <v>11</v>
      </c>
      <c r="D988" s="54">
        <f>D983/F983</f>
        <v>6.4512244698882004E-2</v>
      </c>
      <c r="E988" s="54">
        <f>E983/F983</f>
        <v>0.93548775530111783</v>
      </c>
      <c r="F988" s="55">
        <f>D988+E988</f>
        <v>0.99999999999999978</v>
      </c>
      <c r="G988" s="54">
        <f>G983/I983</f>
        <v>0.17495671976703994</v>
      </c>
      <c r="H988" s="54">
        <f>H983/I983</f>
        <v>0.82504328023295948</v>
      </c>
      <c r="I988" s="55">
        <f>G988+H988</f>
        <v>0.99999999999999944</v>
      </c>
      <c r="J988" s="54">
        <f>J983/L983</f>
        <v>0.76053103553407708</v>
      </c>
      <c r="K988" s="54">
        <f>K983/L983</f>
        <v>0.23946896446592195</v>
      </c>
      <c r="L988" s="55">
        <f>J988+K988</f>
        <v>0.999999999999999</v>
      </c>
    </row>
    <row r="989" spans="1:15" s="62" customFormat="1">
      <c r="A989" s="46"/>
      <c r="B989" s="107"/>
      <c r="C989" s="52" t="s">
        <v>147</v>
      </c>
      <c r="D989" s="54">
        <f>D984/F984</f>
        <v>3.8236281298352701E-2</v>
      </c>
      <c r="E989" s="54">
        <f>E984/F984</f>
        <v>0.96176371870164723</v>
      </c>
      <c r="F989" s="55">
        <f>D989+E989</f>
        <v>0.99999999999999989</v>
      </c>
      <c r="G989" s="54">
        <f>G984/I984</f>
        <v>0.16703234564634029</v>
      </c>
      <c r="H989" s="54">
        <f>H984/I984</f>
        <v>0.83296765435365816</v>
      </c>
      <c r="I989" s="55">
        <f>G989+H989</f>
        <v>0.99999999999999845</v>
      </c>
      <c r="J989" s="54">
        <f>J984/L984</f>
        <v>0.7929761469815737</v>
      </c>
      <c r="K989" s="54">
        <f>K984/L984</f>
        <v>0.20702385301842458</v>
      </c>
      <c r="L989" s="55">
        <f>J989+K989</f>
        <v>0.99999999999999822</v>
      </c>
    </row>
    <row r="990" spans="1:15" s="22" customFormat="1" ht="21.75" customHeight="1">
      <c r="A990" s="27"/>
      <c r="B990" s="35"/>
      <c r="C990" s="36" t="s">
        <v>338</v>
      </c>
      <c r="G990" s="37"/>
    </row>
    <row r="991" spans="1:15" s="62" customFormat="1">
      <c r="A991" s="41"/>
    </row>
    <row r="992" spans="1:15" s="62" customFormat="1" ht="15" customHeight="1">
      <c r="A992" s="23" t="s">
        <v>143</v>
      </c>
      <c r="B992" s="24" t="s">
        <v>170</v>
      </c>
      <c r="C992" s="25"/>
      <c r="D992" s="25"/>
      <c r="E992" s="25"/>
      <c r="F992" s="61"/>
      <c r="G992" s="44"/>
      <c r="H992" s="44"/>
      <c r="I992" s="44"/>
      <c r="J992" s="44"/>
      <c r="K992" s="44"/>
      <c r="L992" s="44"/>
      <c r="M992" s="44"/>
      <c r="N992" s="45"/>
      <c r="O992" s="61"/>
    </row>
    <row r="993" spans="1:12" s="62" customFormat="1">
      <c r="A993" s="41"/>
    </row>
    <row r="994" spans="1:12" s="62" customFormat="1" ht="31.5" customHeight="1">
      <c r="A994" s="46"/>
      <c r="B994" s="123" t="s">
        <v>331</v>
      </c>
      <c r="C994" s="122"/>
      <c r="D994" s="108" t="s">
        <v>121</v>
      </c>
      <c r="E994" s="109"/>
      <c r="F994" s="110"/>
      <c r="G994" s="108" t="s">
        <v>122</v>
      </c>
      <c r="H994" s="109"/>
      <c r="I994" s="110"/>
      <c r="J994" s="108" t="s">
        <v>123</v>
      </c>
      <c r="K994" s="109"/>
      <c r="L994" s="110"/>
    </row>
    <row r="995" spans="1:12" s="62" customFormat="1">
      <c r="A995" s="46"/>
      <c r="B995" s="124"/>
      <c r="C995" s="125"/>
      <c r="D995" s="29" t="s">
        <v>3</v>
      </c>
      <c r="E995" s="30" t="s">
        <v>4</v>
      </c>
      <c r="F995" s="31" t="s">
        <v>147</v>
      </c>
      <c r="G995" s="29" t="s">
        <v>3</v>
      </c>
      <c r="H995" s="30" t="s">
        <v>4</v>
      </c>
      <c r="I995" s="31" t="s">
        <v>147</v>
      </c>
      <c r="J995" s="29" t="s">
        <v>3</v>
      </c>
      <c r="K995" s="30" t="s">
        <v>4</v>
      </c>
      <c r="L995" s="31" t="s">
        <v>147</v>
      </c>
    </row>
    <row r="996" spans="1:12" s="62" customFormat="1">
      <c r="A996" s="46"/>
      <c r="B996" s="121" t="s">
        <v>148</v>
      </c>
      <c r="C996" s="52" t="s">
        <v>8</v>
      </c>
      <c r="D996" s="65">
        <v>527.0684399999999</v>
      </c>
      <c r="E996" s="65">
        <v>870.2218899999998</v>
      </c>
      <c r="F996" s="32">
        <v>1397.2903300000005</v>
      </c>
      <c r="G996" s="65">
        <v>556.87855999999988</v>
      </c>
      <c r="H996" s="65">
        <v>840.41176999999993</v>
      </c>
      <c r="I996" s="32">
        <v>1397.2903300000005</v>
      </c>
      <c r="J996" s="65">
        <v>313.34332999999998</v>
      </c>
      <c r="K996" s="65">
        <v>1083.9469999999997</v>
      </c>
      <c r="L996" s="32">
        <v>1397.2903300000005</v>
      </c>
    </row>
    <row r="997" spans="1:12" s="62" customFormat="1">
      <c r="A997" s="46"/>
      <c r="B997" s="122"/>
      <c r="C997" s="52" t="s">
        <v>9</v>
      </c>
      <c r="D997" s="65">
        <v>282.10480000000001</v>
      </c>
      <c r="E997" s="65">
        <v>2176.7850799999987</v>
      </c>
      <c r="F997" s="32">
        <v>2458.8898799999993</v>
      </c>
      <c r="G997" s="65">
        <v>549.08863000000008</v>
      </c>
      <c r="H997" s="65">
        <v>1909.8012499999995</v>
      </c>
      <c r="I997" s="32">
        <v>2458.8898799999993</v>
      </c>
      <c r="J997" s="65">
        <v>1627.6964499999997</v>
      </c>
      <c r="K997" s="65">
        <v>831.19342999999992</v>
      </c>
      <c r="L997" s="32">
        <v>2458.8898799999993</v>
      </c>
    </row>
    <row r="998" spans="1:12" s="62" customFormat="1">
      <c r="A998" s="46"/>
      <c r="B998" s="122"/>
      <c r="C998" s="52" t="s">
        <v>10</v>
      </c>
      <c r="D998" s="65">
        <v>434.10197000000005</v>
      </c>
      <c r="E998" s="65">
        <v>1064.8581100000004</v>
      </c>
      <c r="F998" s="32">
        <v>1498.9600799999994</v>
      </c>
      <c r="G998" s="65">
        <v>383.73652999999996</v>
      </c>
      <c r="H998" s="65">
        <v>1115.2235500000002</v>
      </c>
      <c r="I998" s="32">
        <v>1498.9600799999994</v>
      </c>
      <c r="J998" s="65">
        <v>681.12158000000022</v>
      </c>
      <c r="K998" s="65">
        <v>817.83850000000029</v>
      </c>
      <c r="L998" s="32">
        <v>1498.9600799999994</v>
      </c>
    </row>
    <row r="999" spans="1:12" s="62" customFormat="1">
      <c r="A999" s="46"/>
      <c r="B999" s="122"/>
      <c r="C999" s="52" t="s">
        <v>11</v>
      </c>
      <c r="D999" s="65">
        <v>466.8561499999999</v>
      </c>
      <c r="E999" s="65">
        <v>1987.2520499999996</v>
      </c>
      <c r="F999" s="32">
        <v>2454.1082000000015</v>
      </c>
      <c r="G999" s="65">
        <v>1071.7174300000004</v>
      </c>
      <c r="H999" s="65">
        <v>1382.3907699999997</v>
      </c>
      <c r="I999" s="32">
        <v>2454.1082000000015</v>
      </c>
      <c r="J999" s="65">
        <v>915.53462000000013</v>
      </c>
      <c r="K999" s="65">
        <v>1538.57358</v>
      </c>
      <c r="L999" s="32">
        <v>2454.1082000000015</v>
      </c>
    </row>
    <row r="1000" spans="1:12" s="62" customFormat="1">
      <c r="A1000" s="46"/>
      <c r="B1000" s="53"/>
      <c r="C1000" s="52" t="s">
        <v>147</v>
      </c>
      <c r="D1000" s="65">
        <v>1710.1313599999992</v>
      </c>
      <c r="E1000" s="65">
        <v>6099.1171299999914</v>
      </c>
      <c r="F1000" s="32">
        <v>7809.2484899999972</v>
      </c>
      <c r="G1000" s="65">
        <v>2561.4211499999992</v>
      </c>
      <c r="H1000" s="65">
        <v>5247.8273399999935</v>
      </c>
      <c r="I1000" s="32">
        <v>7809.2484899999972</v>
      </c>
      <c r="J1000" s="65">
        <v>3537.69598</v>
      </c>
      <c r="K1000" s="65">
        <v>4271.5525100000004</v>
      </c>
      <c r="L1000" s="32">
        <v>7809.2484899999972</v>
      </c>
    </row>
    <row r="1001" spans="1:12" s="62" customFormat="1">
      <c r="A1001" s="46"/>
      <c r="B1001" s="106" t="s">
        <v>149</v>
      </c>
      <c r="C1001" s="52" t="s">
        <v>8</v>
      </c>
      <c r="D1001" s="54">
        <f>D996/F996</f>
        <v>0.37720753424236442</v>
      </c>
      <c r="E1001" s="54">
        <f>E996/F996</f>
        <v>0.62279246575763503</v>
      </c>
      <c r="F1001" s="55">
        <f t="shared" ref="F1001:F1005" si="152">D1001+E1001</f>
        <v>0.99999999999999944</v>
      </c>
      <c r="G1001" s="54">
        <f>G996/I996</f>
        <v>0.39854176905382266</v>
      </c>
      <c r="H1001" s="54">
        <f>H996/I996</f>
        <v>0.60145823094617679</v>
      </c>
      <c r="I1001" s="55">
        <f t="shared" ref="I1001:I1005" si="153">G1001+H1001</f>
        <v>0.99999999999999944</v>
      </c>
      <c r="J1001" s="54">
        <f>J996/L996</f>
        <v>0.22425069670381234</v>
      </c>
      <c r="K1001" s="54">
        <f>K996/L996</f>
        <v>0.77574930329618708</v>
      </c>
      <c r="L1001" s="55">
        <f>J1001+K1001</f>
        <v>0.99999999999999944</v>
      </c>
    </row>
    <row r="1002" spans="1:12" s="62" customFormat="1">
      <c r="A1002" s="46"/>
      <c r="B1002" s="120"/>
      <c r="C1002" s="52" t="s">
        <v>9</v>
      </c>
      <c r="D1002" s="54">
        <f>D997/F997</f>
        <v>0.11472852131141395</v>
      </c>
      <c r="E1002" s="54">
        <f>E997/F997</f>
        <v>0.8852714786885858</v>
      </c>
      <c r="F1002" s="55">
        <f t="shared" si="152"/>
        <v>0.99999999999999978</v>
      </c>
      <c r="G1002" s="54">
        <f>G997/I997</f>
        <v>0.22330753177120735</v>
      </c>
      <c r="H1002" s="54">
        <f>H997/I997</f>
        <v>0.77669246822879279</v>
      </c>
      <c r="I1002" s="55">
        <f t="shared" si="153"/>
        <v>1.0000000000000002</v>
      </c>
      <c r="J1002" s="54">
        <f>J997/L997</f>
        <v>0.66196394691737892</v>
      </c>
      <c r="K1002" s="54">
        <f>K997/L997</f>
        <v>0.33803605308262125</v>
      </c>
      <c r="L1002" s="55">
        <f>J1002+K1002</f>
        <v>1.0000000000000002</v>
      </c>
    </row>
    <row r="1003" spans="1:12" s="62" customFormat="1">
      <c r="A1003" s="46"/>
      <c r="B1003" s="120"/>
      <c r="C1003" s="52" t="s">
        <v>10</v>
      </c>
      <c r="D1003" s="54">
        <f>D998/F998</f>
        <v>0.28960208866936621</v>
      </c>
      <c r="E1003" s="54">
        <f>E998/F998</f>
        <v>0.71039791133063446</v>
      </c>
      <c r="F1003" s="55">
        <f t="shared" si="152"/>
        <v>1.0000000000000007</v>
      </c>
      <c r="G1003" s="54">
        <f>G998/I998</f>
        <v>0.2560018342850065</v>
      </c>
      <c r="H1003" s="54">
        <f>H998/I998</f>
        <v>0.743998165714994</v>
      </c>
      <c r="I1003" s="55">
        <f t="shared" si="153"/>
        <v>1.0000000000000004</v>
      </c>
      <c r="J1003" s="54">
        <f>J998/L998</f>
        <v>0.45439607704562784</v>
      </c>
      <c r="K1003" s="54">
        <f>K998/L998</f>
        <v>0.54560392295437288</v>
      </c>
      <c r="L1003" s="55">
        <f>J1003+K1003</f>
        <v>1.0000000000000007</v>
      </c>
    </row>
    <row r="1004" spans="1:12" s="62" customFormat="1">
      <c r="A1004" s="46"/>
      <c r="B1004" s="120"/>
      <c r="C1004" s="52" t="s">
        <v>11</v>
      </c>
      <c r="D1004" s="54">
        <f>D999/F999</f>
        <v>0.19023454222597017</v>
      </c>
      <c r="E1004" s="54">
        <f>E999/F999</f>
        <v>0.80976545777402908</v>
      </c>
      <c r="F1004" s="55">
        <f t="shared" si="152"/>
        <v>0.99999999999999922</v>
      </c>
      <c r="G1004" s="54">
        <f>G999/I999</f>
        <v>0.43670341429933679</v>
      </c>
      <c r="H1004" s="54">
        <f>H999/I999</f>
        <v>0.56329658570066266</v>
      </c>
      <c r="I1004" s="55">
        <f t="shared" si="153"/>
        <v>0.99999999999999944</v>
      </c>
      <c r="J1004" s="54">
        <f>J999/L999</f>
        <v>0.37306204347469257</v>
      </c>
      <c r="K1004" s="54">
        <f>K999/L999</f>
        <v>0.62693795652530682</v>
      </c>
      <c r="L1004" s="55">
        <f>J1004+K1004</f>
        <v>0.99999999999999933</v>
      </c>
    </row>
    <row r="1005" spans="1:12" s="62" customFormat="1">
      <c r="A1005" s="46"/>
      <c r="B1005" s="107"/>
      <c r="C1005" s="52" t="s">
        <v>147</v>
      </c>
      <c r="D1005" s="54">
        <f>D1000/F1000</f>
        <v>0.2189879553954365</v>
      </c>
      <c r="E1005" s="54">
        <f>E1000/F1000</f>
        <v>0.78101204460456264</v>
      </c>
      <c r="F1005" s="55">
        <f t="shared" si="152"/>
        <v>0.99999999999999911</v>
      </c>
      <c r="G1005" s="54">
        <f>G1000/I1000</f>
        <v>0.3279984179373962</v>
      </c>
      <c r="H1005" s="54">
        <f>H1000/I1000</f>
        <v>0.67200158206260319</v>
      </c>
      <c r="I1005" s="55">
        <f t="shared" si="153"/>
        <v>0.99999999999999933</v>
      </c>
      <c r="J1005" s="54">
        <f>J1000/L1000</f>
        <v>0.45301362666716743</v>
      </c>
      <c r="K1005" s="54">
        <f>K1000/L1000</f>
        <v>0.54698637333283295</v>
      </c>
      <c r="L1005" s="55">
        <f>J1005+K1005</f>
        <v>1.0000000000000004</v>
      </c>
    </row>
    <row r="1006" spans="1:12" s="22" customFormat="1" ht="21.75" customHeight="1">
      <c r="A1006" s="27"/>
      <c r="B1006" s="35"/>
      <c r="C1006" s="36" t="s">
        <v>338</v>
      </c>
      <c r="G1006" s="37"/>
    </row>
    <row r="1007" spans="1:12" s="62" customFormat="1">
      <c r="A1007" s="41"/>
    </row>
    <row r="1008" spans="1:12" s="25" customFormat="1" ht="21.75" customHeight="1">
      <c r="A1008" s="58" t="s">
        <v>144</v>
      </c>
      <c r="B1008" s="24" t="s">
        <v>166</v>
      </c>
    </row>
    <row r="1010" spans="1:12" ht="29.25" customHeight="1">
      <c r="A1010" s="46"/>
      <c r="B1010" s="123" t="s">
        <v>331</v>
      </c>
      <c r="C1010" s="122"/>
      <c r="D1010" s="108" t="s">
        <v>124</v>
      </c>
      <c r="E1010" s="109"/>
      <c r="F1010" s="110"/>
      <c r="G1010" s="108" t="s">
        <v>125</v>
      </c>
      <c r="H1010" s="109"/>
      <c r="I1010" s="110"/>
      <c r="J1010" s="25"/>
      <c r="K1010" s="25"/>
      <c r="L1010" s="25"/>
    </row>
    <row r="1011" spans="1:12">
      <c r="A1011" s="46"/>
      <c r="B1011" s="124"/>
      <c r="C1011" s="125"/>
      <c r="D1011" s="29" t="s">
        <v>3</v>
      </c>
      <c r="E1011" s="30" t="s">
        <v>4</v>
      </c>
      <c r="F1011" s="31" t="s">
        <v>147</v>
      </c>
      <c r="G1011" s="29" t="s">
        <v>3</v>
      </c>
      <c r="H1011" s="30" t="s">
        <v>4</v>
      </c>
      <c r="I1011" s="31" t="s">
        <v>147</v>
      </c>
      <c r="J1011" s="25"/>
      <c r="K1011" s="25"/>
      <c r="L1011" s="25"/>
    </row>
    <row r="1012" spans="1:12">
      <c r="A1012" s="46"/>
      <c r="B1012" s="121" t="s">
        <v>148</v>
      </c>
      <c r="C1012" s="52" t="s">
        <v>8</v>
      </c>
      <c r="D1012" s="38">
        <v>2027.5610600000007</v>
      </c>
      <c r="E1012" s="38">
        <v>94.577590000000001</v>
      </c>
      <c r="F1012" s="38">
        <v>2122.1386500000012</v>
      </c>
      <c r="G1012" s="38">
        <v>94.577590000000001</v>
      </c>
      <c r="H1012" s="38">
        <v>2027.5610600000007</v>
      </c>
      <c r="I1012" s="38">
        <v>2122.1386500000012</v>
      </c>
      <c r="J1012" s="25"/>
      <c r="K1012" s="25"/>
      <c r="L1012" s="25"/>
    </row>
    <row r="1013" spans="1:12">
      <c r="A1013" s="46"/>
      <c r="B1013" s="122"/>
      <c r="C1013" s="52" t="s">
        <v>9</v>
      </c>
      <c r="D1013" s="38">
        <v>5405.0775500000009</v>
      </c>
      <c r="E1013" s="38">
        <v>186.62532000000002</v>
      </c>
      <c r="F1013" s="38">
        <v>5591.7028700000001</v>
      </c>
      <c r="G1013" s="38">
        <v>186.62532000000002</v>
      </c>
      <c r="H1013" s="38">
        <v>5405.0775500000009</v>
      </c>
      <c r="I1013" s="38">
        <v>5591.7028700000001</v>
      </c>
      <c r="J1013" s="25"/>
      <c r="K1013" s="25"/>
      <c r="L1013" s="25"/>
    </row>
    <row r="1014" spans="1:12">
      <c r="A1014" s="46"/>
      <c r="B1014" s="122"/>
      <c r="C1014" s="52" t="s">
        <v>10</v>
      </c>
      <c r="D1014" s="38">
        <v>3537.5156699999993</v>
      </c>
      <c r="E1014" s="38">
        <v>64.978020000000001</v>
      </c>
      <c r="F1014" s="38">
        <v>3602.4936899999993</v>
      </c>
      <c r="G1014" s="38">
        <v>64.978020000000001</v>
      </c>
      <c r="H1014" s="38">
        <v>3537.5156699999993</v>
      </c>
      <c r="I1014" s="38">
        <v>3602.4936899999993</v>
      </c>
      <c r="J1014" s="25"/>
      <c r="K1014" s="25"/>
      <c r="L1014" s="25"/>
    </row>
    <row r="1015" spans="1:12">
      <c r="A1015" s="46"/>
      <c r="B1015" s="122"/>
      <c r="C1015" s="52" t="s">
        <v>11</v>
      </c>
      <c r="D1015" s="38">
        <v>2833.3319700000006</v>
      </c>
      <c r="E1015" s="38">
        <v>302.90910999999994</v>
      </c>
      <c r="F1015" s="38">
        <v>3136.2410800000011</v>
      </c>
      <c r="G1015" s="38">
        <v>302.90910999999994</v>
      </c>
      <c r="H1015" s="38">
        <v>2833.3319700000006</v>
      </c>
      <c r="I1015" s="38">
        <v>3136.2410800000011</v>
      </c>
      <c r="J1015" s="25"/>
      <c r="K1015" s="25"/>
      <c r="L1015" s="25"/>
    </row>
    <row r="1016" spans="1:12">
      <c r="A1016" s="46"/>
      <c r="B1016" s="53"/>
      <c r="C1016" s="52" t="s">
        <v>147</v>
      </c>
      <c r="D1016" s="38">
        <v>13803.486250000013</v>
      </c>
      <c r="E1016" s="38">
        <v>649.09004000000004</v>
      </c>
      <c r="F1016" s="38">
        <v>14452.576290000015</v>
      </c>
      <c r="G1016" s="38">
        <v>649.09004000000004</v>
      </c>
      <c r="H1016" s="38">
        <v>13803.486250000013</v>
      </c>
      <c r="I1016" s="38">
        <v>14452.576290000015</v>
      </c>
      <c r="J1016" s="25"/>
      <c r="K1016" s="25"/>
      <c r="L1016" s="25"/>
    </row>
    <row r="1017" spans="1:12">
      <c r="A1017" s="46"/>
      <c r="B1017" s="106" t="s">
        <v>149</v>
      </c>
      <c r="C1017" s="52" t="s">
        <v>8</v>
      </c>
      <c r="D1017" s="54">
        <f>D1012/F1012</f>
        <v>0.95543288842131002</v>
      </c>
      <c r="E1017" s="54">
        <f>E1012/F1012</f>
        <v>4.4567111578689707E-2</v>
      </c>
      <c r="F1017" s="55">
        <f t="shared" ref="F1017:F1021" si="154">D1017+E1017</f>
        <v>0.99999999999999978</v>
      </c>
      <c r="G1017" s="54">
        <f>G1012/I1012</f>
        <v>4.4567111578689707E-2</v>
      </c>
      <c r="H1017" s="54">
        <f>H1012/I1012</f>
        <v>0.95543288842131002</v>
      </c>
      <c r="I1017" s="55">
        <f>G1017+H1017</f>
        <v>0.99999999999999978</v>
      </c>
      <c r="J1017" s="25"/>
      <c r="K1017" s="25"/>
      <c r="L1017" s="25"/>
    </row>
    <row r="1018" spans="1:12">
      <c r="A1018" s="46"/>
      <c r="B1018" s="120"/>
      <c r="C1018" s="52" t="s">
        <v>9</v>
      </c>
      <c r="D1018" s="54">
        <f>D1013/F1013</f>
        <v>0.96662459999416972</v>
      </c>
      <c r="E1018" s="54">
        <f>E1013/F1013</f>
        <v>3.3375400005830426E-2</v>
      </c>
      <c r="F1018" s="55">
        <f t="shared" si="154"/>
        <v>1.0000000000000002</v>
      </c>
      <c r="G1018" s="54">
        <f>G1013/I1013</f>
        <v>3.3375400005830426E-2</v>
      </c>
      <c r="H1018" s="54">
        <f>H1013/I1013</f>
        <v>0.96662459999416972</v>
      </c>
      <c r="I1018" s="55">
        <f>G1018+H1018</f>
        <v>1.0000000000000002</v>
      </c>
      <c r="J1018" s="25"/>
      <c r="K1018" s="25"/>
      <c r="L1018" s="25"/>
    </row>
    <row r="1019" spans="1:12">
      <c r="A1019" s="46"/>
      <c r="B1019" s="120"/>
      <c r="C1019" s="52" t="s">
        <v>10</v>
      </c>
      <c r="D1019" s="54">
        <f>D1014/F1014</f>
        <v>0.98196304404907919</v>
      </c>
      <c r="E1019" s="54">
        <f>E1014/F1014</f>
        <v>1.8036955950920766E-2</v>
      </c>
      <c r="F1019" s="55">
        <f t="shared" si="154"/>
        <v>1</v>
      </c>
      <c r="G1019" s="54">
        <f>G1014/I1014</f>
        <v>1.8036955950920766E-2</v>
      </c>
      <c r="H1019" s="54">
        <f>H1014/I1014</f>
        <v>0.98196304404907919</v>
      </c>
      <c r="I1019" s="55">
        <f t="shared" ref="I1019" si="155">G1019+H1019</f>
        <v>1</v>
      </c>
      <c r="J1019" s="25"/>
      <c r="K1019" s="25"/>
      <c r="L1019" s="25"/>
    </row>
    <row r="1020" spans="1:12">
      <c r="A1020" s="46"/>
      <c r="B1020" s="120"/>
      <c r="C1020" s="52" t="s">
        <v>11</v>
      </c>
      <c r="D1020" s="54">
        <f>D1015/F1015</f>
        <v>0.90341650967724696</v>
      </c>
      <c r="E1020" s="54">
        <f>E1015/F1015</f>
        <v>9.6583490322752819E-2</v>
      </c>
      <c r="F1020" s="55">
        <f t="shared" si="154"/>
        <v>0.99999999999999978</v>
      </c>
      <c r="G1020" s="54">
        <f>G1015/I1015</f>
        <v>9.6583490322752819E-2</v>
      </c>
      <c r="H1020" s="54">
        <f>H1015/I1015</f>
        <v>0.90341650967724696</v>
      </c>
      <c r="I1020" s="55">
        <f>G1020+H1020</f>
        <v>0.99999999999999978</v>
      </c>
      <c r="J1020" s="25"/>
      <c r="K1020" s="25"/>
      <c r="L1020" s="25"/>
    </row>
    <row r="1021" spans="1:12">
      <c r="A1021" s="46"/>
      <c r="B1021" s="107"/>
      <c r="C1021" s="52" t="s">
        <v>147</v>
      </c>
      <c r="D1021" s="54">
        <f>D1016/F1016</f>
        <v>0.95508828135720558</v>
      </c>
      <c r="E1021" s="54">
        <f>E1016/F1016</f>
        <v>4.4911718642794266E-2</v>
      </c>
      <c r="F1021" s="55">
        <f t="shared" si="154"/>
        <v>0.99999999999999989</v>
      </c>
      <c r="G1021" s="54">
        <f>G1016/I1016</f>
        <v>4.4911718642794266E-2</v>
      </c>
      <c r="H1021" s="54">
        <f>H1016/I1016</f>
        <v>0.95508828135720558</v>
      </c>
      <c r="I1021" s="55">
        <f>G1021+H1021</f>
        <v>0.99999999999999989</v>
      </c>
      <c r="J1021" s="25"/>
      <c r="K1021" s="25"/>
      <c r="L1021" s="25"/>
    </row>
    <row r="1022" spans="1:12" s="22" customFormat="1" ht="21.75" customHeight="1">
      <c r="A1022" s="27"/>
      <c r="B1022" s="35"/>
      <c r="C1022" s="36" t="s">
        <v>338</v>
      </c>
      <c r="G1022" s="37"/>
    </row>
    <row r="1023" spans="1:12" s="25" customFormat="1" ht="21.75" customHeight="1">
      <c r="A1023" s="58" t="s">
        <v>164</v>
      </c>
      <c r="B1023" s="24" t="s">
        <v>165</v>
      </c>
    </row>
    <row r="1025" spans="1:12" ht="29.25" customHeight="1">
      <c r="A1025" s="46"/>
      <c r="B1025" s="123" t="s">
        <v>331</v>
      </c>
      <c r="C1025" s="122"/>
      <c r="D1025" s="108" t="s">
        <v>126</v>
      </c>
      <c r="E1025" s="109"/>
      <c r="F1025" s="110"/>
      <c r="G1025" s="108" t="s">
        <v>127</v>
      </c>
      <c r="H1025" s="109"/>
      <c r="I1025" s="110"/>
      <c r="J1025" s="108" t="s">
        <v>128</v>
      </c>
      <c r="K1025" s="109"/>
      <c r="L1025" s="110"/>
    </row>
    <row r="1026" spans="1:12">
      <c r="A1026" s="46"/>
      <c r="B1026" s="124"/>
      <c r="C1026" s="125"/>
      <c r="D1026" s="29" t="s">
        <v>3</v>
      </c>
      <c r="E1026" s="30" t="s">
        <v>4</v>
      </c>
      <c r="F1026" s="31" t="s">
        <v>147</v>
      </c>
      <c r="G1026" s="29" t="s">
        <v>3</v>
      </c>
      <c r="H1026" s="30" t="s">
        <v>4</v>
      </c>
      <c r="I1026" s="31" t="s">
        <v>147</v>
      </c>
      <c r="J1026" s="29" t="s">
        <v>3</v>
      </c>
      <c r="K1026" s="30" t="s">
        <v>4</v>
      </c>
      <c r="L1026" s="31" t="s">
        <v>147</v>
      </c>
    </row>
    <row r="1027" spans="1:12">
      <c r="A1027" s="46"/>
      <c r="B1027" s="121" t="s">
        <v>148</v>
      </c>
      <c r="C1027" s="52" t="s">
        <v>8</v>
      </c>
      <c r="D1027" s="38">
        <v>1524.3115800000005</v>
      </c>
      <c r="E1027" s="38">
        <v>1620.6250900000009</v>
      </c>
      <c r="F1027" s="38">
        <v>3144.9366700000014</v>
      </c>
      <c r="G1027" s="38">
        <v>1299.4861700000006</v>
      </c>
      <c r="H1027" s="38">
        <v>1845.4505000000013</v>
      </c>
      <c r="I1027" s="38">
        <v>3144.9366700000014</v>
      </c>
      <c r="J1027" s="38">
        <v>244.95142000000001</v>
      </c>
      <c r="K1027" s="38">
        <v>2899.9852500000011</v>
      </c>
      <c r="L1027" s="38">
        <v>3144.9366700000014</v>
      </c>
    </row>
    <row r="1028" spans="1:12">
      <c r="A1028" s="46"/>
      <c r="B1028" s="122"/>
      <c r="C1028" s="52" t="s">
        <v>9</v>
      </c>
      <c r="D1028" s="38">
        <v>3263.6060100000004</v>
      </c>
      <c r="E1028" s="38">
        <v>2281.2717599999992</v>
      </c>
      <c r="F1028" s="38">
        <v>5544.8777699999946</v>
      </c>
      <c r="G1028" s="38">
        <v>1557.3360200000002</v>
      </c>
      <c r="H1028" s="38">
        <v>3987.5417500000008</v>
      </c>
      <c r="I1028" s="38">
        <v>5544.8777699999946</v>
      </c>
      <c r="J1028" s="38">
        <v>609.54514000000006</v>
      </c>
      <c r="K1028" s="38">
        <v>4935.3326299999981</v>
      </c>
      <c r="L1028" s="38">
        <v>5544.8777699999946</v>
      </c>
    </row>
    <row r="1029" spans="1:12">
      <c r="A1029" s="46"/>
      <c r="B1029" s="122"/>
      <c r="C1029" s="52" t="s">
        <v>10</v>
      </c>
      <c r="D1029" s="38">
        <v>2062.4598899999996</v>
      </c>
      <c r="E1029" s="38">
        <v>1304.6827500000002</v>
      </c>
      <c r="F1029" s="38">
        <v>3367.1426399999978</v>
      </c>
      <c r="G1029" s="38">
        <v>1082.3388500000001</v>
      </c>
      <c r="H1029" s="38">
        <v>2284.8037899999995</v>
      </c>
      <c r="I1029" s="38">
        <v>3367.1426399999978</v>
      </c>
      <c r="J1029" s="38">
        <v>222.34389999999999</v>
      </c>
      <c r="K1029" s="38">
        <v>3144.798739999997</v>
      </c>
      <c r="L1029" s="38">
        <v>3367.1426399999978</v>
      </c>
    </row>
    <row r="1030" spans="1:12">
      <c r="A1030" s="46"/>
      <c r="B1030" s="122"/>
      <c r="C1030" s="52" t="s">
        <v>11</v>
      </c>
      <c r="D1030" s="38">
        <v>1233.7859900000001</v>
      </c>
      <c r="E1030" s="38">
        <v>956.82340000000011</v>
      </c>
      <c r="F1030" s="38">
        <v>2190.6093900000001</v>
      </c>
      <c r="G1030" s="38">
        <v>548.33311999999989</v>
      </c>
      <c r="H1030" s="38">
        <v>1642.2762699999998</v>
      </c>
      <c r="I1030" s="38">
        <v>2190.6093900000001</v>
      </c>
      <c r="J1030" s="38">
        <v>408.49027999999998</v>
      </c>
      <c r="K1030" s="38">
        <v>1782.1191099999996</v>
      </c>
      <c r="L1030" s="38">
        <v>2190.6093900000001</v>
      </c>
    </row>
    <row r="1031" spans="1:12">
      <c r="A1031" s="46"/>
      <c r="B1031" s="53"/>
      <c r="C1031" s="52" t="s">
        <v>147</v>
      </c>
      <c r="D1031" s="38">
        <v>8084.1634700000086</v>
      </c>
      <c r="E1031" s="38">
        <v>6163.4030000000066</v>
      </c>
      <c r="F1031" s="38">
        <v>14247.566470000014</v>
      </c>
      <c r="G1031" s="38">
        <v>4487.4941599999975</v>
      </c>
      <c r="H1031" s="38">
        <v>9760.0723100000141</v>
      </c>
      <c r="I1031" s="38">
        <v>14247.566470000014</v>
      </c>
      <c r="J1031" s="38">
        <v>1485.3307399999999</v>
      </c>
      <c r="K1031" s="38">
        <v>12762.235730000009</v>
      </c>
      <c r="L1031" s="38">
        <v>14247.566470000014</v>
      </c>
    </row>
    <row r="1032" spans="1:12">
      <c r="A1032" s="46"/>
      <c r="B1032" s="106" t="s">
        <v>149</v>
      </c>
      <c r="C1032" s="52" t="s">
        <v>8</v>
      </c>
      <c r="D1032" s="54">
        <f>D1027/F1027</f>
        <v>0.4846875279049736</v>
      </c>
      <c r="E1032" s="54">
        <f>E1027/F1027</f>
        <v>0.5153124720950264</v>
      </c>
      <c r="F1032" s="55">
        <f t="shared" ref="F1032:F1036" si="156">D1032+E1032</f>
        <v>1</v>
      </c>
      <c r="G1032" s="54">
        <f>G1027/I1027</f>
        <v>0.41319947151749797</v>
      </c>
      <c r="H1032" s="54">
        <f>H1027/I1027</f>
        <v>0.58680052848250219</v>
      </c>
      <c r="I1032" s="55">
        <f t="shared" ref="I1032:I1036" si="157">G1032+H1032</f>
        <v>1.0000000000000002</v>
      </c>
      <c r="J1032" s="54">
        <f>J1027/L1027</f>
        <v>7.7887552501971338E-2</v>
      </c>
      <c r="K1032" s="54">
        <f>K1027/L1027</f>
        <v>0.92211244749802856</v>
      </c>
      <c r="L1032" s="55">
        <f>J1032+K1032</f>
        <v>0.99999999999999989</v>
      </c>
    </row>
    <row r="1033" spans="1:12">
      <c r="A1033" s="46"/>
      <c r="B1033" s="120"/>
      <c r="C1033" s="52" t="s">
        <v>9</v>
      </c>
      <c r="D1033" s="54">
        <f>D1028/F1028</f>
        <v>0.58858033402601106</v>
      </c>
      <c r="E1033" s="54">
        <f>E1028/F1028</f>
        <v>0.41141966597398977</v>
      </c>
      <c r="F1033" s="55">
        <f t="shared" si="156"/>
        <v>1.0000000000000009</v>
      </c>
      <c r="G1033" s="54">
        <f>G1028/I1028</f>
        <v>0.28086029748497082</v>
      </c>
      <c r="H1033" s="54">
        <f>H1028/I1028</f>
        <v>0.71913970251503034</v>
      </c>
      <c r="I1033" s="55">
        <f t="shared" si="157"/>
        <v>1.0000000000000011</v>
      </c>
      <c r="J1033" s="54">
        <f>J1028/L1028</f>
        <v>0.10992940967930491</v>
      </c>
      <c r="K1033" s="54">
        <f>K1028/L1028</f>
        <v>0.89007059032069569</v>
      </c>
      <c r="L1033" s="55">
        <f>J1033+K1033</f>
        <v>1.0000000000000007</v>
      </c>
    </row>
    <row r="1034" spans="1:12">
      <c r="A1034" s="46"/>
      <c r="B1034" s="120"/>
      <c r="C1034" s="52" t="s">
        <v>10</v>
      </c>
      <c r="D1034" s="54">
        <f>D1029/F1029</f>
        <v>0.61252525078652476</v>
      </c>
      <c r="E1034" s="54">
        <f>E1029/F1029</f>
        <v>0.38747474921347586</v>
      </c>
      <c r="F1034" s="55">
        <f t="shared" si="156"/>
        <v>1.0000000000000007</v>
      </c>
      <c r="G1034" s="54">
        <f>G1029/I1029</f>
        <v>0.32144134232460103</v>
      </c>
      <c r="H1034" s="54">
        <f>H1029/I1029</f>
        <v>0.67855865767539947</v>
      </c>
      <c r="I1034" s="55">
        <f t="shared" si="157"/>
        <v>1.0000000000000004</v>
      </c>
      <c r="J1034" s="54">
        <f>J1029/L1029</f>
        <v>6.6033406888874824E-2</v>
      </c>
      <c r="K1034" s="54">
        <f>K1029/L1029</f>
        <v>0.93396659311112495</v>
      </c>
      <c r="L1034" s="55">
        <f>J1034+K1034</f>
        <v>0.99999999999999978</v>
      </c>
    </row>
    <row r="1035" spans="1:12">
      <c r="A1035" s="46"/>
      <c r="B1035" s="120"/>
      <c r="C1035" s="52" t="s">
        <v>11</v>
      </c>
      <c r="D1035" s="54">
        <f>D1030/F1030</f>
        <v>0.56321587756911795</v>
      </c>
      <c r="E1035" s="54">
        <f>E1030/F1030</f>
        <v>0.43678412243088216</v>
      </c>
      <c r="F1035" s="55">
        <f t="shared" si="156"/>
        <v>1</v>
      </c>
      <c r="G1035" s="54">
        <f>G1030/I1030</f>
        <v>0.2503107685482896</v>
      </c>
      <c r="H1035" s="54">
        <f>H1030/I1030</f>
        <v>0.74968923145171029</v>
      </c>
      <c r="I1035" s="55">
        <f t="shared" si="157"/>
        <v>0.99999999999999989</v>
      </c>
      <c r="J1035" s="54">
        <f>J1030/L1030</f>
        <v>0.18647335388259245</v>
      </c>
      <c r="K1035" s="54">
        <f>K1030/L1030</f>
        <v>0.81352664611740733</v>
      </c>
      <c r="L1035" s="55">
        <f>J1035+K1035</f>
        <v>0.99999999999999978</v>
      </c>
    </row>
    <row r="1036" spans="1:12">
      <c r="A1036" s="46"/>
      <c r="B1036" s="107"/>
      <c r="C1036" s="52" t="s">
        <v>147</v>
      </c>
      <c r="D1036" s="54">
        <f>D1031/F1031</f>
        <v>0.56740661551024862</v>
      </c>
      <c r="E1036" s="54">
        <f>E1031/F1031</f>
        <v>0.43259338448975143</v>
      </c>
      <c r="F1036" s="55">
        <f t="shared" si="156"/>
        <v>1</v>
      </c>
      <c r="G1036" s="54">
        <f>G1031/I1031</f>
        <v>0.31496565883366556</v>
      </c>
      <c r="H1036" s="54">
        <f>H1031/I1031</f>
        <v>0.68503434116633422</v>
      </c>
      <c r="I1036" s="55">
        <f t="shared" si="157"/>
        <v>0.99999999999999978</v>
      </c>
      <c r="J1036" s="54">
        <f>J1031/L1031</f>
        <v>0.10425153959643176</v>
      </c>
      <c r="K1036" s="54">
        <f>K1031/L1031</f>
        <v>0.89574846040356793</v>
      </c>
      <c r="L1036" s="55">
        <f>J1036+K1036</f>
        <v>0.99999999999999967</v>
      </c>
    </row>
    <row r="1037" spans="1:12" s="22" customFormat="1" ht="21.75" customHeight="1">
      <c r="A1037" s="27"/>
      <c r="B1037" s="35"/>
      <c r="C1037" s="36" t="s">
        <v>338</v>
      </c>
      <c r="G1037" s="37"/>
    </row>
  </sheetData>
  <mergeCells count="361">
    <mergeCell ref="B820:B823"/>
    <mergeCell ref="B825:B829"/>
    <mergeCell ref="M818:O818"/>
    <mergeCell ref="P818:R818"/>
    <mergeCell ref="B868:C869"/>
    <mergeCell ref="D868:G868"/>
    <mergeCell ref="B788:B791"/>
    <mergeCell ref="B793:B797"/>
    <mergeCell ref="B802:C803"/>
    <mergeCell ref="D802:F802"/>
    <mergeCell ref="G802:I802"/>
    <mergeCell ref="B804:B807"/>
    <mergeCell ref="B809:B813"/>
    <mergeCell ref="J802:L802"/>
    <mergeCell ref="B818:C819"/>
    <mergeCell ref="D818:F818"/>
    <mergeCell ref="G818:I818"/>
    <mergeCell ref="J818:L818"/>
    <mergeCell ref="B777:B781"/>
    <mergeCell ref="M770:O770"/>
    <mergeCell ref="P770:R770"/>
    <mergeCell ref="S770:U770"/>
    <mergeCell ref="B786:C787"/>
    <mergeCell ref="D786:F786"/>
    <mergeCell ref="G786:I786"/>
    <mergeCell ref="B677:B680"/>
    <mergeCell ref="B682:B686"/>
    <mergeCell ref="B770:C771"/>
    <mergeCell ref="D770:F770"/>
    <mergeCell ref="G770:I770"/>
    <mergeCell ref="J770:L770"/>
    <mergeCell ref="B772:B775"/>
    <mergeCell ref="M693:O693"/>
    <mergeCell ref="B693:C694"/>
    <mergeCell ref="D693:F693"/>
    <mergeCell ref="G693:I693"/>
    <mergeCell ref="B647:C648"/>
    <mergeCell ref="D647:H647"/>
    <mergeCell ref="B649:B652"/>
    <mergeCell ref="B654:B658"/>
    <mergeCell ref="B661:C662"/>
    <mergeCell ref="D661:H661"/>
    <mergeCell ref="B663:B666"/>
    <mergeCell ref="B668:B672"/>
    <mergeCell ref="B675:C676"/>
    <mergeCell ref="D675:H675"/>
    <mergeCell ref="B612:B616"/>
    <mergeCell ref="B619:C620"/>
    <mergeCell ref="D619:H619"/>
    <mergeCell ref="B621:B624"/>
    <mergeCell ref="B626:B630"/>
    <mergeCell ref="B633:C634"/>
    <mergeCell ref="D633:H633"/>
    <mergeCell ref="B635:B638"/>
    <mergeCell ref="B640:B644"/>
    <mergeCell ref="B579:B582"/>
    <mergeCell ref="B584:B588"/>
    <mergeCell ref="B591:C592"/>
    <mergeCell ref="D591:H591"/>
    <mergeCell ref="B593:B596"/>
    <mergeCell ref="B598:B602"/>
    <mergeCell ref="B605:C606"/>
    <mergeCell ref="D605:H605"/>
    <mergeCell ref="B607:B610"/>
    <mergeCell ref="B549:C550"/>
    <mergeCell ref="D549:H549"/>
    <mergeCell ref="B551:B554"/>
    <mergeCell ref="B556:B560"/>
    <mergeCell ref="B563:C564"/>
    <mergeCell ref="D563:H563"/>
    <mergeCell ref="B565:B568"/>
    <mergeCell ref="B570:B574"/>
    <mergeCell ref="B577:C578"/>
    <mergeCell ref="D577:H577"/>
    <mergeCell ref="D479:H479"/>
    <mergeCell ref="B535:C536"/>
    <mergeCell ref="D535:H535"/>
    <mergeCell ref="B537:B540"/>
    <mergeCell ref="B542:B546"/>
    <mergeCell ref="B521:C522"/>
    <mergeCell ref="D521:H521"/>
    <mergeCell ref="B523:B526"/>
    <mergeCell ref="B528:B532"/>
    <mergeCell ref="B507:C508"/>
    <mergeCell ref="D507:H507"/>
    <mergeCell ref="B509:B512"/>
    <mergeCell ref="B514:B518"/>
    <mergeCell ref="B493:C494"/>
    <mergeCell ref="D493:H493"/>
    <mergeCell ref="B495:B498"/>
    <mergeCell ref="B500:B504"/>
    <mergeCell ref="B414:C415"/>
    <mergeCell ref="D414:F414"/>
    <mergeCell ref="G414:I414"/>
    <mergeCell ref="J414:L414"/>
    <mergeCell ref="B416:B419"/>
    <mergeCell ref="B421:B425"/>
    <mergeCell ref="B463:C464"/>
    <mergeCell ref="D463:F463"/>
    <mergeCell ref="B2:H2"/>
    <mergeCell ref="B136:C137"/>
    <mergeCell ref="D136:F136"/>
    <mergeCell ref="B138:B141"/>
    <mergeCell ref="B143:B147"/>
    <mergeCell ref="B159:B163"/>
    <mergeCell ref="G152:I152"/>
    <mergeCell ref="J152:L152"/>
    <mergeCell ref="B449:B452"/>
    <mergeCell ref="B454:B458"/>
    <mergeCell ref="B400:B403"/>
    <mergeCell ref="B186:B189"/>
    <mergeCell ref="B191:B195"/>
    <mergeCell ref="B200:C201"/>
    <mergeCell ref="D200:J200"/>
    <mergeCell ref="B202:B205"/>
    <mergeCell ref="M152:O152"/>
    <mergeCell ref="B6:C7"/>
    <mergeCell ref="D6:F6"/>
    <mergeCell ref="B8:B11"/>
    <mergeCell ref="B13:B17"/>
    <mergeCell ref="G6:I6"/>
    <mergeCell ref="J6:L6"/>
    <mergeCell ref="M6:O6"/>
    <mergeCell ref="B24:B27"/>
    <mergeCell ref="B29:B33"/>
    <mergeCell ref="B37:C38"/>
    <mergeCell ref="B39:B42"/>
    <mergeCell ref="B44:B48"/>
    <mergeCell ref="D37:K37"/>
    <mergeCell ref="B53:C54"/>
    <mergeCell ref="D53:G53"/>
    <mergeCell ref="B55:B59"/>
    <mergeCell ref="B64:C65"/>
    <mergeCell ref="B66:B69"/>
    <mergeCell ref="B113:B117"/>
    <mergeCell ref="B120:C121"/>
    <mergeCell ref="D120:J120"/>
    <mergeCell ref="B122:B125"/>
    <mergeCell ref="B127:B131"/>
    <mergeCell ref="P152:R152"/>
    <mergeCell ref="B152:C153"/>
    <mergeCell ref="D152:F152"/>
    <mergeCell ref="B154:B157"/>
    <mergeCell ref="S152:U152"/>
    <mergeCell ref="P365:R365"/>
    <mergeCell ref="B367:B370"/>
    <mergeCell ref="B372:B376"/>
    <mergeCell ref="B398:C399"/>
    <mergeCell ref="D398:F398"/>
    <mergeCell ref="G398:I398"/>
    <mergeCell ref="J398:L398"/>
    <mergeCell ref="M398:O398"/>
    <mergeCell ref="B365:C366"/>
    <mergeCell ref="D365:F365"/>
    <mergeCell ref="G365:I365"/>
    <mergeCell ref="J365:L365"/>
    <mergeCell ref="M365:O365"/>
    <mergeCell ref="B168:C169"/>
    <mergeCell ref="D168:F168"/>
    <mergeCell ref="B170:B173"/>
    <mergeCell ref="B175:B179"/>
    <mergeCell ref="B184:C185"/>
    <mergeCell ref="D184:F184"/>
    <mergeCell ref="S429:U429"/>
    <mergeCell ref="B447:C448"/>
    <mergeCell ref="D447:F447"/>
    <mergeCell ref="G447:I447"/>
    <mergeCell ref="J447:L447"/>
    <mergeCell ref="J429:L429"/>
    <mergeCell ref="M429:O429"/>
    <mergeCell ref="B431:B434"/>
    <mergeCell ref="B436:B440"/>
    <mergeCell ref="P429:R429"/>
    <mergeCell ref="B429:C430"/>
    <mergeCell ref="D429:F429"/>
    <mergeCell ref="G429:I429"/>
    <mergeCell ref="B465:B468"/>
    <mergeCell ref="B470:B474"/>
    <mergeCell ref="B479:C480"/>
    <mergeCell ref="B481:B484"/>
    <mergeCell ref="B745:B749"/>
    <mergeCell ref="B752:C753"/>
    <mergeCell ref="D752:J752"/>
    <mergeCell ref="B754:B757"/>
    <mergeCell ref="B759:B763"/>
    <mergeCell ref="B726:B729"/>
    <mergeCell ref="B731:B735"/>
    <mergeCell ref="B738:C739"/>
    <mergeCell ref="D738:J738"/>
    <mergeCell ref="B740:B743"/>
    <mergeCell ref="B712:B715"/>
    <mergeCell ref="B717:B721"/>
    <mergeCell ref="D710:J710"/>
    <mergeCell ref="B724:C725"/>
    <mergeCell ref="D724:J724"/>
    <mergeCell ref="B710:C711"/>
    <mergeCell ref="J693:L693"/>
    <mergeCell ref="B695:B698"/>
    <mergeCell ref="B700:B704"/>
    <mergeCell ref="B486:B490"/>
    <mergeCell ref="B1025:C1026"/>
    <mergeCell ref="B1027:B1030"/>
    <mergeCell ref="B1032:B1036"/>
    <mergeCell ref="D1025:F1025"/>
    <mergeCell ref="G1025:I1025"/>
    <mergeCell ref="J1025:L1025"/>
    <mergeCell ref="B285:C286"/>
    <mergeCell ref="B287:B290"/>
    <mergeCell ref="B292:B296"/>
    <mergeCell ref="B405:B409"/>
    <mergeCell ref="D285:F285"/>
    <mergeCell ref="B1017:B1021"/>
    <mergeCell ref="B928:C929"/>
    <mergeCell ref="D928:F928"/>
    <mergeCell ref="G928:I928"/>
    <mergeCell ref="B930:B933"/>
    <mergeCell ref="B935:B939"/>
    <mergeCell ref="B962:C963"/>
    <mergeCell ref="D962:F962"/>
    <mergeCell ref="G962:I962"/>
    <mergeCell ref="B980:B983"/>
    <mergeCell ref="B985:B989"/>
    <mergeCell ref="B994:C995"/>
    <mergeCell ref="D994:F994"/>
    <mergeCell ref="B1010:C1011"/>
    <mergeCell ref="D1010:F1010"/>
    <mergeCell ref="G1010:I1010"/>
    <mergeCell ref="B1012:B1015"/>
    <mergeCell ref="M962:O962"/>
    <mergeCell ref="B964:B967"/>
    <mergeCell ref="B969:B973"/>
    <mergeCell ref="B978:C979"/>
    <mergeCell ref="D978:F978"/>
    <mergeCell ref="G978:I978"/>
    <mergeCell ref="J978:L978"/>
    <mergeCell ref="G994:I994"/>
    <mergeCell ref="J994:L994"/>
    <mergeCell ref="B996:B999"/>
    <mergeCell ref="B1001:B1005"/>
    <mergeCell ref="Y928:AA928"/>
    <mergeCell ref="J928:L928"/>
    <mergeCell ref="M928:O928"/>
    <mergeCell ref="P928:R928"/>
    <mergeCell ref="S928:U928"/>
    <mergeCell ref="V928:X928"/>
    <mergeCell ref="B834:C835"/>
    <mergeCell ref="D834:F834"/>
    <mergeCell ref="G834:I834"/>
    <mergeCell ref="J834:L834"/>
    <mergeCell ref="B836:B839"/>
    <mergeCell ref="B841:B845"/>
    <mergeCell ref="B870:B873"/>
    <mergeCell ref="B879:C880"/>
    <mergeCell ref="D879:F879"/>
    <mergeCell ref="B881:B884"/>
    <mergeCell ref="B886:B890"/>
    <mergeCell ref="B895:C896"/>
    <mergeCell ref="D895:F895"/>
    <mergeCell ref="B897:B900"/>
    <mergeCell ref="B902:B906"/>
    <mergeCell ref="B946:C947"/>
    <mergeCell ref="D946:F946"/>
    <mergeCell ref="B948:B951"/>
    <mergeCell ref="B953:B957"/>
    <mergeCell ref="J962:L962"/>
    <mergeCell ref="M850:O850"/>
    <mergeCell ref="B852:B855"/>
    <mergeCell ref="B857:B861"/>
    <mergeCell ref="B913:C914"/>
    <mergeCell ref="D913:F913"/>
    <mergeCell ref="G913:I913"/>
    <mergeCell ref="J913:L913"/>
    <mergeCell ref="M913:O913"/>
    <mergeCell ref="B850:C851"/>
    <mergeCell ref="D850:F850"/>
    <mergeCell ref="G850:I850"/>
    <mergeCell ref="J850:L850"/>
    <mergeCell ref="AT913:AV913"/>
    <mergeCell ref="AW913:AY913"/>
    <mergeCell ref="AZ913:BB913"/>
    <mergeCell ref="B915:B918"/>
    <mergeCell ref="B920:B924"/>
    <mergeCell ref="AE913:AG913"/>
    <mergeCell ref="AH913:AJ913"/>
    <mergeCell ref="AK913:AM913"/>
    <mergeCell ref="AN913:AP913"/>
    <mergeCell ref="AQ913:AS913"/>
    <mergeCell ref="P913:R913"/>
    <mergeCell ref="S913:U913"/>
    <mergeCell ref="V913:X913"/>
    <mergeCell ref="Y913:AA913"/>
    <mergeCell ref="AB913:AD913"/>
    <mergeCell ref="P6:R6"/>
    <mergeCell ref="S6:U6"/>
    <mergeCell ref="B22:C23"/>
    <mergeCell ref="D22:F22"/>
    <mergeCell ref="B71:B75"/>
    <mergeCell ref="D64:J64"/>
    <mergeCell ref="B106:C107"/>
    <mergeCell ref="D106:J106"/>
    <mergeCell ref="B108:B111"/>
    <mergeCell ref="B92:C93"/>
    <mergeCell ref="D92:J92"/>
    <mergeCell ref="B94:B97"/>
    <mergeCell ref="B99:B103"/>
    <mergeCell ref="B78:C79"/>
    <mergeCell ref="D78:J78"/>
    <mergeCell ref="B80:B83"/>
    <mergeCell ref="B85:B89"/>
    <mergeCell ref="B207:B211"/>
    <mergeCell ref="B214:C215"/>
    <mergeCell ref="D214:J214"/>
    <mergeCell ref="B216:B219"/>
    <mergeCell ref="B221:B225"/>
    <mergeCell ref="B228:C229"/>
    <mergeCell ref="D228:J228"/>
    <mergeCell ref="B230:B233"/>
    <mergeCell ref="B235:B239"/>
    <mergeCell ref="B242:C243"/>
    <mergeCell ref="D242:J242"/>
    <mergeCell ref="B244:B247"/>
    <mergeCell ref="B249:B253"/>
    <mergeCell ref="M303:O303"/>
    <mergeCell ref="P303:R303"/>
    <mergeCell ref="B305:B308"/>
    <mergeCell ref="B310:B314"/>
    <mergeCell ref="B319:C320"/>
    <mergeCell ref="D319:F319"/>
    <mergeCell ref="B321:B324"/>
    <mergeCell ref="B326:B330"/>
    <mergeCell ref="B256:C257"/>
    <mergeCell ref="D256:J256"/>
    <mergeCell ref="B258:B261"/>
    <mergeCell ref="B263:B267"/>
    <mergeCell ref="B270:C271"/>
    <mergeCell ref="D270:J270"/>
    <mergeCell ref="B272:B275"/>
    <mergeCell ref="B277:B281"/>
    <mergeCell ref="B303:C304"/>
    <mergeCell ref="D303:F303"/>
    <mergeCell ref="G303:I303"/>
    <mergeCell ref="J303:L303"/>
    <mergeCell ref="B336:B339"/>
    <mergeCell ref="B341:B345"/>
    <mergeCell ref="B334:C335"/>
    <mergeCell ref="D334:F334"/>
    <mergeCell ref="G334:I334"/>
    <mergeCell ref="J334:L334"/>
    <mergeCell ref="B350:C351"/>
    <mergeCell ref="D350:F350"/>
    <mergeCell ref="G350:I350"/>
    <mergeCell ref="J350:L350"/>
    <mergeCell ref="B385:B388"/>
    <mergeCell ref="B390:B394"/>
    <mergeCell ref="M350:O350"/>
    <mergeCell ref="B352:B355"/>
    <mergeCell ref="B357:B361"/>
    <mergeCell ref="B383:C384"/>
    <mergeCell ref="D383:F383"/>
    <mergeCell ref="G383:I383"/>
    <mergeCell ref="J383:L3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Indicadores generales</vt:lpstr>
      <vt:lpstr>Indicadores por provincias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bmoreno</dc:creator>
  <cp:lastModifiedBy>User</cp:lastModifiedBy>
  <dcterms:created xsi:type="dcterms:W3CDTF">2013-04-15T20:47:38Z</dcterms:created>
  <dcterms:modified xsi:type="dcterms:W3CDTF">2022-09-16T15:44:29Z</dcterms:modified>
</cp:coreProperties>
</file>