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8_{F1782D74-05EF-445F-A582-F407FFDEC667}" xr6:coauthVersionLast="47" xr6:coauthVersionMax="47" xr10:uidLastSave="{00000000-0000-0000-0000-000000000000}"/>
  <bookViews>
    <workbookView xWindow="-108" yWindow="-108" windowWidth="23256" windowHeight="12456" tabRatio="772" activeTab="1" xr2:uid="{00000000-000D-0000-FFFF-FFFF00000000}"/>
  </bookViews>
  <sheets>
    <sheet name="CONTENIDO" sheetId="8" r:id="rId1"/>
    <sheet name="CAP 4,5,7 Prácticas Cultivos " sheetId="3" r:id="rId2"/>
    <sheet name="MÓDULO (ESPAC)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8" i="3" l="1"/>
  <c r="C22" i="2" l="1"/>
  <c r="B23" i="2"/>
  <c r="D23" i="2" s="1"/>
  <c r="E997" i="2" l="1"/>
  <c r="D997" i="2"/>
  <c r="F996" i="2"/>
  <c r="E1002" i="2" s="1"/>
  <c r="F995" i="2"/>
  <c r="D1001" i="2" s="1"/>
  <c r="F994" i="2"/>
  <c r="E1000" i="2" s="1"/>
  <c r="F993" i="2"/>
  <c r="E999" i="2" s="1"/>
  <c r="F992" i="2"/>
  <c r="D998" i="2" s="1"/>
  <c r="F176" i="2"/>
  <c r="E177" i="2" s="1"/>
  <c r="E1001" i="2" l="1"/>
  <c r="F1001" i="2" s="1"/>
  <c r="E998" i="2"/>
  <c r="F998" i="2" s="1"/>
  <c r="D999" i="2"/>
  <c r="F999" i="2" s="1"/>
  <c r="D1002" i="2"/>
  <c r="F1002" i="2" s="1"/>
  <c r="D1000" i="2"/>
  <c r="F1000" i="2" s="1"/>
  <c r="D177" i="2"/>
  <c r="F177" i="2" s="1"/>
  <c r="D93" i="2" l="1"/>
  <c r="H105" i="2" l="1"/>
  <c r="H106" i="2"/>
  <c r="E119" i="2" s="1"/>
  <c r="H107" i="2"/>
  <c r="G120" i="2" s="1"/>
  <c r="H108" i="2"/>
  <c r="E121" i="2" s="1"/>
  <c r="H109" i="2"/>
  <c r="E122" i="2" s="1"/>
  <c r="H110" i="2"/>
  <c r="E123" i="2" s="1"/>
  <c r="H111" i="2"/>
  <c r="G124" i="2" s="1"/>
  <c r="H112" i="2"/>
  <c r="G125" i="2" s="1"/>
  <c r="H113" i="2"/>
  <c r="E126" i="2" s="1"/>
  <c r="H114" i="2"/>
  <c r="G127" i="2" s="1"/>
  <c r="H115" i="2"/>
  <c r="E128" i="2" s="1"/>
  <c r="H116" i="2"/>
  <c r="E129" i="2" s="1"/>
  <c r="E124" i="2" l="1"/>
  <c r="H124" i="2" s="1"/>
  <c r="G123" i="2"/>
  <c r="H123" i="2" s="1"/>
  <c r="G119" i="2"/>
  <c r="H119" i="2" s="1"/>
  <c r="G126" i="2"/>
  <c r="H126" i="2" s="1"/>
  <c r="G129" i="2"/>
  <c r="H129" i="2" s="1"/>
  <c r="H117" i="2"/>
  <c r="G121" i="2"/>
  <c r="H121" i="2" s="1"/>
  <c r="G118" i="2"/>
  <c r="E127" i="2"/>
  <c r="H127" i="2" s="1"/>
  <c r="E118" i="2"/>
  <c r="E120" i="2"/>
  <c r="H120" i="2" s="1"/>
  <c r="G128" i="2"/>
  <c r="H128" i="2" s="1"/>
  <c r="E125" i="2"/>
  <c r="H125" i="2" s="1"/>
  <c r="G122" i="2"/>
  <c r="H122" i="2" s="1"/>
  <c r="D161" i="3"/>
  <c r="H118" i="2" l="1"/>
  <c r="D171" i="3"/>
  <c r="D172" i="3" s="1"/>
  <c r="D110" i="3"/>
  <c r="D158" i="3"/>
  <c r="D173" i="3" l="1"/>
  <c r="D174" i="3" s="1"/>
  <c r="E52" i="3" l="1"/>
  <c r="E77" i="3" s="1"/>
  <c r="E46" i="3"/>
  <c r="E72" i="3" s="1"/>
  <c r="E40" i="3"/>
  <c r="E67" i="3" s="1"/>
  <c r="E34" i="3"/>
  <c r="E63" i="3" s="1"/>
  <c r="E58" i="3"/>
  <c r="E84" i="3" s="1"/>
  <c r="D19" i="3"/>
  <c r="D20" i="3" l="1"/>
  <c r="E62" i="3"/>
  <c r="E66" i="3"/>
  <c r="E80" i="3"/>
  <c r="E79" i="3"/>
  <c r="E71" i="3"/>
  <c r="E76" i="3"/>
  <c r="E82" i="3"/>
  <c r="E81" i="3"/>
  <c r="E86" i="3"/>
  <c r="E61" i="3"/>
  <c r="E85" i="3"/>
  <c r="E60" i="3"/>
  <c r="E65" i="3"/>
  <c r="E75" i="3"/>
  <c r="E70" i="3"/>
  <c r="E74" i="3"/>
  <c r="E78" i="3"/>
  <c r="E59" i="3"/>
  <c r="E69" i="3"/>
  <c r="E73" i="3"/>
  <c r="E83" i="3"/>
  <c r="E64" i="3"/>
  <c r="E68" i="3"/>
  <c r="E88" i="3"/>
  <c r="E87" i="3"/>
  <c r="D23" i="3"/>
  <c r="D22" i="3"/>
  <c r="D21" i="3"/>
  <c r="D25" i="3"/>
  <c r="D24" i="3"/>
  <c r="G1027" i="2"/>
  <c r="G1021" i="2"/>
  <c r="G1015" i="2"/>
  <c r="E1027" i="2"/>
  <c r="E1021" i="2"/>
  <c r="E1015" i="2"/>
  <c r="E931" i="2"/>
  <c r="E926" i="2"/>
  <c r="E921" i="2"/>
  <c r="D906" i="2"/>
  <c r="E887" i="2"/>
  <c r="D827" i="2"/>
  <c r="E850" i="2"/>
  <c r="G809" i="2"/>
  <c r="E809" i="2"/>
  <c r="E772" i="2"/>
  <c r="D749" i="2"/>
  <c r="E1028" i="2" l="1"/>
  <c r="H809" i="2"/>
  <c r="G1028" i="2"/>
  <c r="E932" i="2"/>
  <c r="E694" i="2"/>
  <c r="E444" i="2"/>
  <c r="E391" i="2"/>
  <c r="D318" i="2"/>
  <c r="E319" i="2"/>
  <c r="E65" i="2"/>
  <c r="H1028" i="2" l="1"/>
  <c r="G1042" i="2"/>
  <c r="G1043" i="2"/>
  <c r="G1044" i="2"/>
  <c r="G1045" i="2"/>
  <c r="G1046" i="2"/>
  <c r="G1041" i="2"/>
  <c r="G1040" i="2"/>
  <c r="G1035" i="2"/>
  <c r="G1036" i="2"/>
  <c r="G1037" i="2"/>
  <c r="G1038" i="2"/>
  <c r="G1039" i="2"/>
  <c r="E1042" i="2"/>
  <c r="E1043" i="2"/>
  <c r="E1044" i="2"/>
  <c r="E1045" i="2"/>
  <c r="E1046" i="2"/>
  <c r="E1041" i="2"/>
  <c r="E1036" i="2"/>
  <c r="E1037" i="2"/>
  <c r="E1038" i="2"/>
  <c r="E1039" i="2"/>
  <c r="E1040" i="2"/>
  <c r="E1035" i="2"/>
  <c r="G1030" i="2"/>
  <c r="H1011" i="2"/>
  <c r="H1012" i="2"/>
  <c r="H1013" i="2"/>
  <c r="H1014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10" i="2"/>
  <c r="D977" i="2"/>
  <c r="F976" i="2"/>
  <c r="D975" i="2"/>
  <c r="E962" i="2"/>
  <c r="D963" i="2" s="1"/>
  <c r="F974" i="2"/>
  <c r="D974" i="2"/>
  <c r="E944" i="2"/>
  <c r="E934" i="2"/>
  <c r="E942" i="2"/>
  <c r="H1015" i="2" l="1"/>
  <c r="G1033" i="2"/>
  <c r="E1031" i="2"/>
  <c r="E1030" i="2"/>
  <c r="G1032" i="2"/>
  <c r="G1031" i="2"/>
  <c r="E1033" i="2"/>
  <c r="G1029" i="2"/>
  <c r="E1032" i="2"/>
  <c r="G1034" i="2"/>
  <c r="E1029" i="2"/>
  <c r="E1034" i="2"/>
  <c r="F975" i="2"/>
  <c r="F977" i="2"/>
  <c r="C963" i="2"/>
  <c r="E963" i="2" s="1"/>
  <c r="D976" i="2"/>
  <c r="E941" i="2"/>
  <c r="E933" i="2"/>
  <c r="E940" i="2"/>
  <c r="E937" i="2"/>
  <c r="E939" i="2"/>
  <c r="E936" i="2"/>
  <c r="E943" i="2"/>
  <c r="E935" i="2"/>
  <c r="E947" i="2"/>
  <c r="E946" i="2"/>
  <c r="E938" i="2"/>
  <c r="E945" i="2"/>
  <c r="H885" i="2"/>
  <c r="H886" i="2"/>
  <c r="H884" i="2"/>
  <c r="E888" i="2" s="1"/>
  <c r="F877" i="2" l="1"/>
  <c r="G887" i="2"/>
  <c r="E890" i="2"/>
  <c r="G889" i="2"/>
  <c r="G888" i="2"/>
  <c r="H888" i="2" s="1"/>
  <c r="E860" i="2"/>
  <c r="F799" i="2"/>
  <c r="H808" i="2"/>
  <c r="G812" i="2" s="1"/>
  <c r="H807" i="2"/>
  <c r="G811" i="2" s="1"/>
  <c r="H806" i="2"/>
  <c r="E810" i="2" s="1"/>
  <c r="E782" i="2"/>
  <c r="E778" i="2"/>
  <c r="E774" i="2"/>
  <c r="D751" i="2"/>
  <c r="G731" i="2"/>
  <c r="E731" i="2"/>
  <c r="H730" i="2"/>
  <c r="G734" i="2" s="1"/>
  <c r="H729" i="2"/>
  <c r="G733" i="2" s="1"/>
  <c r="H728" i="2"/>
  <c r="G732" i="2" s="1"/>
  <c r="F721" i="2"/>
  <c r="E706" i="2"/>
  <c r="E705" i="2"/>
  <c r="E704" i="2"/>
  <c r="E703" i="2"/>
  <c r="E700" i="2"/>
  <c r="E701" i="2"/>
  <c r="E702" i="2"/>
  <c r="E699" i="2"/>
  <c r="E696" i="2"/>
  <c r="E697" i="2"/>
  <c r="E698" i="2"/>
  <c r="E695" i="2"/>
  <c r="D672" i="2"/>
  <c r="D671" i="2"/>
  <c r="D670" i="2"/>
  <c r="D669" i="2"/>
  <c r="D668" i="2"/>
  <c r="H647" i="2"/>
  <c r="G651" i="2" s="1"/>
  <c r="H646" i="2"/>
  <c r="G650" i="2" s="1"/>
  <c r="H645" i="2"/>
  <c r="F638" i="2"/>
  <c r="H619" i="2"/>
  <c r="G623" i="2" s="1"/>
  <c r="H618" i="2"/>
  <c r="H617" i="2"/>
  <c r="G621" i="2" s="1"/>
  <c r="D610" i="2"/>
  <c r="D550" i="2"/>
  <c r="F551" i="2"/>
  <c r="H576" i="2"/>
  <c r="E595" i="2" s="1"/>
  <c r="H575" i="2"/>
  <c r="G594" i="2" s="1"/>
  <c r="H574" i="2"/>
  <c r="G593" i="2" s="1"/>
  <c r="H573" i="2"/>
  <c r="E592" i="2" s="1"/>
  <c r="H572" i="2"/>
  <c r="E591" i="2" s="1"/>
  <c r="H571" i="2"/>
  <c r="G590" i="2" s="1"/>
  <c r="H570" i="2"/>
  <c r="E589" i="2" s="1"/>
  <c r="H569" i="2"/>
  <c r="G588" i="2" s="1"/>
  <c r="H568" i="2"/>
  <c r="E587" i="2" s="1"/>
  <c r="H567" i="2"/>
  <c r="E586" i="2" s="1"/>
  <c r="H566" i="2"/>
  <c r="G585" i="2" s="1"/>
  <c r="H565" i="2"/>
  <c r="H564" i="2"/>
  <c r="E583" i="2" s="1"/>
  <c r="H563" i="2"/>
  <c r="E582" i="2" s="1"/>
  <c r="H562" i="2"/>
  <c r="G581" i="2" s="1"/>
  <c r="H561" i="2"/>
  <c r="G580" i="2" s="1"/>
  <c r="H560" i="2"/>
  <c r="H559" i="2"/>
  <c r="E578" i="2" s="1"/>
  <c r="F549" i="2"/>
  <c r="F548" i="2"/>
  <c r="D547" i="2"/>
  <c r="H491" i="2"/>
  <c r="G510" i="2" s="1"/>
  <c r="H492" i="2"/>
  <c r="G511" i="2" s="1"/>
  <c r="H493" i="2"/>
  <c r="G512" i="2" s="1"/>
  <c r="H494" i="2"/>
  <c r="G513" i="2" s="1"/>
  <c r="H495" i="2"/>
  <c r="G514" i="2" s="1"/>
  <c r="H496" i="2"/>
  <c r="H497" i="2"/>
  <c r="E516" i="2" s="1"/>
  <c r="H498" i="2"/>
  <c r="G517" i="2" s="1"/>
  <c r="H499" i="2"/>
  <c r="G518" i="2" s="1"/>
  <c r="H500" i="2"/>
  <c r="E519" i="2" s="1"/>
  <c r="H501" i="2"/>
  <c r="E520" i="2" s="1"/>
  <c r="H502" i="2"/>
  <c r="G521" i="2" s="1"/>
  <c r="H503" i="2"/>
  <c r="E522" i="2" s="1"/>
  <c r="H504" i="2"/>
  <c r="E523" i="2" s="1"/>
  <c r="H505" i="2"/>
  <c r="G524" i="2" s="1"/>
  <c r="H506" i="2"/>
  <c r="G525" i="2" s="1"/>
  <c r="H507" i="2"/>
  <c r="E526" i="2" s="1"/>
  <c r="H490" i="2"/>
  <c r="E509" i="2" s="1"/>
  <c r="D478" i="2"/>
  <c r="D479" i="2"/>
  <c r="F480" i="2"/>
  <c r="D481" i="2"/>
  <c r="D477" i="2"/>
  <c r="D50" i="2"/>
  <c r="D49" i="2"/>
  <c r="E454" i="2"/>
  <c r="E455" i="2"/>
  <c r="E456" i="2"/>
  <c r="E453" i="2"/>
  <c r="E450" i="2"/>
  <c r="E451" i="2"/>
  <c r="E452" i="2"/>
  <c r="E449" i="2"/>
  <c r="E446" i="2"/>
  <c r="E447" i="2"/>
  <c r="E448" i="2"/>
  <c r="E445" i="2"/>
  <c r="E424" i="2"/>
  <c r="E425" i="2"/>
  <c r="E423" i="2"/>
  <c r="E422" i="2"/>
  <c r="E403" i="2"/>
  <c r="E404" i="2"/>
  <c r="E405" i="2"/>
  <c r="E406" i="2"/>
  <c r="E402" i="2"/>
  <c r="E398" i="2"/>
  <c r="E399" i="2"/>
  <c r="E400" i="2"/>
  <c r="E401" i="2"/>
  <c r="E397" i="2"/>
  <c r="E393" i="2"/>
  <c r="E394" i="2"/>
  <c r="E395" i="2"/>
  <c r="E396" i="2"/>
  <c r="E392" i="2"/>
  <c r="G649" i="2" l="1"/>
  <c r="H648" i="2"/>
  <c r="E622" i="2"/>
  <c r="H620" i="2"/>
  <c r="H577" i="2"/>
  <c r="G579" i="2"/>
  <c r="E579" i="2"/>
  <c r="D552" i="2"/>
  <c r="G584" i="2"/>
  <c r="E515" i="2"/>
  <c r="H508" i="2"/>
  <c r="F482" i="2"/>
  <c r="H887" i="2"/>
  <c r="D908" i="2"/>
  <c r="E784" i="2"/>
  <c r="D909" i="2"/>
  <c r="D830" i="2"/>
  <c r="E851" i="2"/>
  <c r="E852" i="2"/>
  <c r="E862" i="2"/>
  <c r="E773" i="2"/>
  <c r="E777" i="2"/>
  <c r="D750" i="2"/>
  <c r="E780" i="2"/>
  <c r="D829" i="2"/>
  <c r="E855" i="2"/>
  <c r="D910" i="2"/>
  <c r="E781" i="2"/>
  <c r="E858" i="2"/>
  <c r="E783" i="2"/>
  <c r="E856" i="2"/>
  <c r="E859" i="2"/>
  <c r="E776" i="2"/>
  <c r="D828" i="2"/>
  <c r="E854" i="2"/>
  <c r="E861" i="2"/>
  <c r="D907" i="2"/>
  <c r="E857" i="2"/>
  <c r="E775" i="2"/>
  <c r="D831" i="2"/>
  <c r="E853" i="2"/>
  <c r="G890" i="2"/>
  <c r="H890" i="2" s="1"/>
  <c r="D877" i="2"/>
  <c r="E889" i="2"/>
  <c r="H889" i="2" s="1"/>
  <c r="G810" i="2"/>
  <c r="H810" i="2" s="1"/>
  <c r="E812" i="2"/>
  <c r="H812" i="2" s="1"/>
  <c r="D799" i="2"/>
  <c r="E811" i="2"/>
  <c r="H811" i="2" s="1"/>
  <c r="E779" i="2"/>
  <c r="D752" i="2"/>
  <c r="H731" i="2"/>
  <c r="E734" i="2"/>
  <c r="H734" i="2" s="1"/>
  <c r="E732" i="2"/>
  <c r="H732" i="2" s="1"/>
  <c r="D721" i="2"/>
  <c r="E733" i="2"/>
  <c r="H733" i="2" s="1"/>
  <c r="E593" i="2"/>
  <c r="H593" i="2" s="1"/>
  <c r="E585" i="2"/>
  <c r="H585" i="2" s="1"/>
  <c r="E584" i="2"/>
  <c r="G583" i="2"/>
  <c r="H583" i="2" s="1"/>
  <c r="D548" i="2"/>
  <c r="F610" i="2"/>
  <c r="F547" i="2"/>
  <c r="D549" i="2"/>
  <c r="G595" i="2"/>
  <c r="H595" i="2" s="1"/>
  <c r="F552" i="2"/>
  <c r="F550" i="2"/>
  <c r="G592" i="2"/>
  <c r="H592" i="2" s="1"/>
  <c r="D551" i="2"/>
  <c r="G591" i="2"/>
  <c r="H591" i="2" s="1"/>
  <c r="G587" i="2"/>
  <c r="H587" i="2" s="1"/>
  <c r="E651" i="2"/>
  <c r="H651" i="2" s="1"/>
  <c r="E649" i="2"/>
  <c r="E650" i="2"/>
  <c r="H650" i="2" s="1"/>
  <c r="D638" i="2"/>
  <c r="G622" i="2"/>
  <c r="E623" i="2"/>
  <c r="H623" i="2" s="1"/>
  <c r="E621" i="2"/>
  <c r="H621" i="2" s="1"/>
  <c r="G586" i="2"/>
  <c r="H586" i="2" s="1"/>
  <c r="E590" i="2"/>
  <c r="H590" i="2" s="1"/>
  <c r="E581" i="2"/>
  <c r="H581" i="2" s="1"/>
  <c r="G582" i="2"/>
  <c r="H582" i="2" s="1"/>
  <c r="E588" i="2"/>
  <c r="H588" i="2" s="1"/>
  <c r="E580" i="2"/>
  <c r="H580" i="2" s="1"/>
  <c r="G589" i="2"/>
  <c r="H589" i="2" s="1"/>
  <c r="E594" i="2"/>
  <c r="H594" i="2" s="1"/>
  <c r="E514" i="2"/>
  <c r="H514" i="2" s="1"/>
  <c r="G578" i="2"/>
  <c r="H578" i="2" s="1"/>
  <c r="E512" i="2"/>
  <c r="H512" i="2" s="1"/>
  <c r="G509" i="2"/>
  <c r="H509" i="2" s="1"/>
  <c r="E513" i="2"/>
  <c r="H513" i="2" s="1"/>
  <c r="E517" i="2"/>
  <c r="H517" i="2" s="1"/>
  <c r="G526" i="2"/>
  <c r="H526" i="2" s="1"/>
  <c r="E525" i="2"/>
  <c r="H525" i="2" s="1"/>
  <c r="E511" i="2"/>
  <c r="H511" i="2" s="1"/>
  <c r="E510" i="2"/>
  <c r="H510" i="2" s="1"/>
  <c r="E518" i="2"/>
  <c r="H518" i="2" s="1"/>
  <c r="G516" i="2"/>
  <c r="H516" i="2" s="1"/>
  <c r="E524" i="2"/>
  <c r="H524" i="2" s="1"/>
  <c r="G520" i="2"/>
  <c r="H520" i="2" s="1"/>
  <c r="G523" i="2"/>
  <c r="H523" i="2" s="1"/>
  <c r="G519" i="2"/>
  <c r="H519" i="2" s="1"/>
  <c r="G522" i="2"/>
  <c r="H522" i="2" s="1"/>
  <c r="D480" i="2"/>
  <c r="F481" i="2"/>
  <c r="F478" i="2"/>
  <c r="F477" i="2"/>
  <c r="D482" i="2"/>
  <c r="F479" i="2"/>
  <c r="D51" i="2"/>
  <c r="G515" i="2"/>
  <c r="E521" i="2"/>
  <c r="H521" i="2" s="1"/>
  <c r="H350" i="2"/>
  <c r="G354" i="2" s="1"/>
  <c r="H349" i="2"/>
  <c r="H348" i="2"/>
  <c r="E352" i="2" s="1"/>
  <c r="F341" i="2"/>
  <c r="E320" i="2"/>
  <c r="E321" i="2"/>
  <c r="E322" i="2"/>
  <c r="E323" i="2"/>
  <c r="E324" i="2"/>
  <c r="E325" i="2"/>
  <c r="E326" i="2"/>
  <c r="E327" i="2"/>
  <c r="H250" i="2"/>
  <c r="E269" i="2" s="1"/>
  <c r="H251" i="2"/>
  <c r="E270" i="2" s="1"/>
  <c r="H252" i="2"/>
  <c r="E271" i="2" s="1"/>
  <c r="H253" i="2"/>
  <c r="E272" i="2" s="1"/>
  <c r="H254" i="2"/>
  <c r="E273" i="2" s="1"/>
  <c r="H255" i="2"/>
  <c r="H256" i="2"/>
  <c r="E275" i="2" s="1"/>
  <c r="H257" i="2"/>
  <c r="E276" i="2" s="1"/>
  <c r="H258" i="2"/>
  <c r="E277" i="2" s="1"/>
  <c r="H259" i="2"/>
  <c r="E278" i="2" s="1"/>
  <c r="H260" i="2"/>
  <c r="G279" i="2" s="1"/>
  <c r="H261" i="2"/>
  <c r="E280" i="2" s="1"/>
  <c r="H262" i="2"/>
  <c r="G281" i="2" s="1"/>
  <c r="H263" i="2"/>
  <c r="E282" i="2" s="1"/>
  <c r="H264" i="2"/>
  <c r="G283" i="2" s="1"/>
  <c r="H265" i="2"/>
  <c r="G284" i="2" s="1"/>
  <c r="H266" i="2"/>
  <c r="E285" i="2" s="1"/>
  <c r="H249" i="2"/>
  <c r="G268" i="2" s="1"/>
  <c r="F238" i="2"/>
  <c r="F239" i="2"/>
  <c r="F240" i="2"/>
  <c r="F241" i="2"/>
  <c r="H649" i="2" l="1"/>
  <c r="H622" i="2"/>
  <c r="H515" i="2"/>
  <c r="H579" i="2"/>
  <c r="H584" i="2"/>
  <c r="G353" i="2"/>
  <c r="H351" i="2"/>
  <c r="E274" i="2"/>
  <c r="H267" i="2"/>
  <c r="D753" i="2"/>
  <c r="E354" i="2"/>
  <c r="H354" i="2" s="1"/>
  <c r="D341" i="2"/>
  <c r="G352" i="2"/>
  <c r="H352" i="2" s="1"/>
  <c r="E353" i="2"/>
  <c r="E279" i="2"/>
  <c r="H279" i="2" s="1"/>
  <c r="D240" i="2"/>
  <c r="D241" i="2"/>
  <c r="D239" i="2"/>
  <c r="E281" i="2"/>
  <c r="H281" i="2" s="1"/>
  <c r="D238" i="2"/>
  <c r="G276" i="2"/>
  <c r="H276" i="2" s="1"/>
  <c r="E284" i="2"/>
  <c r="H284" i="2" s="1"/>
  <c r="G275" i="2"/>
  <c r="H275" i="2" s="1"/>
  <c r="E283" i="2"/>
  <c r="H283" i="2" s="1"/>
  <c r="G282" i="2"/>
  <c r="H282" i="2" s="1"/>
  <c r="G273" i="2"/>
  <c r="H273" i="2" s="1"/>
  <c r="G270" i="2"/>
  <c r="H270" i="2" s="1"/>
  <c r="G271" i="2"/>
  <c r="H271" i="2" s="1"/>
  <c r="G280" i="2"/>
  <c r="H280" i="2" s="1"/>
  <c r="G278" i="2"/>
  <c r="H278" i="2" s="1"/>
  <c r="G277" i="2"/>
  <c r="H277" i="2" s="1"/>
  <c r="E268" i="2"/>
  <c r="H268" i="2" s="1"/>
  <c r="G274" i="2"/>
  <c r="G272" i="2"/>
  <c r="H272" i="2" s="1"/>
  <c r="G269" i="2"/>
  <c r="H269" i="2" s="1"/>
  <c r="G285" i="2"/>
  <c r="H285" i="2" s="1"/>
  <c r="F236" i="2"/>
  <c r="D236" i="2"/>
  <c r="H188" i="2"/>
  <c r="E204" i="2" s="1"/>
  <c r="H189" i="2"/>
  <c r="E205" i="2" s="1"/>
  <c r="H190" i="2"/>
  <c r="H191" i="2"/>
  <c r="G207" i="2" s="1"/>
  <c r="H192" i="2"/>
  <c r="E208" i="2" s="1"/>
  <c r="H193" i="2"/>
  <c r="E209" i="2" s="1"/>
  <c r="H194" i="2"/>
  <c r="G210" i="2" s="1"/>
  <c r="H195" i="2"/>
  <c r="E211" i="2" s="1"/>
  <c r="H196" i="2"/>
  <c r="E212" i="2" s="1"/>
  <c r="H197" i="2"/>
  <c r="E213" i="2" s="1"/>
  <c r="H198" i="2"/>
  <c r="H199" i="2"/>
  <c r="E215" i="2" s="1"/>
  <c r="H274" i="2" l="1"/>
  <c r="E206" i="2"/>
  <c r="G214" i="2"/>
  <c r="H353" i="2"/>
  <c r="G213" i="2"/>
  <c r="H213" i="2" s="1"/>
  <c r="D237" i="2"/>
  <c r="F237" i="2"/>
  <c r="G212" i="2"/>
  <c r="H212" i="2" s="1"/>
  <c r="E214" i="2"/>
  <c r="G209" i="2"/>
  <c r="H209" i="2" s="1"/>
  <c r="E210" i="2"/>
  <c r="H210" i="2" s="1"/>
  <c r="E207" i="2"/>
  <c r="H207" i="2" s="1"/>
  <c r="G211" i="2"/>
  <c r="H211" i="2" s="1"/>
  <c r="G206" i="2"/>
  <c r="G205" i="2"/>
  <c r="H205" i="2" s="1"/>
  <c r="G204" i="2"/>
  <c r="H204" i="2" s="1"/>
  <c r="G215" i="2"/>
  <c r="H215" i="2" s="1"/>
  <c r="G208" i="2"/>
  <c r="H208" i="2" s="1"/>
  <c r="H187" i="2"/>
  <c r="H186" i="2"/>
  <c r="H185" i="2"/>
  <c r="H200" i="2" s="1"/>
  <c r="H139" i="2"/>
  <c r="E152" i="2" s="1"/>
  <c r="H140" i="2"/>
  <c r="E153" i="2" s="1"/>
  <c r="H141" i="2"/>
  <c r="E154" i="2" s="1"/>
  <c r="H142" i="2"/>
  <c r="E155" i="2" s="1"/>
  <c r="H143" i="2"/>
  <c r="E156" i="2" s="1"/>
  <c r="H144" i="2"/>
  <c r="E157" i="2" s="1"/>
  <c r="H145" i="2"/>
  <c r="E158" i="2" s="1"/>
  <c r="H146" i="2"/>
  <c r="E159" i="2" s="1"/>
  <c r="H147" i="2"/>
  <c r="E160" i="2" s="1"/>
  <c r="H148" i="2"/>
  <c r="G161" i="2" s="1"/>
  <c r="H149" i="2"/>
  <c r="E162" i="2" s="1"/>
  <c r="H138" i="2"/>
  <c r="H206" i="2" l="1"/>
  <c r="H214" i="2"/>
  <c r="E151" i="2"/>
  <c r="H150" i="2"/>
  <c r="E203" i="2"/>
  <c r="G203" i="2"/>
  <c r="G201" i="2"/>
  <c r="E201" i="2"/>
  <c r="G202" i="2"/>
  <c r="E202" i="2"/>
  <c r="E161" i="2"/>
  <c r="H161" i="2" s="1"/>
  <c r="G160" i="2"/>
  <c r="H160" i="2" s="1"/>
  <c r="G153" i="2"/>
  <c r="H153" i="2" s="1"/>
  <c r="G159" i="2"/>
  <c r="H159" i="2" s="1"/>
  <c r="G155" i="2"/>
  <c r="H155" i="2" s="1"/>
  <c r="G154" i="2"/>
  <c r="H154" i="2" s="1"/>
  <c r="G152" i="2"/>
  <c r="H152" i="2" s="1"/>
  <c r="G158" i="2"/>
  <c r="H158" i="2" s="1"/>
  <c r="G162" i="2"/>
  <c r="H162" i="2" s="1"/>
  <c r="G157" i="2"/>
  <c r="H157" i="2" s="1"/>
  <c r="G151" i="2"/>
  <c r="G156" i="2"/>
  <c r="H156" i="2" s="1"/>
  <c r="D94" i="2"/>
  <c r="D95" i="2"/>
  <c r="D96" i="2"/>
  <c r="D97" i="2"/>
  <c r="D98" i="2"/>
  <c r="E73" i="2"/>
  <c r="E72" i="2"/>
  <c r="E70" i="2"/>
  <c r="E69" i="2"/>
  <c r="E67" i="2"/>
  <c r="E66" i="2"/>
  <c r="E68" i="2" l="1"/>
  <c r="H151" i="2"/>
  <c r="H202" i="2"/>
  <c r="H201" i="2"/>
  <c r="H203" i="2"/>
  <c r="E71" i="2"/>
  <c r="D99" i="2"/>
  <c r="E74" i="2"/>
</calcChain>
</file>

<file path=xl/sharedStrings.xml><?xml version="1.0" encoding="utf-8"?>
<sst xmlns="http://schemas.openxmlformats.org/spreadsheetml/2006/main" count="1495" uniqueCount="213">
  <si>
    <t>ESTADÍSTICAS AGROPECUARIAS - ESAG</t>
  </si>
  <si>
    <t xml:space="preserve">ENCUESTA DE SUPERFICIE Y PRODUCCIÓN AGROPECUARIA CONTINUA </t>
  </si>
  <si>
    <t xml:space="preserve">MÓDULO AMBIENTAL </t>
  </si>
  <si>
    <t>( VALORES ABSOLUTOS Y RELATIVOS)</t>
  </si>
  <si>
    <t>NACIONAL</t>
  </si>
  <si>
    <t>COMPRA PRINCIPALMENTE UN PLAGUICIDA</t>
  </si>
  <si>
    <t>TOTAL HECTÁREAS</t>
  </si>
  <si>
    <t>CV</t>
  </si>
  <si>
    <t>ABSOLUTOS</t>
  </si>
  <si>
    <t>Área donde se aplica plaguicidas</t>
  </si>
  <si>
    <t>Almacén</t>
  </si>
  <si>
    <t>Otro</t>
  </si>
  <si>
    <t>RELATIVOS</t>
  </si>
  <si>
    <t>REGIONES NATURALES</t>
  </si>
  <si>
    <t>SIERRA</t>
  </si>
  <si>
    <t>COSTA</t>
  </si>
  <si>
    <t>AMAZONIA</t>
  </si>
  <si>
    <t xml:space="preserve">Otro </t>
  </si>
  <si>
    <t>Fuente:  INEC- Encuesta de superficie y producción agropecuaria continúa (2013)</t>
  </si>
  <si>
    <t>2- CUAL ES EL PRINCINCIPAL CRITERIO QUE UTILIZA PARA COMPRAR UN PLAGUICIDA</t>
  </si>
  <si>
    <t>CRITERIO QUE UTILIZA PARA COMPRAR UN PLAGUICIDA</t>
  </si>
  <si>
    <t>El precio</t>
  </si>
  <si>
    <t>El menos  peligroso</t>
  </si>
  <si>
    <t>El más eficaz</t>
  </si>
  <si>
    <t>El más conocido</t>
  </si>
  <si>
    <t>Por sugerencia técnica</t>
  </si>
  <si>
    <t>Precauciones</t>
  </si>
  <si>
    <t>Dosis</t>
  </si>
  <si>
    <t>Plaga</t>
  </si>
  <si>
    <t>SI</t>
  </si>
  <si>
    <t>NO</t>
  </si>
  <si>
    <t>TOTAL</t>
  </si>
  <si>
    <t xml:space="preserve">QUE INFORMACION BUSCA EN EL ENVASE </t>
  </si>
  <si>
    <t>Que plaga controla</t>
  </si>
  <si>
    <t xml:space="preserve">HA RECIBIDO CAPACITACIONES TECNICAS PARA EL USO DE PLAGUICIDAS </t>
  </si>
  <si>
    <t>Capacitaciones</t>
  </si>
  <si>
    <t>Área donde se aplica plaguicidas (TOTAL)</t>
  </si>
  <si>
    <t xml:space="preserve">CUÁL FUE EL TEMA DE LA CAPACITACIÓN </t>
  </si>
  <si>
    <t>Manejo de envases</t>
  </si>
  <si>
    <t xml:space="preserve">Peligrosidad y efectos en la salud </t>
  </si>
  <si>
    <t>Otros</t>
  </si>
  <si>
    <t>Uso de Plaguicida</t>
  </si>
  <si>
    <t xml:space="preserve">7- QUIEN IMPARTIO LA CAPACITACION </t>
  </si>
  <si>
    <t xml:space="preserve">QUIEN IMPARTIO LA CAPACITACION </t>
  </si>
  <si>
    <t xml:space="preserve">Casa comercial </t>
  </si>
  <si>
    <t>INIAP</t>
  </si>
  <si>
    <t>MAGAP</t>
  </si>
  <si>
    <t>MAE</t>
  </si>
  <si>
    <t>.</t>
  </si>
  <si>
    <t xml:space="preserve">Dentro de la vivienda </t>
  </si>
  <si>
    <t>Fuera de la vivienda al aire libre</t>
  </si>
  <si>
    <t>DÓNDE ALMACENA LOS PLAGUICIDAS</t>
  </si>
  <si>
    <t xml:space="preserve"> LA PREPARACION DE LA SOLUCION PLAGUICIDA SE LO REALIZA EN UN</t>
  </si>
  <si>
    <t>10 - AL PREPARAR LOS PLAGUICIDAS UTILIZA PROTECCION</t>
  </si>
  <si>
    <t>Protección</t>
  </si>
  <si>
    <t>Jornalero</t>
  </si>
  <si>
    <t>El productor</t>
  </si>
  <si>
    <t>12 -  USUALMENTE EN QUE MOMENTO DEL DIA REALIZA LA APLICACION DEL PLAGUICIDA</t>
  </si>
  <si>
    <t>Mañana</t>
  </si>
  <si>
    <t>Tarde</t>
  </si>
  <si>
    <t>Noche</t>
  </si>
  <si>
    <t>USUALMENTE EN QUE MOMENTO DEL DIA REALIZA LA APLICACION DEL PLAGUICIDA</t>
  </si>
  <si>
    <t>13 -  CUALES DE LOS SIGUIENTES EQUIPOS DE PROTECCION UTILIZA  EN LA APLICACION DE PLAGUICIDAS</t>
  </si>
  <si>
    <t>CUALES DE LOS SIGUIENTES EQUIPOS DE PROTECCION UTILIZA  EN LA APLICACION DE PLAGUICIDAS</t>
  </si>
  <si>
    <t>Guantes</t>
  </si>
  <si>
    <t>Mascarilla</t>
  </si>
  <si>
    <t>Gafas</t>
  </si>
  <si>
    <t>Camiseta de manga larga</t>
  </si>
  <si>
    <t>Botas de caucho</t>
  </si>
  <si>
    <t>Regala</t>
  </si>
  <si>
    <t>Desecha con la basura</t>
  </si>
  <si>
    <t>Desecha a un cuerpo agua</t>
  </si>
  <si>
    <t>Desecha al suelo directamente</t>
  </si>
  <si>
    <t>Guarda</t>
  </si>
  <si>
    <t>QUE HACE CON EL PLAGUICIDA</t>
  </si>
  <si>
    <t xml:space="preserve"> 14 - QUE HACE CON EL PLAGUICIDA</t>
  </si>
  <si>
    <t>15 -EL ENVASE DEL PLAGUICIDA LUEGO DE USUARIO, TIENE ALGUN TIPO DE TRATAMIENTO</t>
  </si>
  <si>
    <t>Tipo de tratamiento</t>
  </si>
  <si>
    <t>16 - TRIPLE  LAVADO</t>
  </si>
  <si>
    <t>TRIPLE  LAVADO</t>
  </si>
  <si>
    <t xml:space="preserve">Triple lavado </t>
  </si>
  <si>
    <t>Suelo</t>
  </si>
  <si>
    <t>Acequia rio</t>
  </si>
  <si>
    <t>Bomba de Fumigación</t>
  </si>
  <si>
    <t>17- EN DONDE VIERTE EL LIQUIDO DE LA LIMPIEZA</t>
  </si>
  <si>
    <t>18 -  ENTIERRA EL/LOS ENVASES</t>
  </si>
  <si>
    <t>19 - COMO LO HACE</t>
  </si>
  <si>
    <t>ENTIERRA EL/LOS ENVASES</t>
  </si>
  <si>
    <t>Entierra el / los envases</t>
  </si>
  <si>
    <t xml:space="preserve">Total </t>
  </si>
  <si>
    <t>COMO LO HACE</t>
  </si>
  <si>
    <t>Con lavado</t>
  </si>
  <si>
    <t>Sin lavado</t>
  </si>
  <si>
    <t>Señalando e identificando el lugar de entierro</t>
  </si>
  <si>
    <t>20 - REALIZA INCINERACION</t>
  </si>
  <si>
    <t>REALIZA INCINERACION</t>
  </si>
  <si>
    <t>21 - COMO LO HACE</t>
  </si>
  <si>
    <t>Realiza incineración</t>
  </si>
  <si>
    <t>A cielo abierto</t>
  </si>
  <si>
    <t>Incinerador de alta temperatura</t>
  </si>
  <si>
    <t>22 - Almacena / acumula guarda los envases</t>
  </si>
  <si>
    <t>23 - COMO LO HACE</t>
  </si>
  <si>
    <t>Almacena / acumula guarda los envases</t>
  </si>
  <si>
    <t>Reutiliza</t>
  </si>
  <si>
    <t>En el campo</t>
  </si>
  <si>
    <t>Centro de Acopio</t>
  </si>
  <si>
    <t xml:space="preserve"> EXISTEN FUENTES DE AGUA CERCANA </t>
  </si>
  <si>
    <t>QUE USOS LE DA A LAS FUENTES DE AGUA</t>
  </si>
  <si>
    <t>Pesca</t>
  </si>
  <si>
    <t>Riego</t>
  </si>
  <si>
    <t>Abrevadero</t>
  </si>
  <si>
    <t>Recreativas</t>
  </si>
  <si>
    <t>Consumo humano</t>
  </si>
  <si>
    <t>Área donde se aplica plaguicidas sierra</t>
  </si>
  <si>
    <t>Área donde se aplica plaguicidas costa</t>
  </si>
  <si>
    <t>Área donde se aplica plaguicidas amazonia</t>
  </si>
  <si>
    <t>AL PREPARAR LOS PLAGUICIDAS UTILIZA PROTECCION</t>
  </si>
  <si>
    <t>QUIEN ES LA PRINCIPAL PERSONA QUE REALIZA LA APLICACION DE PLAGUICIDAS</t>
  </si>
  <si>
    <t xml:space="preserve">Área donde se aplica plaguicidas sierra </t>
  </si>
  <si>
    <t>Área donde se aplica plaguicidas  sierra</t>
  </si>
  <si>
    <t xml:space="preserve">Área donde se aplica plaguicidas costa </t>
  </si>
  <si>
    <t>Almacén (Agro negocio)</t>
  </si>
  <si>
    <t>AL COMPRAR EL PLAGUICIDA RECIBE QUE INFORMACION</t>
  </si>
  <si>
    <t>Rojo</t>
  </si>
  <si>
    <t>Amarillo</t>
  </si>
  <si>
    <t>Azul</t>
  </si>
  <si>
    <t>Verde</t>
  </si>
  <si>
    <t>No sabe</t>
  </si>
  <si>
    <t>Cultivos</t>
  </si>
  <si>
    <t>Palma</t>
  </si>
  <si>
    <t>Cacao</t>
  </si>
  <si>
    <t>solo</t>
  </si>
  <si>
    <t>asociado</t>
  </si>
  <si>
    <t>Arroz</t>
  </si>
  <si>
    <t>MAÍZ DURO CHOCLO (EN CHOCLO)</t>
  </si>
  <si>
    <t>MAÍZ DURO SECO (GRANO SECO)</t>
  </si>
  <si>
    <t>MAÍZ SUAVE CHOCLO (EN CHOCLO)</t>
  </si>
  <si>
    <t>MAÍZ SUAVE SECO (GRANO SECO)</t>
  </si>
  <si>
    <t>PAPA (TUBÉRCULO FRESCO)</t>
  </si>
  <si>
    <t>Caña</t>
  </si>
  <si>
    <t>Banana</t>
  </si>
  <si>
    <t>Total</t>
  </si>
  <si>
    <t>Color de Plaguicidas</t>
  </si>
  <si>
    <t>Total Hectáreas</t>
  </si>
  <si>
    <t>Solo</t>
  </si>
  <si>
    <t>Asociado</t>
  </si>
  <si>
    <t>Susceptibilidad de Monocultivos</t>
  </si>
  <si>
    <t>Color de Etiqueta Plaguicidas</t>
  </si>
  <si>
    <t xml:space="preserve">RELATIVOS NACIONAL </t>
  </si>
  <si>
    <t xml:space="preserve">Porcentaje de plaguicidas por etiqueta de toxicidad según principales cultivos transitorios. (Donde usan plaguicidas Quimicos) </t>
  </si>
  <si>
    <t>Susceptivilidad de Monocultivos transitorios</t>
  </si>
  <si>
    <t xml:space="preserve">GENERAL </t>
  </si>
  <si>
    <t>x</t>
  </si>
  <si>
    <t>Porcentaje de plaguicidas por etiqueta de toxicidad según principales cultivos</t>
  </si>
  <si>
    <t>CULTIVOS</t>
  </si>
  <si>
    <t>Indique donde compra principalmente un plaguicida</t>
  </si>
  <si>
    <t>Cuál es el principal criterio que utiliza para comprar un plaguicida</t>
  </si>
  <si>
    <t xml:space="preserve">Al comprar el plaguicida que información busca en el envase </t>
  </si>
  <si>
    <t xml:space="preserve">Ha recibido capacitaciones técnicas para el uso de plaguicidas </t>
  </si>
  <si>
    <t>Dónde almacena los plaguicidas</t>
  </si>
  <si>
    <t>Quien es la principal persona que realiza la aplicación de plaguicidas</t>
  </si>
  <si>
    <t>Que usos le da a las fuentes de agua</t>
  </si>
  <si>
    <t xml:space="preserve"> Existen fuentes de agua cercana (200m) al lugar de aplicación de plaguicidas</t>
  </si>
  <si>
    <t xml:space="preserve">Porcentaje de plaguicidas por etiqueta de toxicidad según principales cultivos transitorios. (Donde usan plaguicidas Químicos) </t>
  </si>
  <si>
    <t>Susceptibilidad de Monocultivos transitorios</t>
  </si>
  <si>
    <t>Medidas Protección</t>
  </si>
  <si>
    <t>Uso de plaguicida</t>
  </si>
  <si>
    <t>Agro calidad</t>
  </si>
  <si>
    <t>Fuera cerrado</t>
  </si>
  <si>
    <t>Lugar abierto</t>
  </si>
  <si>
    <t>Lugar cerrado</t>
  </si>
  <si>
    <t>Algún miembro</t>
  </si>
  <si>
    <t>Técnico especializado</t>
  </si>
  <si>
    <t>Vestimenta impermeable</t>
  </si>
  <si>
    <t>CONTENIDO</t>
  </si>
  <si>
    <t>Número de Hectáreas Sembradas 
Cultivos - Flores 
(Permanentes / Transitorios)</t>
  </si>
  <si>
    <t>Número de Hectáreas cosechada
Cultivos - Flores 
(Permanentes / Transitorios)</t>
  </si>
  <si>
    <t>Número de Hectáreas que Aplica Plaguicida
Cultivos - Flores 
(Permanentes / Transitorios)</t>
  </si>
  <si>
    <t>Hectareas CAP - 4 (Permanentes)</t>
  </si>
  <si>
    <t>( VALORES ABSOLUTOS)</t>
  </si>
  <si>
    <t>Hectareas CAP - 5 (Transitorios)</t>
  </si>
  <si>
    <t>Hectareas CAP - 7 (Flores)</t>
  </si>
  <si>
    <t xml:space="preserve">SUPERFICIE (Has.) Permanentes </t>
  </si>
  <si>
    <t xml:space="preserve">SUPERFICIE (Has.) 
Transitorios </t>
  </si>
  <si>
    <t>Número de Hectáreas Sembradas Cultivos 
(Permanentes / Transitorios/ Flores )</t>
  </si>
  <si>
    <t>Número de Hectáreas Cosechadas Cultivos  
(Permanentes / Transitorios / Flores)</t>
  </si>
  <si>
    <t>Número de Hectáreas que Aplica Plaguicida Cultivos 
(Permanentes / Transitorios / Flores)</t>
  </si>
  <si>
    <t>SUPERFICIE (Has.)
 Flores 
(Permanentes- Transitorios)</t>
  </si>
  <si>
    <t>SUPERFICIE (Has.)
 Flores
(Permanentes- Transitorios)</t>
  </si>
  <si>
    <t xml:space="preserve"> </t>
  </si>
  <si>
    <t>ESTADÍSTICAS AGROPECUARIAS - ESPAC</t>
  </si>
  <si>
    <t>Estadisticos (Módulo ESPAC)</t>
  </si>
  <si>
    <t>CapÍtulos  (ESPAC)</t>
  </si>
  <si>
    <r>
      <t xml:space="preserve">Número de Hectáreas que </t>
    </r>
    <r>
      <rPr>
        <b/>
        <u/>
        <sz val="11"/>
        <rFont val="Arial"/>
        <family val="2"/>
      </rPr>
      <t>No usan</t>
    </r>
    <r>
      <rPr>
        <b/>
        <sz val="11"/>
        <rFont val="Arial"/>
        <family val="2"/>
      </rPr>
      <t xml:space="preserve">  Aplica Plaguicida Químico</t>
    </r>
  </si>
  <si>
    <r>
      <t xml:space="preserve">Número de Hectáreas que </t>
    </r>
    <r>
      <rPr>
        <b/>
        <u/>
        <sz val="11"/>
        <rFont val="Arial"/>
        <family val="2"/>
      </rPr>
      <t>Usan</t>
    </r>
    <r>
      <rPr>
        <b/>
        <sz val="11"/>
        <rFont val="Arial"/>
        <family val="2"/>
      </rPr>
      <t xml:space="preserve">  Aplica Plaguicida Químico</t>
    </r>
  </si>
  <si>
    <t>Número de Hectáreas Sembradas</t>
  </si>
  <si>
    <t>( VALORES ABSOLUTOS / RELATIVOS)</t>
  </si>
  <si>
    <t xml:space="preserve">Superficie agrícola en la que se usa plaguicidas químicos </t>
  </si>
  <si>
    <t>Número de Hectáreas</t>
  </si>
  <si>
    <t>Sabe</t>
  </si>
  <si>
    <t xml:space="preserve">Hectáreas donde  se aplican plaguicidas sin saber su toxicidad en cultivos permanentes
  (Donde usan plaguicidas Químicos) </t>
  </si>
  <si>
    <t>Susceptibilidad de Monocultivos Permanentes</t>
  </si>
  <si>
    <t>Conocimiento de Toxicidad por Etiquetas</t>
  </si>
  <si>
    <t xml:space="preserve">Hectáreas donde  se aplican plaguicidas sin saber su toxicidad en cultivos Transitorios
  (Donde usan plaguicidas Químicos) </t>
  </si>
  <si>
    <t xml:space="preserve"> QUIEN ES LA PRINCIPAL PERSONA QUE REALIZA LA APLICACION DE PLAGUICIDAS</t>
  </si>
  <si>
    <t>INDIQUE DONDE COMPRA PRINCIPALMENTE UN PLAGUICIDA</t>
  </si>
  <si>
    <t>EXISTEN FUENTES DE AGUA CERCANA (200m) AL LUGAR DE APLICACION DE PLAGUICIDAS</t>
  </si>
  <si>
    <t>Relativos</t>
  </si>
  <si>
    <t>TOTAL HECTÁREAS
Relativos</t>
  </si>
  <si>
    <t>Cultivos Permanentes</t>
  </si>
  <si>
    <t>Cultivos Transitorios</t>
  </si>
  <si>
    <t xml:space="preserve">Prácticas en los Cultivos </t>
  </si>
  <si>
    <t>Uso de Plaguicidas en la Agricultura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</si>
</sst>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(* #,##0.0_);_(* \(#,##0.0\);_(* &quot;-&quot;??_);_(@_)"/>
    <numFmt numFmtId="168" formatCode="####.00"/>
    <numFmt numFmtId="169" formatCode="_(* #,##0.0_);_(* \(#,##0.0\);_(* &quot;-&quot;?_);_(@_)"/>
    <numFmt numFmtId="170" formatCode="###0"/>
    <numFmt numFmtId="171" formatCode="#,##0;[Red]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 Bold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b/>
      <sz val="11"/>
      <color theme="3" tint="0.39997558519241921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sz val="10"/>
      <color theme="3" tint="0.39997558519241921"/>
      <name val="Arial"/>
      <family val="2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sz val="20"/>
      <color rgb="FF000000"/>
      <name val="Calibri"/>
      <family val="2"/>
      <scheme val="minor"/>
    </font>
    <font>
      <b/>
      <u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16" fillId="0" borderId="0" applyNumberFormat="0" applyFill="0" applyBorder="0" applyAlignment="0" applyProtection="0"/>
  </cellStyleXfs>
  <cellXfs count="256">
    <xf numFmtId="0" fontId="0" fillId="0" borderId="0" xfId="0"/>
    <xf numFmtId="166" fontId="4" fillId="4" borderId="1" xfId="5" applyNumberFormat="1" applyFont="1" applyFill="1" applyBorder="1" applyAlignment="1">
      <alignment horizontal="right" vertical="center"/>
    </xf>
    <xf numFmtId="0" fontId="4" fillId="0" borderId="0" xfId="3" applyFont="1"/>
    <xf numFmtId="167" fontId="4" fillId="0" borderId="1" xfId="1" applyNumberFormat="1" applyFont="1" applyFill="1" applyBorder="1" applyAlignment="1">
      <alignment horizontal="left" vertical="center"/>
    </xf>
    <xf numFmtId="166" fontId="4" fillId="4" borderId="1" xfId="2" applyNumberFormat="1" applyFont="1" applyFill="1" applyBorder="1" applyAlignment="1">
      <alignment horizontal="right" vertical="center"/>
    </xf>
    <xf numFmtId="166" fontId="4" fillId="0" borderId="1" xfId="2" applyNumberFormat="1" applyFont="1" applyFill="1" applyBorder="1" applyAlignment="1">
      <alignment horizontal="right" vertical="center"/>
    </xf>
    <xf numFmtId="166" fontId="4" fillId="0" borderId="3" xfId="5" applyNumberFormat="1" applyFont="1" applyFill="1" applyBorder="1" applyAlignment="1">
      <alignment horizontal="right" vertical="center"/>
    </xf>
    <xf numFmtId="0" fontId="4" fillId="0" borderId="1" xfId="5" applyNumberFormat="1" applyFont="1" applyFill="1" applyBorder="1" applyAlignment="1">
      <alignment vertical="center"/>
    </xf>
    <xf numFmtId="166" fontId="4" fillId="4" borderId="1" xfId="5" applyNumberFormat="1" applyFont="1" applyFill="1" applyBorder="1" applyAlignment="1">
      <alignment vertical="center"/>
    </xf>
    <xf numFmtId="167" fontId="4" fillId="4" borderId="1" xfId="1" applyNumberFormat="1" applyFont="1" applyFill="1" applyBorder="1" applyAlignment="1">
      <alignment horizontal="right" vertical="center"/>
    </xf>
    <xf numFmtId="0" fontId="4" fillId="0" borderId="0" xfId="5" applyNumberFormat="1" applyFont="1" applyFill="1" applyBorder="1" applyAlignment="1">
      <alignment vertical="center"/>
    </xf>
    <xf numFmtId="165" fontId="4" fillId="0" borderId="3" xfId="1" applyNumberFormat="1" applyFont="1" applyFill="1" applyBorder="1" applyAlignment="1">
      <alignment horizontal="left" vertical="center"/>
    </xf>
    <xf numFmtId="165" fontId="4" fillId="4" borderId="3" xfId="1" applyNumberFormat="1" applyFont="1" applyFill="1" applyBorder="1" applyAlignment="1">
      <alignment horizontal="left" vertical="center"/>
    </xf>
    <xf numFmtId="166" fontId="4" fillId="4" borderId="3" xfId="2" applyNumberFormat="1" applyFont="1" applyFill="1" applyBorder="1" applyAlignment="1">
      <alignment horizontal="right" vertical="center"/>
    </xf>
    <xf numFmtId="166" fontId="4" fillId="0" borderId="3" xfId="2" applyNumberFormat="1" applyFont="1" applyFill="1" applyBorder="1" applyAlignment="1">
      <alignment horizontal="right" vertical="center"/>
    </xf>
    <xf numFmtId="9" fontId="4" fillId="0" borderId="3" xfId="2" applyFont="1" applyFill="1" applyBorder="1" applyAlignment="1">
      <alignment horizontal="center" vertical="center"/>
    </xf>
    <xf numFmtId="9" fontId="4" fillId="4" borderId="3" xfId="2" applyFont="1" applyFill="1" applyBorder="1" applyAlignment="1">
      <alignment horizontal="center" vertical="center"/>
    </xf>
    <xf numFmtId="165" fontId="7" fillId="0" borderId="0" xfId="4" applyNumberFormat="1" applyFont="1" applyBorder="1" applyAlignment="1">
      <alignment vertical="center" wrapText="1"/>
    </xf>
    <xf numFmtId="165" fontId="1" fillId="0" borderId="0" xfId="4" applyNumberFormat="1" applyFont="1" applyBorder="1"/>
    <xf numFmtId="0" fontId="4" fillId="0" borderId="0" xfId="3" applyFont="1" applyAlignment="1">
      <alignment wrapText="1"/>
    </xf>
    <xf numFmtId="165" fontId="1" fillId="0" borderId="0" xfId="4" applyNumberFormat="1" applyFont="1" applyAlignment="1">
      <alignment horizontal="center" vertical="center"/>
    </xf>
    <xf numFmtId="165" fontId="1" fillId="0" borderId="0" xfId="4" applyNumberFormat="1" applyFont="1"/>
    <xf numFmtId="165" fontId="1" fillId="0" borderId="0" xfId="4" applyNumberFormat="1" applyFont="1" applyAlignment="1">
      <alignment horizontal="left"/>
    </xf>
    <xf numFmtId="165" fontId="7" fillId="0" borderId="0" xfId="4" applyNumberFormat="1" applyFont="1" applyBorder="1" applyAlignment="1">
      <alignment horizontal="center" vertical="center"/>
    </xf>
    <xf numFmtId="165" fontId="4" fillId="0" borderId="3" xfId="1" applyNumberFormat="1" applyFont="1" applyFill="1" applyBorder="1" applyAlignment="1">
      <alignment horizontal="right" vertical="center"/>
    </xf>
    <xf numFmtId="167" fontId="4" fillId="0" borderId="1" xfId="1" applyNumberFormat="1" applyFont="1" applyFill="1" applyBorder="1" applyAlignment="1">
      <alignment vertical="center"/>
    </xf>
    <xf numFmtId="167" fontId="4" fillId="4" borderId="1" xfId="1" applyNumberFormat="1" applyFont="1" applyFill="1" applyBorder="1" applyAlignment="1">
      <alignment vertical="center"/>
    </xf>
    <xf numFmtId="165" fontId="4" fillId="0" borderId="1" xfId="1" applyNumberFormat="1" applyFont="1" applyFill="1" applyBorder="1" applyAlignment="1">
      <alignment vertical="center"/>
    </xf>
    <xf numFmtId="165" fontId="4" fillId="4" borderId="1" xfId="1" applyNumberFormat="1" applyFont="1" applyFill="1" applyBorder="1" applyAlignment="1">
      <alignment vertical="center"/>
    </xf>
    <xf numFmtId="9" fontId="4" fillId="0" borderId="1" xfId="2" applyFont="1" applyFill="1" applyBorder="1" applyAlignment="1">
      <alignment vertical="center"/>
    </xf>
    <xf numFmtId="9" fontId="4" fillId="4" borderId="1" xfId="2" applyFont="1" applyFill="1" applyBorder="1" applyAlignment="1">
      <alignment vertical="center"/>
    </xf>
    <xf numFmtId="166" fontId="4" fillId="0" borderId="1" xfId="2" applyNumberFormat="1" applyFont="1" applyFill="1" applyBorder="1" applyAlignment="1">
      <alignment vertical="center"/>
    </xf>
    <xf numFmtId="166" fontId="4" fillId="4" borderId="1" xfId="2" applyNumberFormat="1" applyFont="1" applyFill="1" applyBorder="1" applyAlignment="1">
      <alignment vertical="center"/>
    </xf>
    <xf numFmtId="9" fontId="4" fillId="4" borderId="1" xfId="2" applyFont="1" applyFill="1" applyBorder="1" applyAlignment="1">
      <alignment horizontal="center" vertical="center"/>
    </xf>
    <xf numFmtId="9" fontId="4" fillId="0" borderId="1" xfId="2" applyFont="1" applyFill="1" applyBorder="1" applyAlignment="1">
      <alignment horizontal="center" vertical="center"/>
    </xf>
    <xf numFmtId="166" fontId="4" fillId="0" borderId="0" xfId="2" applyNumberFormat="1" applyFont="1" applyFill="1" applyBorder="1" applyAlignment="1">
      <alignment vertical="center"/>
    </xf>
    <xf numFmtId="0" fontId="4" fillId="0" borderId="0" xfId="3" applyFont="1" applyAlignment="1">
      <alignment vertical="center"/>
    </xf>
    <xf numFmtId="165" fontId="1" fillId="0" borderId="0" xfId="4" applyNumberFormat="1" applyFont="1" applyAlignment="1">
      <alignment horizontal="left" vertical="center"/>
    </xf>
    <xf numFmtId="0" fontId="6" fillId="0" borderId="1" xfId="4" applyNumberFormat="1" applyFont="1" applyBorder="1" applyAlignment="1">
      <alignment horizontal="left" vertical="center" wrapText="1"/>
    </xf>
    <xf numFmtId="9" fontId="4" fillId="0" borderId="3" xfId="2" applyFont="1" applyFill="1" applyBorder="1" applyAlignment="1">
      <alignment horizontal="right" vertical="center"/>
    </xf>
    <xf numFmtId="9" fontId="4" fillId="4" borderId="3" xfId="2" applyFont="1" applyFill="1" applyBorder="1" applyAlignment="1">
      <alignment horizontal="right" vertical="center"/>
    </xf>
    <xf numFmtId="0" fontId="4" fillId="0" borderId="2" xfId="5" applyNumberFormat="1" applyFont="1" applyFill="1" applyBorder="1" applyAlignment="1">
      <alignment vertical="center"/>
    </xf>
    <xf numFmtId="9" fontId="4" fillId="0" borderId="3" xfId="2" applyFont="1" applyFill="1" applyBorder="1" applyAlignment="1">
      <alignment vertical="center"/>
    </xf>
    <xf numFmtId="9" fontId="4" fillId="4" borderId="3" xfId="2" applyFont="1" applyFill="1" applyBorder="1" applyAlignment="1">
      <alignment vertical="center"/>
    </xf>
    <xf numFmtId="9" fontId="4" fillId="4" borderId="1" xfId="2" applyFont="1" applyFill="1" applyBorder="1" applyAlignment="1">
      <alignment horizontal="right" vertical="center"/>
    </xf>
    <xf numFmtId="9" fontId="6" fillId="0" borderId="1" xfId="2" applyFont="1" applyBorder="1" applyAlignment="1">
      <alignment horizontal="right" vertical="center" wrapText="1"/>
    </xf>
    <xf numFmtId="166" fontId="6" fillId="0" borderId="1" xfId="2" applyNumberFormat="1" applyFont="1" applyBorder="1" applyAlignment="1">
      <alignment horizontal="right" vertical="center" wrapText="1"/>
    </xf>
    <xf numFmtId="165" fontId="4" fillId="4" borderId="3" xfId="1" applyNumberFormat="1" applyFont="1" applyFill="1" applyBorder="1" applyAlignment="1">
      <alignment horizontal="right" vertical="center"/>
    </xf>
    <xf numFmtId="0" fontId="4" fillId="4" borderId="1" xfId="5" applyNumberFormat="1" applyFont="1" applyFill="1" applyBorder="1" applyAlignment="1">
      <alignment horizontal="left" vertical="center"/>
    </xf>
    <xf numFmtId="165" fontId="6" fillId="0" borderId="1" xfId="4" applyNumberFormat="1" applyFont="1" applyBorder="1" applyAlignment="1">
      <alignment horizontal="left" vertical="center" wrapText="1"/>
    </xf>
    <xf numFmtId="0" fontId="4" fillId="2" borderId="0" xfId="3" applyFont="1" applyFill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10" fontId="4" fillId="4" borderId="1" xfId="5" applyNumberFormat="1" applyFont="1" applyFill="1" applyBorder="1" applyAlignment="1">
      <alignment horizontal="center" vertical="center"/>
    </xf>
    <xf numFmtId="0" fontId="3" fillId="3" borderId="2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4" fillId="4" borderId="1" xfId="5" applyNumberFormat="1" applyFont="1" applyFill="1" applyBorder="1" applyAlignment="1">
      <alignment vertical="center"/>
    </xf>
    <xf numFmtId="165" fontId="6" fillId="0" borderId="0" xfId="4" applyNumberFormat="1" applyFont="1" applyBorder="1" applyAlignment="1">
      <alignment horizontal="left" vertical="center" wrapText="1"/>
    </xf>
    <xf numFmtId="165" fontId="4" fillId="0" borderId="0" xfId="3" applyNumberFormat="1" applyFont="1"/>
    <xf numFmtId="167" fontId="3" fillId="3" borderId="3" xfId="1" applyNumberFormat="1" applyFont="1" applyFill="1" applyBorder="1" applyAlignment="1">
      <alignment vertical="center" wrapText="1"/>
    </xf>
    <xf numFmtId="0" fontId="3" fillId="3" borderId="0" xfId="3" applyFont="1" applyFill="1" applyAlignment="1">
      <alignment vertical="center" wrapText="1"/>
    </xf>
    <xf numFmtId="169" fontId="4" fillId="0" borderId="0" xfId="3" applyNumberFormat="1" applyFont="1"/>
    <xf numFmtId="164" fontId="3" fillId="3" borderId="3" xfId="1" applyFont="1" applyFill="1" applyBorder="1" applyAlignment="1">
      <alignment vertical="center" wrapText="1"/>
    </xf>
    <xf numFmtId="164" fontId="3" fillId="3" borderId="3" xfId="1" applyFont="1" applyFill="1" applyBorder="1" applyAlignment="1">
      <alignment horizontal="center" vertical="center" wrapText="1"/>
    </xf>
    <xf numFmtId="9" fontId="3" fillId="3" borderId="3" xfId="2" applyFont="1" applyFill="1" applyBorder="1" applyAlignment="1">
      <alignment horizontal="right" vertical="center" wrapText="1"/>
    </xf>
    <xf numFmtId="164" fontId="3" fillId="3" borderId="2" xfId="1" applyFont="1" applyFill="1" applyBorder="1" applyAlignment="1">
      <alignment horizontal="center" vertical="center" wrapText="1"/>
    </xf>
    <xf numFmtId="9" fontId="4" fillId="0" borderId="0" xfId="2" applyFont="1" applyFill="1" applyBorder="1" applyAlignment="1">
      <alignment horizontal="center" vertical="center"/>
    </xf>
    <xf numFmtId="164" fontId="3" fillId="3" borderId="0" xfId="1" applyFont="1" applyFill="1" applyBorder="1" applyAlignment="1">
      <alignment horizontal="center" vertical="center" wrapText="1"/>
    </xf>
    <xf numFmtId="167" fontId="3" fillId="3" borderId="0" xfId="1" applyNumberFormat="1" applyFont="1" applyFill="1" applyBorder="1" applyAlignment="1">
      <alignment vertical="center" wrapText="1"/>
    </xf>
    <xf numFmtId="168" fontId="6" fillId="0" borderId="1" xfId="0" applyNumberFormat="1" applyFont="1" applyBorder="1" applyAlignment="1">
      <alignment horizontal="right" vertical="top"/>
    </xf>
    <xf numFmtId="168" fontId="6" fillId="0" borderId="4" xfId="0" applyNumberFormat="1" applyFont="1" applyBorder="1" applyAlignment="1">
      <alignment horizontal="right" vertical="top"/>
    </xf>
    <xf numFmtId="164" fontId="3" fillId="3" borderId="0" xfId="1" applyFont="1" applyFill="1" applyBorder="1" applyAlignment="1">
      <alignment vertical="center" wrapText="1"/>
    </xf>
    <xf numFmtId="165" fontId="3" fillId="3" borderId="3" xfId="1" applyNumberFormat="1" applyFont="1" applyFill="1" applyBorder="1" applyAlignment="1">
      <alignment horizontal="center" vertical="center" wrapText="1"/>
    </xf>
    <xf numFmtId="165" fontId="3" fillId="3" borderId="0" xfId="1" applyNumberFormat="1" applyFont="1" applyFill="1" applyBorder="1" applyAlignment="1">
      <alignment horizontal="center" vertical="center" wrapText="1"/>
    </xf>
    <xf numFmtId="9" fontId="3" fillId="3" borderId="0" xfId="2" applyFont="1" applyFill="1" applyBorder="1" applyAlignment="1">
      <alignment horizontal="right" vertical="center" wrapText="1"/>
    </xf>
    <xf numFmtId="165" fontId="4" fillId="0" borderId="0" xfId="1" applyNumberFormat="1" applyFont="1" applyFill="1" applyBorder="1" applyAlignment="1">
      <alignment vertical="center"/>
    </xf>
    <xf numFmtId="0" fontId="2" fillId="0" borderId="0" xfId="6"/>
    <xf numFmtId="9" fontId="0" fillId="0" borderId="0" xfId="2" applyFont="1"/>
    <xf numFmtId="0" fontId="2" fillId="0" borderId="0" xfId="7"/>
    <xf numFmtId="0" fontId="2" fillId="0" borderId="0" xfId="8"/>
    <xf numFmtId="0" fontId="2" fillId="0" borderId="0" xfId="9"/>
    <xf numFmtId="0" fontId="10" fillId="0" borderId="0" xfId="11"/>
    <xf numFmtId="165" fontId="0" fillId="0" borderId="0" xfId="1" applyNumberFormat="1" applyFont="1" applyBorder="1"/>
    <xf numFmtId="165" fontId="0" fillId="0" borderId="0" xfId="1" applyNumberFormat="1" applyFont="1"/>
    <xf numFmtId="9" fontId="10" fillId="0" borderId="0" xfId="2" applyFont="1"/>
    <xf numFmtId="0" fontId="4" fillId="0" borderId="0" xfId="3" applyFont="1" applyAlignment="1">
      <alignment horizontal="left"/>
    </xf>
    <xf numFmtId="9" fontId="4" fillId="0" borderId="0" xfId="2" applyFont="1"/>
    <xf numFmtId="0" fontId="2" fillId="0" borderId="0" xfId="6" applyAlignment="1">
      <alignment vertical="center"/>
    </xf>
    <xf numFmtId="0" fontId="10" fillId="0" borderId="0" xfId="11" applyAlignment="1">
      <alignment vertical="center"/>
    </xf>
    <xf numFmtId="0" fontId="0" fillId="0" borderId="0" xfId="0" applyAlignment="1">
      <alignment vertical="center"/>
    </xf>
    <xf numFmtId="0" fontId="8" fillId="0" borderId="0" xfId="11" applyFont="1" applyAlignment="1">
      <alignment vertical="center" wrapText="1"/>
    </xf>
    <xf numFmtId="167" fontId="3" fillId="3" borderId="0" xfId="3" applyNumberFormat="1" applyFont="1" applyFill="1" applyAlignment="1">
      <alignment horizontal="center" vertical="center" wrapText="1"/>
    </xf>
    <xf numFmtId="0" fontId="4" fillId="0" borderId="3" xfId="5" applyNumberFormat="1" applyFont="1" applyFill="1" applyBorder="1" applyAlignment="1">
      <alignment vertical="center"/>
    </xf>
    <xf numFmtId="166" fontId="4" fillId="4" borderId="3" xfId="5" applyNumberFormat="1" applyFont="1" applyFill="1" applyBorder="1" applyAlignment="1">
      <alignment vertical="center"/>
    </xf>
    <xf numFmtId="167" fontId="3" fillId="3" borderId="2" xfId="3" applyNumberFormat="1" applyFont="1" applyFill="1" applyBorder="1" applyAlignment="1">
      <alignment horizontal="center" vertical="center" wrapText="1"/>
    </xf>
    <xf numFmtId="0" fontId="3" fillId="2" borderId="0" xfId="3" applyFont="1" applyFill="1" applyAlignment="1">
      <alignment vertical="center"/>
    </xf>
    <xf numFmtId="0" fontId="4" fillId="2" borderId="0" xfId="3" applyFont="1" applyFill="1" applyAlignment="1">
      <alignment vertical="center"/>
    </xf>
    <xf numFmtId="0" fontId="2" fillId="0" borderId="0" xfId="8" applyAlignment="1">
      <alignment vertical="center"/>
    </xf>
    <xf numFmtId="0" fontId="5" fillId="0" borderId="0" xfId="3" applyFont="1" applyAlignment="1">
      <alignment vertical="center"/>
    </xf>
    <xf numFmtId="9" fontId="4" fillId="0" borderId="0" xfId="2" applyFont="1" applyFill="1" applyBorder="1" applyAlignment="1">
      <alignment vertical="center"/>
    </xf>
    <xf numFmtId="0" fontId="5" fillId="0" borderId="2" xfId="3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10" applyFont="1"/>
    <xf numFmtId="165" fontId="7" fillId="5" borderId="0" xfId="4" applyNumberFormat="1" applyFont="1" applyFill="1" applyBorder="1" applyAlignment="1">
      <alignment horizontal="center" vertical="center"/>
    </xf>
    <xf numFmtId="165" fontId="1" fillId="5" borderId="0" xfId="4" applyNumberFormat="1" applyFont="1" applyFill="1"/>
    <xf numFmtId="165" fontId="1" fillId="5" borderId="0" xfId="4" applyNumberFormat="1" applyFont="1" applyFill="1" applyAlignment="1">
      <alignment horizontal="left" vertical="center"/>
    </xf>
    <xf numFmtId="165" fontId="1" fillId="5" borderId="0" xfId="4" applyNumberFormat="1" applyFont="1" applyFill="1" applyAlignment="1">
      <alignment horizontal="left"/>
    </xf>
    <xf numFmtId="0" fontId="4" fillId="5" borderId="0" xfId="3" applyFont="1" applyFill="1"/>
    <xf numFmtId="165" fontId="7" fillId="5" borderId="0" xfId="4" applyNumberFormat="1" applyFont="1" applyFill="1" applyBorder="1" applyAlignment="1">
      <alignment vertical="center" wrapText="1"/>
    </xf>
    <xf numFmtId="0" fontId="4" fillId="5" borderId="1" xfId="5" applyNumberFormat="1" applyFont="1" applyFill="1" applyBorder="1" applyAlignment="1">
      <alignment vertical="center"/>
    </xf>
    <xf numFmtId="165" fontId="4" fillId="5" borderId="3" xfId="1" applyNumberFormat="1" applyFont="1" applyFill="1" applyBorder="1" applyAlignment="1">
      <alignment horizontal="left" vertical="center"/>
    </xf>
    <xf numFmtId="9" fontId="4" fillId="5" borderId="3" xfId="2" applyFont="1" applyFill="1" applyBorder="1" applyAlignment="1">
      <alignment horizontal="center" vertical="center"/>
    </xf>
    <xf numFmtId="166" fontId="4" fillId="5" borderId="1" xfId="5" applyNumberFormat="1" applyFont="1" applyFill="1" applyBorder="1" applyAlignment="1">
      <alignment vertical="center"/>
    </xf>
    <xf numFmtId="164" fontId="3" fillId="5" borderId="3" xfId="1" applyFont="1" applyFill="1" applyBorder="1" applyAlignment="1">
      <alignment horizontal="center" vertical="center" wrapText="1"/>
    </xf>
    <xf numFmtId="165" fontId="3" fillId="5" borderId="3" xfId="2" applyNumberFormat="1" applyFont="1" applyFill="1" applyBorder="1" applyAlignment="1">
      <alignment horizontal="right" vertical="center" wrapText="1"/>
    </xf>
    <xf numFmtId="9" fontId="4" fillId="5" borderId="0" xfId="2" applyFont="1" applyFill="1" applyBorder="1" applyAlignment="1">
      <alignment horizontal="center" vertical="center"/>
    </xf>
    <xf numFmtId="166" fontId="4" fillId="5" borderId="3" xfId="2" applyNumberFormat="1" applyFont="1" applyFill="1" applyBorder="1" applyAlignment="1">
      <alignment horizontal="right" vertical="center"/>
    </xf>
    <xf numFmtId="165" fontId="1" fillId="5" borderId="0" xfId="4" applyNumberFormat="1" applyFont="1" applyFill="1" applyBorder="1"/>
    <xf numFmtId="164" fontId="3" fillId="5" borderId="0" xfId="1" applyFont="1" applyFill="1" applyBorder="1" applyAlignment="1">
      <alignment horizontal="center" vertical="center" wrapText="1"/>
    </xf>
    <xf numFmtId="0" fontId="4" fillId="5" borderId="0" xfId="3" applyFont="1" applyFill="1" applyAlignment="1">
      <alignment vertical="center"/>
    </xf>
    <xf numFmtId="0" fontId="3" fillId="2" borderId="0" xfId="3" applyFont="1" applyFill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11" fillId="2" borderId="1" xfId="3" applyFont="1" applyFill="1" applyBorder="1" applyAlignment="1">
      <alignment horizontal="center" vertical="center"/>
    </xf>
    <xf numFmtId="0" fontId="12" fillId="0" borderId="0" xfId="3" applyFont="1"/>
    <xf numFmtId="0" fontId="3" fillId="2" borderId="0" xfId="3" applyFont="1" applyFill="1" applyAlignment="1">
      <alignment vertical="center" wrapText="1"/>
    </xf>
    <xf numFmtId="0" fontId="12" fillId="0" borderId="0" xfId="3" applyFont="1" applyAlignment="1">
      <alignment wrapText="1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horizontal="center"/>
    </xf>
    <xf numFmtId="170" fontId="6" fillId="0" borderId="0" xfId="3" applyNumberFormat="1" applyFont="1" applyAlignment="1">
      <alignment horizontal="right" vertical="top"/>
    </xf>
    <xf numFmtId="0" fontId="13" fillId="0" borderId="0" xfId="3" applyFont="1"/>
    <xf numFmtId="0" fontId="4" fillId="0" borderId="0" xfId="3" applyFont="1" applyAlignment="1">
      <alignment horizontal="center" vertical="center" wrapText="1"/>
    </xf>
    <xf numFmtId="0" fontId="4" fillId="6" borderId="0" xfId="3" applyFont="1" applyFill="1"/>
    <xf numFmtId="166" fontId="4" fillId="0" borderId="0" xfId="3" applyNumberFormat="1" applyFont="1"/>
    <xf numFmtId="0" fontId="14" fillId="2" borderId="0" xfId="3" applyFont="1" applyFill="1" applyAlignment="1">
      <alignment vertical="center"/>
    </xf>
    <xf numFmtId="170" fontId="6" fillId="0" borderId="0" xfId="3" applyNumberFormat="1" applyFont="1" applyAlignment="1">
      <alignment vertical="center"/>
    </xf>
    <xf numFmtId="10" fontId="4" fillId="4" borderId="0" xfId="3" applyNumberFormat="1" applyFont="1" applyFill="1" applyAlignment="1">
      <alignment vertical="center"/>
    </xf>
    <xf numFmtId="0" fontId="11" fillId="2" borderId="3" xfId="3" applyFont="1" applyFill="1" applyBorder="1" applyAlignment="1">
      <alignment horizontal="center" vertical="center"/>
    </xf>
    <xf numFmtId="0" fontId="11" fillId="2" borderId="0" xfId="3" applyFont="1" applyFill="1" applyAlignment="1">
      <alignment horizontal="left" vertical="center" wrapText="1"/>
    </xf>
    <xf numFmtId="0" fontId="4" fillId="0" borderId="1" xfId="3" applyFont="1" applyBorder="1" applyAlignment="1">
      <alignment horizontal="center" vertical="center"/>
    </xf>
    <xf numFmtId="167" fontId="3" fillId="3" borderId="0" xfId="1" applyNumberFormat="1" applyFont="1" applyFill="1" applyBorder="1" applyAlignment="1">
      <alignment horizontal="left" vertical="center" wrapText="1"/>
    </xf>
    <xf numFmtId="0" fontId="9" fillId="0" borderId="0" xfId="12" applyFont="1" applyAlignment="1">
      <alignment horizontal="center" wrapText="1"/>
    </xf>
    <xf numFmtId="167" fontId="4" fillId="4" borderId="1" xfId="1" applyNumberFormat="1" applyFont="1" applyFill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9" fontId="4" fillId="0" borderId="0" xfId="2" applyFont="1" applyAlignment="1">
      <alignment wrapText="1"/>
    </xf>
    <xf numFmtId="9" fontId="4" fillId="5" borderId="0" xfId="2" applyFont="1" applyFill="1"/>
    <xf numFmtId="9" fontId="3" fillId="3" borderId="3" xfId="2" applyFont="1" applyFill="1" applyBorder="1" applyAlignment="1">
      <alignment horizontal="center" vertical="center" wrapText="1"/>
    </xf>
    <xf numFmtId="9" fontId="3" fillId="3" borderId="3" xfId="2" applyFont="1" applyFill="1" applyBorder="1" applyAlignment="1">
      <alignment vertical="center" wrapText="1"/>
    </xf>
    <xf numFmtId="9" fontId="4" fillId="0" borderId="0" xfId="2" applyFont="1" applyBorder="1"/>
    <xf numFmtId="9" fontId="3" fillId="3" borderId="3" xfId="2" applyFont="1" applyFill="1" applyBorder="1" applyAlignment="1">
      <alignment horizontal="left" vertical="center" wrapText="1"/>
    </xf>
    <xf numFmtId="9" fontId="4" fillId="0" borderId="3" xfId="2" applyFont="1" applyFill="1" applyBorder="1" applyAlignment="1">
      <alignment horizontal="left" vertical="center"/>
    </xf>
    <xf numFmtId="9" fontId="4" fillId="4" borderId="3" xfId="2" applyFont="1" applyFill="1" applyBorder="1" applyAlignment="1">
      <alignment horizontal="left" vertical="center"/>
    </xf>
    <xf numFmtId="0" fontId="2" fillId="0" borderId="0" xfId="12" applyAlignment="1">
      <alignment horizontal="center" vertical="center"/>
    </xf>
    <xf numFmtId="164" fontId="3" fillId="3" borderId="1" xfId="1" applyFont="1" applyFill="1" applyBorder="1" applyAlignment="1">
      <alignment horizontal="center" vertical="center" wrapText="1"/>
    </xf>
    <xf numFmtId="0" fontId="4" fillId="5" borderId="0" xfId="3" applyFont="1" applyFill="1" applyAlignment="1">
      <alignment horizontal="center"/>
    </xf>
    <xf numFmtId="9" fontId="4" fillId="0" borderId="0" xfId="2" applyFont="1" applyAlignment="1">
      <alignment horizontal="center"/>
    </xf>
    <xf numFmtId="9" fontId="4" fillId="0" borderId="0" xfId="2" applyFont="1" applyAlignment="1">
      <alignment horizontal="center" wrapText="1"/>
    </xf>
    <xf numFmtId="9" fontId="4" fillId="5" borderId="0" xfId="2" applyFont="1" applyFill="1" applyAlignment="1">
      <alignment horizontal="center"/>
    </xf>
    <xf numFmtId="9" fontId="4" fillId="0" borderId="0" xfId="2" applyFont="1" applyBorder="1" applyAlignment="1">
      <alignment horizontal="center"/>
    </xf>
    <xf numFmtId="0" fontId="3" fillId="3" borderId="1" xfId="3" applyFont="1" applyFill="1" applyBorder="1" applyAlignment="1">
      <alignment vertical="center" wrapText="1"/>
    </xf>
    <xf numFmtId="166" fontId="4" fillId="4" borderId="1" xfId="5" applyNumberFormat="1" applyFont="1" applyFill="1" applyBorder="1" applyAlignment="1">
      <alignment horizontal="left" vertical="center"/>
    </xf>
    <xf numFmtId="164" fontId="3" fillId="3" borderId="2" xfId="1" applyFont="1" applyFill="1" applyBorder="1" applyAlignment="1">
      <alignment vertical="center" wrapText="1"/>
    </xf>
    <xf numFmtId="0" fontId="2" fillId="0" borderId="0" xfId="13"/>
    <xf numFmtId="166" fontId="4" fillId="0" borderId="3" xfId="5" applyNumberFormat="1" applyFont="1" applyFill="1" applyBorder="1" applyAlignment="1">
      <alignment horizontal="left" vertical="center"/>
    </xf>
    <xf numFmtId="0" fontId="15" fillId="2" borderId="0" xfId="3" applyFont="1" applyFill="1" applyAlignment="1">
      <alignment horizontal="left" vertical="center" wrapText="1"/>
    </xf>
    <xf numFmtId="171" fontId="0" fillId="0" borderId="0" xfId="0" applyNumberFormat="1"/>
    <xf numFmtId="165" fontId="4" fillId="4" borderId="1" xfId="1" applyNumberFormat="1" applyFont="1" applyFill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10" fontId="16" fillId="4" borderId="1" xfId="14" applyNumberFormat="1" applyFill="1" applyBorder="1" applyAlignment="1">
      <alignment horizontal="center" vertical="center"/>
    </xf>
    <xf numFmtId="166" fontId="4" fillId="4" borderId="1" xfId="5" applyNumberFormat="1" applyFont="1" applyFill="1" applyBorder="1" applyAlignment="1">
      <alignment horizontal="center" vertical="center"/>
    </xf>
    <xf numFmtId="170" fontId="16" fillId="0" borderId="1" xfId="14" applyNumberFormat="1" applyBorder="1" applyAlignment="1">
      <alignment horizontal="center" vertical="center"/>
    </xf>
    <xf numFmtId="164" fontId="4" fillId="2" borderId="0" xfId="1" applyFont="1" applyFill="1" applyAlignment="1">
      <alignment horizontal="center" vertical="center"/>
    </xf>
    <xf numFmtId="165" fontId="18" fillId="0" borderId="0" xfId="1" applyNumberFormat="1" applyFont="1"/>
    <xf numFmtId="166" fontId="3" fillId="2" borderId="0" xfId="2" applyNumberFormat="1" applyFont="1" applyFill="1" applyAlignment="1">
      <alignment vertical="center"/>
    </xf>
    <xf numFmtId="165" fontId="4" fillId="2" borderId="0" xfId="3" applyNumberFormat="1" applyFont="1" applyFill="1" applyAlignment="1">
      <alignment vertical="center"/>
    </xf>
    <xf numFmtId="9" fontId="4" fillId="0" borderId="0" xfId="3" applyNumberFormat="1" applyFont="1"/>
    <xf numFmtId="164" fontId="4" fillId="0" borderId="0" xfId="1" applyFont="1" applyAlignment="1">
      <alignment vertical="center"/>
    </xf>
    <xf numFmtId="2" fontId="3" fillId="3" borderId="1" xfId="3" applyNumberFormat="1" applyFont="1" applyFill="1" applyBorder="1" applyAlignment="1">
      <alignment horizontal="center" vertical="center" wrapText="1"/>
    </xf>
    <xf numFmtId="171" fontId="4" fillId="0" borderId="1" xfId="1" applyNumberFormat="1" applyFont="1" applyFill="1" applyBorder="1" applyAlignment="1">
      <alignment horizontal="center" vertical="center"/>
    </xf>
    <xf numFmtId="171" fontId="4" fillId="0" borderId="1" xfId="3" applyNumberFormat="1" applyFont="1" applyBorder="1" applyAlignment="1">
      <alignment horizontal="center"/>
    </xf>
    <xf numFmtId="167" fontId="3" fillId="3" borderId="1" xfId="3" applyNumberFormat="1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vertical="center" wrapText="1"/>
    </xf>
    <xf numFmtId="0" fontId="3" fillId="3" borderId="3" xfId="3" applyFont="1" applyFill="1" applyBorder="1" applyAlignment="1">
      <alignment vertical="center" wrapText="1"/>
    </xf>
    <xf numFmtId="167" fontId="3" fillId="3" borderId="1" xfId="1" applyNumberFormat="1" applyFont="1" applyFill="1" applyBorder="1" applyAlignment="1">
      <alignment vertical="center" wrapText="1"/>
    </xf>
    <xf numFmtId="0" fontId="4" fillId="0" borderId="0" xfId="3" applyFont="1" applyAlignment="1">
      <alignment horizontal="center" wrapText="1"/>
    </xf>
    <xf numFmtId="0" fontId="4" fillId="0" borderId="0" xfId="3" applyFont="1" applyAlignment="1">
      <alignment horizontal="right"/>
    </xf>
    <xf numFmtId="0" fontId="11" fillId="2" borderId="1" xfId="3" applyFont="1" applyFill="1" applyBorder="1" applyAlignment="1">
      <alignment horizontal="left" vertical="center"/>
    </xf>
    <xf numFmtId="0" fontId="3" fillId="2" borderId="0" xfId="3" applyFont="1" applyFill="1" applyAlignment="1">
      <alignment horizontal="left" vertical="center"/>
    </xf>
    <xf numFmtId="0" fontId="12" fillId="0" borderId="0" xfId="3" applyFont="1" applyAlignment="1">
      <alignment horizontal="left"/>
    </xf>
    <xf numFmtId="0" fontId="16" fillId="0" borderId="1" xfId="14" applyBorder="1" applyAlignment="1">
      <alignment horizontal="center" vertical="center"/>
    </xf>
    <xf numFmtId="0" fontId="15" fillId="2" borderId="0" xfId="3" applyFont="1" applyFill="1" applyAlignment="1">
      <alignment horizontal="left" vertical="center" wrapText="1"/>
    </xf>
    <xf numFmtId="0" fontId="15" fillId="2" borderId="0" xfId="3" applyFont="1" applyFill="1" applyAlignment="1">
      <alignment horizontal="center" vertical="center" wrapText="1"/>
    </xf>
    <xf numFmtId="0" fontId="3" fillId="2" borderId="0" xfId="3" applyFont="1" applyFill="1" applyAlignment="1">
      <alignment horizontal="center" vertical="center" wrapText="1"/>
    </xf>
    <xf numFmtId="0" fontId="14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166" fontId="4" fillId="4" borderId="1" xfId="5" applyNumberFormat="1" applyFont="1" applyFill="1" applyBorder="1" applyAlignment="1">
      <alignment horizontal="center" vertical="center" wrapText="1"/>
    </xf>
    <xf numFmtId="167" fontId="3" fillId="3" borderId="2" xfId="3" applyNumberFormat="1" applyFont="1" applyFill="1" applyBorder="1" applyAlignment="1">
      <alignment horizontal="center" vertical="center" wrapText="1"/>
    </xf>
    <xf numFmtId="167" fontId="3" fillId="3" borderId="0" xfId="3" applyNumberFormat="1" applyFont="1" applyFill="1" applyAlignment="1">
      <alignment horizontal="center" vertical="center" wrapText="1"/>
    </xf>
    <xf numFmtId="0" fontId="5" fillId="0" borderId="2" xfId="3" applyFont="1" applyBorder="1" applyAlignment="1">
      <alignment horizontal="center" vertical="center"/>
    </xf>
    <xf numFmtId="10" fontId="4" fillId="4" borderId="1" xfId="5" applyNumberFormat="1" applyFont="1" applyFill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3" borderId="2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4" fillId="0" borderId="1" xfId="5" applyNumberFormat="1" applyFont="1" applyFill="1" applyBorder="1" applyAlignment="1">
      <alignment horizontal="center" vertical="center" wrapText="1"/>
    </xf>
    <xf numFmtId="10" fontId="4" fillId="4" borderId="2" xfId="5" applyNumberFormat="1" applyFont="1" applyFill="1" applyBorder="1" applyAlignment="1">
      <alignment horizontal="center" vertical="center"/>
    </xf>
    <xf numFmtId="0" fontId="3" fillId="3" borderId="4" xfId="3" applyFont="1" applyFill="1" applyBorder="1" applyAlignment="1">
      <alignment horizontal="center" vertical="center" wrapText="1"/>
    </xf>
    <xf numFmtId="0" fontId="4" fillId="2" borderId="0" xfId="3" applyFont="1" applyFill="1" applyAlignment="1">
      <alignment horizontal="center" vertical="center"/>
    </xf>
    <xf numFmtId="164" fontId="3" fillId="3" borderId="0" xfId="1" applyFont="1" applyFill="1" applyBorder="1" applyAlignment="1">
      <alignment horizontal="left" vertical="center" wrapText="1"/>
    </xf>
    <xf numFmtId="0" fontId="3" fillId="3" borderId="0" xfId="3" applyFont="1" applyFill="1" applyAlignment="1">
      <alignment horizontal="center" vertical="center" wrapText="1"/>
    </xf>
    <xf numFmtId="164" fontId="3" fillId="3" borderId="2" xfId="1" applyFont="1" applyFill="1" applyBorder="1" applyAlignment="1">
      <alignment horizontal="left" vertical="center" wrapText="1"/>
    </xf>
    <xf numFmtId="0" fontId="4" fillId="0" borderId="0" xfId="3" applyFont="1" applyAlignment="1">
      <alignment horizontal="center"/>
    </xf>
    <xf numFmtId="0" fontId="3" fillId="3" borderId="2" xfId="3" applyFont="1" applyFill="1" applyBorder="1" applyAlignment="1">
      <alignment horizontal="left" vertical="center" wrapText="1"/>
    </xf>
    <xf numFmtId="0" fontId="3" fillId="3" borderId="0" xfId="3" applyFont="1" applyFill="1" applyAlignment="1">
      <alignment horizontal="left" vertical="center" wrapText="1"/>
    </xf>
    <xf numFmtId="0" fontId="4" fillId="0" borderId="1" xfId="3" applyFont="1" applyBorder="1" applyAlignment="1">
      <alignment horizontal="center" vertical="center"/>
    </xf>
    <xf numFmtId="165" fontId="6" fillId="0" borderId="1" xfId="4" applyNumberFormat="1" applyFont="1" applyBorder="1" applyAlignment="1">
      <alignment horizontal="left" vertical="center" wrapText="1"/>
    </xf>
    <xf numFmtId="0" fontId="4" fillId="4" borderId="1" xfId="5" applyNumberFormat="1" applyFont="1" applyFill="1" applyBorder="1" applyAlignment="1">
      <alignment horizontal="left" vertical="center"/>
    </xf>
    <xf numFmtId="164" fontId="3" fillId="3" borderId="2" xfId="1" applyFont="1" applyFill="1" applyBorder="1" applyAlignment="1">
      <alignment horizontal="center" vertical="center" wrapText="1"/>
    </xf>
    <xf numFmtId="164" fontId="3" fillId="3" borderId="0" xfId="1" applyFont="1" applyFill="1" applyBorder="1" applyAlignment="1">
      <alignment horizontal="center" vertical="center" wrapText="1"/>
    </xf>
    <xf numFmtId="0" fontId="4" fillId="4" borderId="1" xfId="5" applyNumberFormat="1" applyFont="1" applyFill="1" applyBorder="1" applyAlignment="1">
      <alignment horizontal="center" vertical="center"/>
    </xf>
    <xf numFmtId="167" fontId="3" fillId="3" borderId="0" xfId="1" applyNumberFormat="1" applyFont="1" applyFill="1" applyBorder="1" applyAlignment="1">
      <alignment horizontal="center" vertical="center" wrapText="1"/>
    </xf>
    <xf numFmtId="167" fontId="3" fillId="3" borderId="3" xfId="1" applyNumberFormat="1" applyFont="1" applyFill="1" applyBorder="1" applyAlignment="1">
      <alignment horizontal="center" vertical="center" wrapText="1"/>
    </xf>
    <xf numFmtId="167" fontId="3" fillId="3" borderId="0" xfId="1" applyNumberFormat="1" applyFont="1" applyFill="1" applyBorder="1" applyAlignment="1">
      <alignment horizontal="left" vertical="center" wrapText="1"/>
    </xf>
    <xf numFmtId="0" fontId="4" fillId="0" borderId="2" xfId="5" applyNumberFormat="1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66" fontId="4" fillId="4" borderId="2" xfId="5" applyNumberFormat="1" applyFont="1" applyFill="1" applyBorder="1" applyAlignment="1">
      <alignment horizontal="left" vertical="center"/>
    </xf>
    <xf numFmtId="0" fontId="6" fillId="0" borderId="1" xfId="4" applyNumberFormat="1" applyFont="1" applyBorder="1" applyAlignment="1">
      <alignment horizontal="center" vertical="center" wrapText="1"/>
    </xf>
    <xf numFmtId="164" fontId="3" fillId="3" borderId="0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3" fillId="3" borderId="2" xfId="1" applyFont="1" applyFill="1" applyBorder="1" applyAlignment="1">
      <alignment horizontal="left" vertical="center"/>
    </xf>
    <xf numFmtId="0" fontId="4" fillId="0" borderId="1" xfId="5" applyNumberFormat="1" applyFont="1" applyFill="1" applyBorder="1" applyAlignment="1">
      <alignment horizontal="left" vertical="center"/>
    </xf>
    <xf numFmtId="166" fontId="4" fillId="4" borderId="1" xfId="5" applyNumberFormat="1" applyFont="1" applyFill="1" applyBorder="1" applyAlignment="1">
      <alignment horizontal="left" vertical="center"/>
    </xf>
    <xf numFmtId="164" fontId="3" fillId="3" borderId="1" xfId="1" applyFont="1" applyFill="1" applyBorder="1" applyAlignment="1">
      <alignment horizontal="left" vertical="center" wrapText="1"/>
    </xf>
    <xf numFmtId="164" fontId="3" fillId="3" borderId="3" xfId="1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left" vertical="center" wrapText="1"/>
    </xf>
    <xf numFmtId="164" fontId="3" fillId="3" borderId="3" xfId="1" applyFont="1" applyFill="1" applyBorder="1" applyAlignment="1">
      <alignment horizontal="left" vertical="center" wrapText="1"/>
    </xf>
    <xf numFmtId="0" fontId="4" fillId="5" borderId="1" xfId="5" applyNumberFormat="1" applyFont="1" applyFill="1" applyBorder="1" applyAlignment="1">
      <alignment vertical="center"/>
    </xf>
    <xf numFmtId="0" fontId="4" fillId="5" borderId="1" xfId="5" applyNumberFormat="1" applyFont="1" applyFill="1" applyBorder="1" applyAlignment="1">
      <alignment horizontal="center" vertical="center"/>
    </xf>
    <xf numFmtId="165" fontId="6" fillId="5" borderId="1" xfId="4" applyNumberFormat="1" applyFont="1" applyFill="1" applyBorder="1" applyAlignment="1">
      <alignment vertical="center" wrapText="1"/>
    </xf>
    <xf numFmtId="165" fontId="1" fillId="5" borderId="1" xfId="4" applyNumberFormat="1" applyFont="1" applyFill="1" applyBorder="1" applyAlignment="1">
      <alignment vertical="center"/>
    </xf>
    <xf numFmtId="164" fontId="3" fillId="5" borderId="2" xfId="1" applyFont="1" applyFill="1" applyBorder="1" applyAlignment="1">
      <alignment horizontal="center" vertical="center" wrapText="1"/>
    </xf>
    <xf numFmtId="164" fontId="3" fillId="5" borderId="3" xfId="1" applyFont="1" applyFill="1" applyBorder="1" applyAlignment="1">
      <alignment horizontal="center" vertical="center" wrapText="1"/>
    </xf>
    <xf numFmtId="164" fontId="3" fillId="5" borderId="0" xfId="1" applyFont="1" applyFill="1" applyBorder="1" applyAlignment="1">
      <alignment horizontal="center" vertical="center" wrapText="1"/>
    </xf>
    <xf numFmtId="0" fontId="3" fillId="5" borderId="2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center" vertical="center" wrapText="1"/>
    </xf>
    <xf numFmtId="0" fontId="3" fillId="5" borderId="1" xfId="3" applyFont="1" applyFill="1" applyBorder="1" applyAlignment="1">
      <alignment horizontal="center" vertical="center" wrapText="1"/>
    </xf>
    <xf numFmtId="0" fontId="4" fillId="5" borderId="1" xfId="3" applyFont="1" applyFill="1" applyBorder="1" applyAlignment="1">
      <alignment horizontal="center" vertical="center"/>
    </xf>
    <xf numFmtId="0" fontId="4" fillId="0" borderId="3" xfId="5" applyNumberFormat="1" applyFont="1" applyFill="1" applyBorder="1" applyAlignment="1">
      <alignment horizontal="left" vertical="center"/>
    </xf>
    <xf numFmtId="165" fontId="6" fillId="0" borderId="1" xfId="4" applyNumberFormat="1" applyFont="1" applyBorder="1" applyAlignment="1">
      <alignment vertical="center" wrapText="1"/>
    </xf>
    <xf numFmtId="165" fontId="1" fillId="0" borderId="1" xfId="4" applyNumberFormat="1" applyFont="1" applyBorder="1" applyAlignment="1">
      <alignment vertical="center"/>
    </xf>
    <xf numFmtId="0" fontId="4" fillId="4" borderId="1" xfId="5" applyNumberFormat="1" applyFont="1" applyFill="1" applyBorder="1" applyAlignment="1">
      <alignment vertical="center"/>
    </xf>
    <xf numFmtId="165" fontId="3" fillId="3" borderId="2" xfId="1" applyNumberFormat="1" applyFont="1" applyFill="1" applyBorder="1" applyAlignment="1">
      <alignment horizontal="right" vertical="center" wrapText="1"/>
    </xf>
    <xf numFmtId="165" fontId="3" fillId="3" borderId="0" xfId="1" applyNumberFormat="1" applyFont="1" applyFill="1" applyBorder="1" applyAlignment="1">
      <alignment horizontal="right" vertical="center" wrapText="1"/>
    </xf>
    <xf numFmtId="165" fontId="3" fillId="3" borderId="3" xfId="1" applyNumberFormat="1" applyFont="1" applyFill="1" applyBorder="1" applyAlignment="1">
      <alignment horizontal="right" vertical="center" wrapText="1"/>
    </xf>
    <xf numFmtId="3" fontId="17" fillId="4" borderId="1" xfId="1" applyNumberFormat="1" applyFont="1" applyFill="1" applyBorder="1" applyAlignment="1">
      <alignment horizontal="center" vertical="center"/>
    </xf>
  </cellXfs>
  <cellStyles count="15">
    <cellStyle name="Hipervínculo" xfId="14" builtinId="8"/>
    <cellStyle name="Millares" xfId="1" builtinId="3"/>
    <cellStyle name="Millares 2" xfId="4" xr:uid="{00000000-0005-0000-0000-000002000000}"/>
    <cellStyle name="Normal" xfId="0" builtinId="0"/>
    <cellStyle name="Normal 2" xfId="3" xr:uid="{00000000-0005-0000-0000-000004000000}"/>
    <cellStyle name="Normal_CAP4_1" xfId="6" xr:uid="{00000000-0005-0000-0000-000005000000}"/>
    <cellStyle name="Normal_CAP4_1_1" xfId="11" xr:uid="{00000000-0005-0000-0000-000006000000}"/>
    <cellStyle name="Normal_CAP4_2" xfId="7" xr:uid="{00000000-0005-0000-0000-000007000000}"/>
    <cellStyle name="Normal_CAP4_2_1" xfId="8" xr:uid="{00000000-0005-0000-0000-000008000000}"/>
    <cellStyle name="Normal_CAP5_1_1" xfId="9" xr:uid="{00000000-0005-0000-0000-000009000000}"/>
    <cellStyle name="Normal_CAP5_2_1" xfId="10" xr:uid="{00000000-0005-0000-0000-00000A000000}"/>
    <cellStyle name="Normal_Hoja2" xfId="13" xr:uid="{00000000-0005-0000-0000-00000B000000}"/>
    <cellStyle name="Normal_MÓDULO_ESPAC" xfId="12" xr:uid="{00000000-0005-0000-0000-00000C000000}"/>
    <cellStyle name="Porcentaje" xfId="2" builtinId="5"/>
    <cellStyle name="Porcentaje 2" xfId="5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13608</xdr:colOff>
      <xdr:row>0</xdr:row>
      <xdr:rowOff>13607</xdr:rowOff>
    </xdr:from>
    <xdr:to>
      <xdr:col>12</xdr:col>
      <xdr:colOff>54429</xdr:colOff>
      <xdr:row>0</xdr:row>
      <xdr:rowOff>1113064</xdr:rowOff>
    </xdr:to>
    <xdr:pic>
      <xdr:nvPicPr>
        <xdr:cNvPr id="2" name="2 Imagen" descr="t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5929" y="13607"/>
          <a:ext cx="11647714" cy="10994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14</xdr:col>
      <xdr:colOff>348457</xdr:colOff>
      <xdr:row>0</xdr:row>
      <xdr:rowOff>1602440</xdr:rowOff>
    </xdr:to>
    <xdr:pic>
      <xdr:nvPicPr>
        <xdr:cNvPr id="2" name="2 Imagen" descr="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9625" y="0"/>
          <a:ext cx="13747891" cy="1602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</xdr:colOff>
      <xdr:row>0</xdr:row>
      <xdr:rowOff>0</xdr:rowOff>
    </xdr:from>
    <xdr:to>
      <xdr:col>10</xdr:col>
      <xdr:colOff>843642</xdr:colOff>
      <xdr:row>1</xdr:row>
      <xdr:rowOff>-1</xdr:rowOff>
    </xdr:to>
    <xdr:pic>
      <xdr:nvPicPr>
        <xdr:cNvPr id="2" name="2 Imagen" descr="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05" y="0"/>
          <a:ext cx="20549187" cy="19594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433"/>
  <sheetViews>
    <sheetView showGridLines="0" zoomScale="70" zoomScaleNormal="70" workbookViewId="0">
      <selection activeCell="J20" sqref="J20"/>
    </sheetView>
  </sheetViews>
  <sheetFormatPr baseColWidth="10" defaultColWidth="9.109375" defaultRowHeight="13.8"/>
  <cols>
    <col min="1" max="2" width="9.109375" style="2"/>
    <col min="3" max="7" width="13.5546875" style="2" customWidth="1"/>
    <col min="8" max="8" width="33.44140625" style="2" customWidth="1"/>
    <col min="9" max="10" width="13.5546875" style="2" customWidth="1"/>
    <col min="11" max="11" width="16" style="2" customWidth="1"/>
    <col min="12" max="12" width="19.88671875" style="2" customWidth="1"/>
    <col min="13" max="14" width="13.5546875" style="2" customWidth="1"/>
    <col min="15" max="114" width="9.44140625" style="2" customWidth="1"/>
    <col min="115" max="16384" width="9.109375" style="2"/>
  </cols>
  <sheetData>
    <row r="1" spans="2:15" ht="89.25" customHeight="1"/>
    <row r="2" spans="2:15" ht="18" customHeight="1">
      <c r="B2" s="190" t="s">
        <v>174</v>
      </c>
      <c r="C2" s="190"/>
      <c r="D2" s="190"/>
      <c r="E2" s="190"/>
      <c r="F2" s="190"/>
      <c r="G2" s="190"/>
    </row>
    <row r="3" spans="2:15" ht="18" customHeight="1">
      <c r="B3" s="191" t="s">
        <v>192</v>
      </c>
      <c r="C3" s="191"/>
      <c r="D3" s="163"/>
      <c r="E3" s="163"/>
      <c r="F3" s="163"/>
      <c r="G3" s="163"/>
    </row>
    <row r="4" spans="2:15">
      <c r="B4" s="190" t="s">
        <v>211</v>
      </c>
      <c r="C4" s="190"/>
      <c r="D4" s="190"/>
      <c r="E4" s="190"/>
      <c r="F4" s="190"/>
      <c r="G4" s="190"/>
      <c r="J4" s="122" t="s">
        <v>151</v>
      </c>
      <c r="K4" s="136" t="s">
        <v>154</v>
      </c>
    </row>
    <row r="5" spans="2:15" customFormat="1" ht="14.4">
      <c r="B5" s="135" t="s">
        <v>153</v>
      </c>
      <c r="C5" s="135"/>
      <c r="D5" s="135"/>
      <c r="E5" s="135"/>
      <c r="F5" s="135"/>
      <c r="G5" s="135"/>
      <c r="H5" s="135"/>
      <c r="I5" s="135"/>
      <c r="J5" s="168" t="s">
        <v>152</v>
      </c>
      <c r="K5" s="168" t="s">
        <v>152</v>
      </c>
      <c r="L5" s="2"/>
    </row>
    <row r="6" spans="2:15" customFormat="1" ht="14.4">
      <c r="B6" s="134" t="s">
        <v>146</v>
      </c>
      <c r="C6" s="134"/>
      <c r="D6" s="134"/>
      <c r="E6" s="134"/>
      <c r="F6" s="134"/>
      <c r="G6" s="134"/>
      <c r="H6" s="134"/>
      <c r="I6" s="134"/>
      <c r="J6" s="170" t="s">
        <v>152</v>
      </c>
      <c r="K6" s="170"/>
      <c r="L6" s="2"/>
    </row>
    <row r="7" spans="2:15" customFormat="1" ht="14.4">
      <c r="B7" s="135" t="s">
        <v>197</v>
      </c>
      <c r="C7" s="135"/>
      <c r="D7" s="135"/>
      <c r="E7" s="135"/>
      <c r="F7" s="135"/>
      <c r="G7" s="135"/>
      <c r="H7" s="135"/>
      <c r="I7" s="135"/>
      <c r="J7" s="168" t="s">
        <v>152</v>
      </c>
      <c r="K7" s="168"/>
      <c r="L7" s="2"/>
    </row>
    <row r="8" spans="2:15" customFormat="1" ht="23.25" customHeight="1">
      <c r="B8" s="134" t="s">
        <v>149</v>
      </c>
      <c r="C8" s="134"/>
      <c r="D8" s="134"/>
      <c r="E8" s="134"/>
      <c r="F8" s="134"/>
      <c r="G8" s="134"/>
      <c r="H8" s="134"/>
      <c r="I8" s="134"/>
      <c r="J8" s="170" t="s">
        <v>152</v>
      </c>
      <c r="K8" s="170" t="s">
        <v>152</v>
      </c>
      <c r="L8" s="2"/>
    </row>
    <row r="9" spans="2:15" customFormat="1" ht="15" customHeight="1">
      <c r="B9" s="135" t="s">
        <v>150</v>
      </c>
      <c r="C9" s="135"/>
      <c r="D9" s="135"/>
      <c r="E9" s="135"/>
      <c r="F9" s="135"/>
      <c r="G9" s="135"/>
      <c r="H9" s="135"/>
      <c r="I9" s="135"/>
      <c r="J9" s="168" t="s">
        <v>152</v>
      </c>
      <c r="K9" s="168" t="s">
        <v>152</v>
      </c>
      <c r="L9" s="2"/>
    </row>
    <row r="10" spans="2:15" ht="18" customHeight="1">
      <c r="B10" s="163"/>
      <c r="C10" s="163"/>
      <c r="D10" s="163"/>
      <c r="E10" s="163"/>
      <c r="F10" s="163"/>
      <c r="G10" s="163"/>
    </row>
    <row r="11" spans="2:15">
      <c r="B11" s="190" t="s">
        <v>191</v>
      </c>
      <c r="C11" s="190"/>
      <c r="D11" s="190"/>
      <c r="E11" s="190"/>
      <c r="F11" s="190"/>
      <c r="G11" s="190"/>
      <c r="H11" s="137"/>
      <c r="J11" s="122" t="s">
        <v>151</v>
      </c>
      <c r="M11" s="95"/>
      <c r="N11" s="95"/>
      <c r="O11" s="123"/>
    </row>
    <row r="12" spans="2:15" s="85" customFormat="1">
      <c r="B12" s="190" t="s">
        <v>212</v>
      </c>
      <c r="C12" s="190"/>
      <c r="D12" s="190"/>
      <c r="E12" s="190"/>
      <c r="F12" s="163"/>
      <c r="G12" s="163"/>
      <c r="H12" s="137"/>
      <c r="J12" s="186"/>
      <c r="M12" s="187"/>
      <c r="N12" s="187"/>
      <c r="O12" s="188"/>
    </row>
    <row r="13" spans="2:15" ht="15" customHeight="1">
      <c r="B13" s="135" t="s">
        <v>155</v>
      </c>
      <c r="C13" s="135"/>
      <c r="D13" s="135"/>
      <c r="E13" s="135"/>
      <c r="F13" s="135"/>
      <c r="G13" s="135"/>
      <c r="H13" s="135"/>
      <c r="I13" s="135"/>
      <c r="J13" s="168" t="s">
        <v>152</v>
      </c>
      <c r="M13" s="95"/>
      <c r="N13" s="95"/>
      <c r="O13" s="123"/>
    </row>
    <row r="14" spans="2:15" ht="15" customHeight="1">
      <c r="B14" s="134" t="s">
        <v>156</v>
      </c>
      <c r="C14" s="134"/>
      <c r="D14" s="134"/>
      <c r="E14" s="134"/>
      <c r="F14" s="134"/>
      <c r="G14" s="134"/>
      <c r="H14" s="134"/>
      <c r="I14" s="134"/>
      <c r="J14" s="189" t="s">
        <v>152</v>
      </c>
      <c r="M14" s="95"/>
      <c r="N14" s="95"/>
      <c r="O14" s="123"/>
    </row>
    <row r="15" spans="2:15" ht="15" customHeight="1">
      <c r="B15" s="135" t="s">
        <v>157</v>
      </c>
      <c r="C15" s="135"/>
      <c r="D15" s="135"/>
      <c r="E15" s="135"/>
      <c r="F15" s="135"/>
      <c r="G15" s="135"/>
      <c r="H15" s="135"/>
      <c r="I15" s="135"/>
      <c r="J15" s="168" t="s">
        <v>152</v>
      </c>
      <c r="M15" s="95"/>
      <c r="N15" s="95"/>
      <c r="O15" s="123"/>
    </row>
    <row r="16" spans="2:15" ht="15" customHeight="1">
      <c r="B16" s="134" t="s">
        <v>158</v>
      </c>
      <c r="C16" s="134"/>
      <c r="D16" s="134"/>
      <c r="E16" s="134"/>
      <c r="F16" s="134"/>
      <c r="G16" s="134"/>
      <c r="H16" s="134"/>
      <c r="I16" s="134"/>
      <c r="J16" s="189" t="s">
        <v>152</v>
      </c>
      <c r="M16" s="95"/>
      <c r="N16" s="95"/>
      <c r="O16" s="123"/>
    </row>
    <row r="17" spans="2:15" s="19" customFormat="1" ht="15" customHeight="1">
      <c r="B17" s="135" t="s">
        <v>159</v>
      </c>
      <c r="C17" s="135"/>
      <c r="D17" s="135"/>
      <c r="E17" s="135"/>
      <c r="F17" s="135"/>
      <c r="G17" s="135"/>
      <c r="H17" s="135"/>
      <c r="I17" s="135"/>
      <c r="J17" s="168" t="s">
        <v>152</v>
      </c>
      <c r="K17" s="2"/>
      <c r="L17" s="2"/>
      <c r="M17" s="124"/>
      <c r="N17" s="124"/>
      <c r="O17" s="125"/>
    </row>
    <row r="18" spans="2:15" ht="15" customHeight="1">
      <c r="B18" s="134" t="s">
        <v>160</v>
      </c>
      <c r="C18" s="134"/>
      <c r="D18" s="134"/>
      <c r="E18" s="134"/>
      <c r="F18" s="134"/>
      <c r="G18" s="134"/>
      <c r="H18" s="134"/>
      <c r="I18" s="134"/>
      <c r="J18" s="189" t="s">
        <v>152</v>
      </c>
    </row>
    <row r="19" spans="2:15" ht="14.4">
      <c r="B19" s="135" t="s">
        <v>162</v>
      </c>
      <c r="C19" s="135"/>
      <c r="D19" s="135"/>
      <c r="E19" s="135"/>
      <c r="F19" s="135"/>
      <c r="G19" s="135"/>
      <c r="H19" s="135"/>
      <c r="I19" s="135"/>
      <c r="J19" s="168" t="s">
        <v>152</v>
      </c>
    </row>
    <row r="20" spans="2:15" ht="14.4">
      <c r="B20" s="134" t="s">
        <v>161</v>
      </c>
      <c r="C20" s="134"/>
      <c r="D20" s="134"/>
      <c r="E20" s="134"/>
      <c r="F20" s="134"/>
      <c r="G20" s="134"/>
      <c r="H20" s="134"/>
      <c r="I20" s="134"/>
      <c r="J20" s="189" t="s">
        <v>152</v>
      </c>
    </row>
    <row r="21" spans="2:15" ht="14.25" customHeight="1"/>
    <row r="25" spans="2:15" s="19" customFormat="1" ht="15" customHeight="1">
      <c r="K25" s="2"/>
      <c r="L25" s="2"/>
    </row>
    <row r="27" spans="2:15" ht="13.5" customHeight="1"/>
    <row r="32" spans="2:15" s="19" customFormat="1" ht="15" customHeight="1"/>
    <row r="36" ht="30.75" customHeight="1"/>
    <row r="42" ht="15" customHeight="1"/>
    <row r="44" s="19" customFormat="1" ht="30.75" customHeight="1"/>
    <row r="55" s="19" customFormat="1" ht="15" customHeight="1"/>
    <row r="56" ht="15" customHeight="1"/>
    <row r="60" s="2" customFormat="1"/>
    <row r="65" ht="14.25" customHeight="1"/>
    <row r="66" ht="15" customHeight="1"/>
    <row r="68" ht="15" customHeight="1"/>
    <row r="71" ht="49.5" customHeight="1"/>
    <row r="72" s="2" customFormat="1"/>
    <row r="78" ht="15" customHeight="1"/>
    <row r="82" s="2" customFormat="1"/>
    <row r="88" ht="15" customHeight="1"/>
    <row r="91" s="126" customFormat="1" ht="30.75" customHeight="1"/>
    <row r="100" spans="3:17" ht="15" customHeight="1"/>
    <row r="102" spans="3:17"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</row>
    <row r="107" spans="3:17"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</row>
    <row r="112" spans="3:17" ht="36.75" customHeight="1"/>
    <row r="123" ht="15" customHeight="1"/>
    <row r="126" ht="34.5" customHeight="1"/>
    <row r="127" s="2" customFormat="1"/>
    <row r="133" ht="40.5" customHeight="1"/>
    <row r="144" ht="15" customHeight="1"/>
    <row r="147" s="126" customFormat="1" ht="36" customHeight="1"/>
    <row r="155" ht="15" customHeight="1"/>
    <row r="166" ht="15" customHeight="1"/>
    <row r="169" s="126" customFormat="1" ht="35.25" customHeight="1"/>
    <row r="170" s="127" customFormat="1"/>
    <row r="176" ht="15" customHeight="1"/>
    <row r="184" s="2" customFormat="1"/>
    <row r="187" ht="36.75" customHeight="1"/>
    <row r="198" ht="15" customHeight="1"/>
    <row r="253" ht="15" customHeight="1"/>
    <row r="275" ht="15" customHeight="1"/>
    <row r="279" ht="15" customHeight="1"/>
    <row r="280" s="2" customFormat="1"/>
    <row r="286" ht="15" customHeight="1"/>
    <row r="291" s="2" customFormat="1"/>
    <row r="297" ht="15" customHeight="1"/>
    <row r="300" ht="15" customHeight="1"/>
    <row r="302" s="2" customFormat="1"/>
    <row r="308" ht="13.5" customHeight="1"/>
    <row r="330" ht="15" customHeight="1"/>
    <row r="350" ht="15" customHeight="1"/>
    <row r="352" ht="14.25" customHeight="1"/>
    <row r="362" ht="15" customHeight="1"/>
    <row r="363" ht="15" customHeight="1"/>
    <row r="368" s="2" customFormat="1"/>
    <row r="372" ht="15" customHeight="1"/>
    <row r="373" ht="15" customHeight="1"/>
    <row r="374" ht="15" customHeight="1"/>
    <row r="383" ht="15" customHeight="1"/>
    <row r="384" ht="15" customHeight="1"/>
    <row r="385" ht="32.25" customHeight="1"/>
    <row r="386" ht="15" customHeight="1"/>
    <row r="395" ht="15" customHeight="1"/>
    <row r="396" ht="15" customHeight="1"/>
    <row r="450" ht="15" customHeight="1"/>
    <row r="480" spans="3:3">
      <c r="C480" s="128"/>
    </row>
    <row r="481" spans="3:3">
      <c r="C481" s="128"/>
    </row>
    <row r="508" spans="3:3">
      <c r="C508" s="128"/>
    </row>
    <row r="509" spans="3:3">
      <c r="C509" s="128"/>
    </row>
    <row r="510" spans="3:3">
      <c r="C510" s="128"/>
    </row>
    <row r="511" spans="3:3">
      <c r="C511" s="128"/>
    </row>
    <row r="512" spans="3:3">
      <c r="C512" s="128"/>
    </row>
    <row r="513" spans="3:3">
      <c r="C513" s="128"/>
    </row>
    <row r="514" spans="3:3">
      <c r="C514" s="128"/>
    </row>
    <row r="515" spans="3:3">
      <c r="C515" s="128"/>
    </row>
    <row r="516" spans="3:3">
      <c r="C516" s="128"/>
    </row>
    <row r="517" spans="3:3">
      <c r="C517" s="128"/>
    </row>
    <row r="518" spans="3:3">
      <c r="C518" s="128"/>
    </row>
    <row r="519" spans="3:3">
      <c r="C519" s="128"/>
    </row>
    <row r="520" spans="3:3">
      <c r="C520" s="128"/>
    </row>
    <row r="521" spans="3:3">
      <c r="C521" s="128"/>
    </row>
    <row r="522" spans="3:3">
      <c r="C522" s="128"/>
    </row>
    <row r="523" spans="3:3">
      <c r="C523" s="128"/>
    </row>
    <row r="524" spans="3:3">
      <c r="C524" s="128"/>
    </row>
    <row r="525" spans="3:3">
      <c r="C525" s="128"/>
    </row>
    <row r="530" spans="3:3">
      <c r="C530" s="128"/>
    </row>
    <row r="531" spans="3:3">
      <c r="C531" s="128"/>
    </row>
    <row r="532" spans="3:3">
      <c r="C532" s="128"/>
    </row>
    <row r="533" spans="3:3">
      <c r="C533" s="128"/>
    </row>
    <row r="534" spans="3:3">
      <c r="C534" s="128"/>
    </row>
    <row r="535" spans="3:3">
      <c r="C535" s="128"/>
    </row>
    <row r="536" spans="3:3">
      <c r="C536" s="128"/>
    </row>
    <row r="537" spans="3:3">
      <c r="C537" s="128"/>
    </row>
    <row r="538" spans="3:3">
      <c r="C538" s="128"/>
    </row>
    <row r="539" spans="3:3">
      <c r="C539" s="128"/>
    </row>
    <row r="540" spans="3:3">
      <c r="C540" s="128"/>
    </row>
    <row r="541" spans="3:3">
      <c r="C541" s="128"/>
    </row>
    <row r="542" spans="3:3">
      <c r="C542" s="128"/>
    </row>
    <row r="543" spans="3:3">
      <c r="C543" s="128"/>
    </row>
    <row r="544" spans="3:3">
      <c r="C544" s="128"/>
    </row>
    <row r="545" spans="3:3">
      <c r="C545" s="128"/>
    </row>
    <row r="546" spans="3:3">
      <c r="C546" s="128"/>
    </row>
    <row r="566" ht="15" customHeight="1"/>
    <row r="627" s="2" customFormat="1"/>
    <row r="630" ht="15" customHeight="1"/>
    <row r="635" ht="15.9" customHeight="1"/>
    <row r="640" ht="15.9" customHeight="1"/>
    <row r="646" ht="13.5" customHeight="1"/>
    <row r="658" ht="32.25" customHeight="1"/>
    <row r="659" ht="15" customHeight="1"/>
    <row r="674" ht="15" customHeight="1"/>
    <row r="686" ht="15" customHeight="1"/>
    <row r="692" ht="15" customHeight="1"/>
    <row r="694" ht="34.5" customHeight="1"/>
    <row r="703" ht="15.75" customHeight="1"/>
    <row r="704" ht="15.75" customHeight="1"/>
    <row r="705" ht="15.75" customHeight="1"/>
    <row r="706" ht="15.75" customHeight="1"/>
    <row r="713" ht="15.75" customHeight="1"/>
    <row r="714" ht="15.75" customHeight="1"/>
    <row r="715" ht="15.75" customHeight="1"/>
    <row r="716" ht="15.75" customHeight="1"/>
    <row r="723" ht="15.75" customHeight="1"/>
    <row r="724" ht="15.75" customHeight="1"/>
    <row r="725" ht="15.75" customHeight="1"/>
    <row r="726" ht="15.75" customHeight="1"/>
    <row r="733" ht="15" customHeight="1"/>
    <row r="735" ht="15" customHeight="1"/>
    <row r="744" ht="15" customHeight="1"/>
    <row r="746" ht="15" customHeight="1"/>
    <row r="755" ht="15" customHeight="1"/>
    <row r="757" ht="15" customHeight="1"/>
    <row r="766" ht="15.75" customHeight="1"/>
    <row r="767" ht="15.75" customHeight="1"/>
    <row r="768" ht="15.75" customHeight="1"/>
    <row r="769" ht="15.75" customHeight="1"/>
    <row r="776" ht="15" customHeight="1"/>
    <row r="777" ht="15" customHeight="1"/>
    <row r="778" ht="15" customHeight="1"/>
    <row r="779" ht="14.25" customHeight="1"/>
    <row r="781" ht="15" customHeight="1"/>
    <row r="788" ht="15.75" customHeight="1"/>
    <row r="789" ht="15.75" customHeight="1"/>
    <row r="790" ht="15.75" customHeight="1"/>
    <row r="791" ht="15.75" customHeight="1"/>
    <row r="794" ht="15" customHeight="1"/>
    <row r="801" ht="15" customHeight="1"/>
    <row r="803" ht="15" customHeight="1"/>
    <row r="812" s="129" customFormat="1" ht="15" customHeight="1"/>
    <row r="813" ht="15" customHeight="1"/>
    <row r="814" ht="15" customHeight="1"/>
    <row r="815" ht="14.25" customHeight="1"/>
    <row r="817" ht="15" customHeight="1"/>
    <row r="827" ht="14.25" customHeight="1"/>
    <row r="829" ht="14.25" customHeight="1"/>
    <row r="831" ht="14.25" customHeight="1"/>
    <row r="832" ht="14.25" customHeight="1"/>
    <row r="833" ht="14.25" customHeight="1"/>
    <row r="834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2" ht="14.25" customHeight="1"/>
    <row r="845" ht="14.25" customHeight="1"/>
    <row r="846" ht="15.75" customHeight="1"/>
    <row r="847" ht="15.75" customHeight="1"/>
    <row r="848" ht="15.75" customHeight="1"/>
    <row r="849" ht="15.75" customHeight="1"/>
    <row r="852" ht="15" customHeight="1"/>
    <row r="855" ht="16.5" customHeight="1"/>
    <row r="857" ht="15" customHeight="1"/>
    <row r="859" ht="15" customHeight="1"/>
    <row r="868" ht="15.75" customHeight="1"/>
    <row r="869" ht="15.75" customHeight="1"/>
    <row r="870" ht="15.75" customHeight="1"/>
    <row r="871" ht="15.75" customHeight="1"/>
    <row r="873" ht="15" customHeight="1"/>
    <row r="878" ht="15" customHeight="1"/>
    <row r="879" ht="15" customHeight="1"/>
    <row r="880" ht="15" customHeight="1"/>
    <row r="881" ht="14.25" customHeight="1"/>
    <row r="883" ht="15" customHeight="1"/>
    <row r="890" ht="15.75" customHeight="1"/>
    <row r="891" ht="15.75" customHeight="1"/>
    <row r="892" ht="15.75" customHeight="1"/>
    <row r="893" ht="15.75" customHeight="1"/>
    <row r="896" ht="15" customHeight="1"/>
    <row r="902" ht="15.9" customHeight="1"/>
    <row r="909" ht="15" customHeight="1"/>
    <row r="911" ht="15" customHeight="1"/>
    <row r="920" ht="15.75" customHeight="1"/>
    <row r="921" ht="15.75" customHeight="1"/>
    <row r="922" ht="15.75" customHeight="1"/>
    <row r="923" ht="15.75" customHeight="1"/>
    <row r="925" ht="15" customHeight="1"/>
    <row r="930" ht="15" customHeight="1"/>
    <row r="932" ht="15" customHeight="1"/>
    <row r="941" ht="15.75" customHeight="1"/>
    <row r="942" ht="15.75" customHeight="1"/>
    <row r="943" ht="15.75" customHeight="1"/>
    <row r="944" ht="15.75" customHeight="1"/>
    <row r="946" ht="15" customHeight="1"/>
    <row r="951" ht="15" customHeight="1"/>
    <row r="952" ht="15" customHeight="1"/>
    <row r="953" ht="15" customHeight="1"/>
    <row r="954" ht="14.25" customHeight="1"/>
    <row r="963" ht="15.75" customHeight="1"/>
    <row r="964" ht="15.75" customHeight="1"/>
    <row r="965" ht="15.75" customHeight="1"/>
    <row r="966" ht="15.75" customHeight="1"/>
    <row r="967" ht="15.75" customHeight="1"/>
    <row r="969" ht="15" customHeight="1"/>
    <row r="974" ht="15" customHeight="1"/>
    <row r="975" ht="15" customHeight="1"/>
    <row r="976" ht="15" customHeight="1"/>
    <row r="977" ht="14.25" customHeight="1"/>
    <row r="986" ht="15" customHeight="1"/>
    <row r="987" ht="15" customHeight="1"/>
    <row r="988" ht="15" customHeight="1"/>
    <row r="989" ht="14.25" customHeight="1"/>
    <row r="990" ht="15.75" customHeight="1"/>
    <row r="992" ht="15" customHeight="1"/>
    <row r="997" ht="15" customHeight="1"/>
    <row r="998" ht="15" customHeight="1"/>
    <row r="999" ht="15" customHeight="1"/>
    <row r="1000" ht="14.25" customHeight="1"/>
    <row r="1010" ht="14.25" customHeight="1"/>
    <row r="1012" ht="14.25" customHeight="1"/>
    <row r="1013" ht="14.25" customHeight="1"/>
    <row r="1015" ht="14.25" customHeight="1"/>
    <row r="1016" ht="14.25" customHeight="1"/>
    <row r="1019" ht="14.25" customHeight="1"/>
    <row r="1020" ht="14.25" customHeight="1"/>
    <row r="1021" s="36" customFormat="1"/>
    <row r="1024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6" ht="15" customHeight="1"/>
    <row r="1037" ht="15" customHeight="1"/>
    <row r="1038" ht="15" customHeight="1"/>
    <row r="1039" ht="14.25" customHeight="1"/>
    <row r="1040" ht="15.75" customHeight="1"/>
    <row r="1042" ht="15" customHeight="1"/>
    <row r="1047" ht="15" customHeight="1"/>
    <row r="1049" ht="15" customHeight="1"/>
    <row r="1052" ht="15" customHeight="1"/>
    <row r="1058" ht="15.75" customHeight="1"/>
    <row r="1059" ht="15.75" customHeight="1"/>
    <row r="1060" ht="15.75" customHeight="1"/>
    <row r="1061" ht="15.75" customHeight="1"/>
    <row r="1063" ht="15" customHeight="1"/>
    <row r="1068" ht="15" customHeight="1"/>
    <row r="1069" ht="15" customHeight="1"/>
    <row r="1070" ht="15" customHeight="1"/>
    <row r="1071" ht="14.25" customHeight="1"/>
    <row r="1080" ht="15" customHeight="1"/>
    <row r="1081" ht="15" customHeight="1"/>
    <row r="1082" ht="15" customHeight="1"/>
    <row r="1083" ht="14.25" customHeight="1"/>
    <row r="1092" s="2" customFormat="1" ht="15.75" customHeight="1"/>
    <row r="1093" ht="15.75" customHeight="1"/>
    <row r="1094" ht="15.75" customHeight="1"/>
    <row r="1095" ht="15.75" customHeight="1"/>
    <row r="1096" ht="15.75" customHeight="1"/>
    <row r="1097" s="126" customFormat="1"/>
    <row r="1103" s="130" customFormat="1" ht="15" customHeight="1"/>
    <row r="1109" s="126" customFormat="1" ht="15" customHeight="1"/>
    <row r="1115" ht="15.75" customHeight="1"/>
    <row r="1116" ht="15.75" customHeight="1"/>
    <row r="1117" ht="15.75" customHeight="1"/>
    <row r="1118" ht="15.75" customHeight="1"/>
    <row r="1120" s="126" customFormat="1" ht="35.25" customHeight="1"/>
    <row r="1126" s="130" customFormat="1" ht="42" customHeight="1"/>
    <row r="1132" s="126" customFormat="1" ht="33" customHeight="1"/>
    <row r="1138" ht="15.75" customHeight="1"/>
    <row r="1139" ht="15.75" customHeight="1"/>
    <row r="1140" ht="15.75" customHeight="1"/>
    <row r="1141" ht="15.75" customHeight="1"/>
    <row r="1143" ht="15" customHeight="1"/>
    <row r="1145" ht="14.25" customHeight="1"/>
    <row r="1146" ht="14.25" customHeight="1"/>
    <row r="1147" ht="14.25" customHeight="1"/>
    <row r="1150" ht="14.25" customHeight="1"/>
    <row r="1154" ht="15.75" customHeight="1"/>
    <row r="1155" ht="15.75" customHeight="1"/>
    <row r="1156" ht="15.75" customHeight="1"/>
    <row r="1157" ht="15.75" customHeight="1"/>
    <row r="1159" ht="15" customHeight="1"/>
    <row r="1160" ht="30.75" customHeight="1"/>
    <row r="1161" ht="14.25" customHeight="1"/>
    <row r="1167" ht="15.75" customHeight="1"/>
    <row r="1168" ht="15.75" customHeight="1"/>
    <row r="1169" ht="15.75" customHeight="1"/>
    <row r="1170" ht="15.75" customHeight="1"/>
    <row r="1172" ht="15" customHeight="1"/>
    <row r="1173" ht="36.75" customHeight="1"/>
    <row r="1174" ht="14.25" customHeight="1"/>
    <row r="1181" ht="15.75" customHeight="1"/>
    <row r="1182" ht="15.75" customHeight="1"/>
    <row r="1183" ht="15.75" customHeight="1"/>
    <row r="1184" ht="15.75" customHeight="1"/>
    <row r="1185" ht="15" customHeight="1"/>
    <row r="1186" ht="37.5" customHeight="1"/>
    <row r="1187" ht="14.25" customHeight="1"/>
    <row r="1192" ht="15.75" customHeight="1"/>
    <row r="1193" ht="15.75" customHeight="1"/>
    <row r="1194" ht="15.75" customHeight="1"/>
    <row r="1195" ht="15.75" customHeight="1"/>
    <row r="1196" ht="15" customHeight="1"/>
    <row r="1197" ht="15" customHeight="1"/>
    <row r="1198" ht="14.25" customHeight="1"/>
    <row r="1204" ht="15.75" customHeight="1"/>
    <row r="1205" ht="15.75" customHeight="1"/>
    <row r="1206" ht="15.75" customHeight="1"/>
    <row r="1207" ht="15.75" customHeight="1"/>
    <row r="1208" ht="15" customHeight="1"/>
    <row r="1209" ht="15" customHeight="1"/>
    <row r="1210" ht="14.25" customHeight="1"/>
    <row r="1215" ht="15.75" customHeight="1"/>
    <row r="1216" ht="15.75" customHeight="1"/>
    <row r="1217" ht="15.75" customHeight="1"/>
    <row r="1218" ht="15.75" customHeight="1"/>
    <row r="1219" ht="15" customHeight="1"/>
    <row r="1220" ht="15" customHeight="1"/>
    <row r="1221" ht="14.25" customHeight="1"/>
    <row r="1226" ht="15.75" customHeight="1"/>
    <row r="1227" ht="15.75" customHeight="1"/>
    <row r="1228" ht="15.75" customHeight="1"/>
    <row r="1229" ht="15.75" customHeight="1"/>
    <row r="1230" ht="15" customHeight="1"/>
    <row r="1231" s="36" customFormat="1" ht="15" customHeight="1"/>
    <row r="1232" ht="14.25" customHeight="1"/>
    <row r="1236" ht="15" customHeight="1"/>
    <row r="1237" ht="15" customHeight="1"/>
    <row r="1238" ht="34.5" customHeight="1"/>
    <row r="1239" ht="15" customHeight="1"/>
    <row r="1248" ht="15" customHeight="1"/>
    <row r="1249" s="131" customFormat="1" ht="15.9" customHeight="1"/>
    <row r="1250" s="131" customFormat="1" ht="15.9" customHeight="1"/>
    <row r="1251" s="131" customFormat="1" ht="15.9" customHeight="1"/>
    <row r="1252" ht="15.9" customHeight="1"/>
    <row r="1253" ht="15" customHeight="1"/>
    <row r="1254" ht="15.9" customHeight="1"/>
    <row r="1255" ht="15.9" customHeight="1"/>
    <row r="1256" ht="15.9" customHeight="1"/>
    <row r="1257" ht="15.9" customHeight="1"/>
    <row r="1258" ht="15.9" customHeight="1"/>
    <row r="1259" ht="15.9" customHeight="1"/>
    <row r="1260" ht="15.9" customHeight="1"/>
    <row r="1261" ht="15.9" customHeight="1"/>
    <row r="1262" ht="25.5" customHeight="1"/>
    <row r="1263" ht="15.9" customHeight="1"/>
    <row r="1264" ht="15.9" customHeight="1"/>
    <row r="1265" ht="15.9" customHeight="1"/>
    <row r="1266" ht="15.9" customHeight="1"/>
    <row r="1267" ht="15.9" customHeight="1"/>
    <row r="1268" ht="15.9" customHeight="1"/>
    <row r="1269" ht="15.9" customHeight="1"/>
    <row r="1270" ht="15.9" customHeight="1"/>
    <row r="1271" ht="15.9" customHeight="1"/>
    <row r="1272" ht="15.9" customHeight="1"/>
    <row r="1273" ht="15.9" customHeight="1"/>
    <row r="1274" ht="15.9" customHeight="1"/>
    <row r="1275" ht="15.9" customHeight="1"/>
    <row r="1276" ht="15.9" customHeight="1"/>
    <row r="1277" ht="15.9" customHeight="1"/>
    <row r="1278" ht="15.9" customHeight="1"/>
    <row r="1279" ht="15.9" customHeight="1"/>
    <row r="1280" ht="15.9" customHeight="1"/>
    <row r="1281" ht="15.9" customHeight="1"/>
    <row r="1282" ht="15.9" customHeight="1"/>
    <row r="1283" ht="15.9" customHeight="1"/>
    <row r="1284" ht="15.9" customHeight="1"/>
    <row r="1285" ht="15.9" customHeight="1"/>
    <row r="1286" ht="15.9" customHeight="1"/>
    <row r="1287" ht="15.9" customHeight="1"/>
    <row r="1288" ht="46.5" customHeight="1"/>
    <row r="1289" ht="15.9" customHeight="1"/>
    <row r="1290" ht="15.9" customHeight="1"/>
    <row r="1291" ht="15.9" customHeight="1"/>
    <row r="1292" ht="15.9" customHeight="1"/>
    <row r="1293" ht="15.9" customHeight="1"/>
    <row r="1294" ht="15.9" customHeight="1"/>
    <row r="1295" ht="15.9" customHeight="1"/>
    <row r="1296" ht="15.9" customHeight="1"/>
    <row r="1297" ht="15.9" customHeight="1"/>
    <row r="1298" ht="15.9" customHeight="1"/>
    <row r="1299" ht="15.9" customHeight="1"/>
    <row r="1300" ht="15.9" customHeight="1"/>
    <row r="1301" ht="15.9" customHeight="1"/>
    <row r="1302" ht="15.9" customHeight="1"/>
    <row r="1303" ht="15.9" customHeight="1"/>
    <row r="1304" ht="15.9" customHeight="1"/>
    <row r="1305" ht="15.9" customHeight="1"/>
    <row r="1306" ht="15.9" customHeight="1"/>
    <row r="1307" ht="15.9" customHeight="1"/>
    <row r="1308" ht="15.9" customHeight="1"/>
    <row r="1309" ht="15.9" customHeight="1"/>
    <row r="1310" ht="15.9" customHeight="1"/>
    <row r="1311" ht="36" customHeight="1"/>
    <row r="1322" ht="14.25" customHeight="1"/>
    <row r="1324" ht="14.25" customHeight="1"/>
    <row r="1326" ht="15.9" customHeight="1"/>
    <row r="1327" ht="15.9" customHeight="1"/>
    <row r="1328" ht="15.9" customHeight="1"/>
    <row r="1329" ht="15.9" customHeight="1"/>
    <row r="1330" ht="15.9" customHeight="1"/>
    <row r="1331" ht="15.9" customHeight="1"/>
    <row r="1332" ht="15.9" customHeight="1"/>
    <row r="1333" ht="15.9" customHeight="1"/>
    <row r="1334" ht="37.5" customHeight="1"/>
    <row r="1335" ht="15.9" customHeight="1"/>
    <row r="1336" ht="15.9" customHeight="1"/>
    <row r="1337" ht="15.9" customHeight="1"/>
    <row r="1338" ht="15.9" customHeight="1"/>
    <row r="1339" ht="15.9" customHeight="1"/>
    <row r="1340" ht="15.9" customHeight="1"/>
    <row r="1341" ht="15.9" customHeight="1"/>
    <row r="1342" ht="15.9" customHeight="1"/>
    <row r="1343" ht="15.9" customHeight="1"/>
    <row r="1344" ht="15.9" customHeight="1"/>
    <row r="1345" ht="15.9" customHeight="1"/>
    <row r="1346" ht="15.9" customHeight="1"/>
    <row r="1347" ht="15.9" customHeight="1"/>
    <row r="1348" ht="15.9" customHeight="1"/>
    <row r="1349" ht="15.9" customHeight="1"/>
    <row r="1350" ht="30" customHeight="1"/>
    <row r="1351" ht="15.9" customHeight="1"/>
    <row r="1352" ht="15.9" customHeight="1"/>
    <row r="1353" ht="15" customHeight="1"/>
    <row r="1354" ht="15.9" customHeight="1"/>
    <row r="1355" ht="15.9" customHeight="1"/>
    <row r="1356" ht="15.9" customHeight="1"/>
    <row r="1357" ht="15.9" customHeight="1"/>
    <row r="1358" ht="15.9" customHeight="1"/>
    <row r="1359" ht="15.9" customHeight="1"/>
    <row r="1360" ht="15.9" customHeight="1"/>
    <row r="1361" ht="15.9" customHeight="1"/>
    <row r="1362" ht="15.9" customHeight="1"/>
    <row r="1363" ht="15.9" customHeight="1"/>
    <row r="1366" ht="14.25" customHeight="1"/>
    <row r="1369" ht="14.25" customHeight="1"/>
    <row r="1371" ht="15.9" customHeight="1"/>
    <row r="1372" ht="15.9" customHeight="1"/>
    <row r="1373" ht="15.9" customHeight="1"/>
    <row r="1374" ht="15.9" customHeight="1"/>
    <row r="1375" ht="15.9" customHeight="1"/>
    <row r="1376" ht="15.9" customHeight="1"/>
    <row r="1377" ht="16.5" customHeight="1"/>
    <row r="1378" ht="16.5" customHeight="1"/>
    <row r="1379" ht="32.25" customHeight="1"/>
    <row r="1380" ht="16.5" customHeight="1"/>
    <row r="1381" ht="16.5" customHeight="1"/>
    <row r="1382" ht="16.5" customHeight="1"/>
    <row r="1383" ht="16.5" customHeight="1"/>
    <row r="1384" ht="16.5" customHeight="1"/>
    <row r="1390" ht="15.9" customHeight="1"/>
    <row r="1396" ht="15.9" customHeight="1"/>
    <row r="1397" ht="15.9" customHeight="1"/>
    <row r="1406" ht="15.9" customHeight="1"/>
    <row r="1419" ht="15.9" customHeight="1"/>
    <row r="1420" ht="15.9" customHeight="1"/>
    <row r="1421" ht="15.9" customHeight="1"/>
    <row r="1422" ht="15.9" customHeight="1"/>
    <row r="1423" ht="15.9" customHeight="1"/>
    <row r="1424" ht="15.9" customHeight="1"/>
    <row r="1425" ht="15.9" customHeight="1"/>
    <row r="1428" ht="15" customHeight="1"/>
    <row r="1429" ht="15.9" customHeight="1"/>
    <row r="1430" ht="15.9" customHeight="1"/>
    <row r="1431" ht="15" customHeight="1"/>
    <row r="1433" ht="14.25" customHeight="1"/>
  </sheetData>
  <mergeCells count="5">
    <mergeCell ref="B4:G4"/>
    <mergeCell ref="B11:G11"/>
    <mergeCell ref="B2:G2"/>
    <mergeCell ref="B3:C3"/>
    <mergeCell ref="B12:E12"/>
  </mergeCells>
  <hyperlinks>
    <hyperlink ref="J13" location="'MÓDULO (ESPAC)'!B42" display="x" xr:uid="{00000000-0004-0000-0000-000000000000}"/>
    <hyperlink ref="J14" location="'MÓDULO (ESPAC)'!B82" display="x" xr:uid="{00000000-0004-0000-0000-000001000000}"/>
    <hyperlink ref="J15" location="'MÓDULO (ESPAC)'!C85" display="x" xr:uid="{00000000-0004-0000-0000-000002000000}"/>
    <hyperlink ref="J17" location="'MÓDULO (ESPAC)'!B293" display="x" xr:uid="{00000000-0004-0000-0000-000003000000}"/>
    <hyperlink ref="J18" location="'MÓDULO (ESPAC)'!B362" display="x" xr:uid="{00000000-0004-0000-0000-000004000000}"/>
    <hyperlink ref="J20" location="'MÓDULO (ESPAC)'!B986" display="x" xr:uid="{00000000-0004-0000-0000-000005000000}"/>
    <hyperlink ref="J19" location="'MÓDULO (ESPAC)'!B956" display="x" xr:uid="{00000000-0004-0000-0000-000006000000}"/>
    <hyperlink ref="J5" location="'CAP 4,5,7 Prácticas Cultivos '!B3" display="x" xr:uid="{00000000-0004-0000-0000-000007000000}"/>
    <hyperlink ref="J8" location="'CAP 4,5,7 Prácticas Cultivos '!B92" display="x" xr:uid="{00000000-0004-0000-0000-000008000000}"/>
    <hyperlink ref="J6" location="'CAP 4,5,7 Prácticas Cultivos '!B152" display="x" xr:uid="{00000000-0004-0000-0000-000009000000}"/>
    <hyperlink ref="J9" location="'CAP 4,5,7 Prácticas Cultivos '!B164" display="x" xr:uid="{00000000-0004-0000-0000-00000A000000}"/>
    <hyperlink ref="K5" location="'CAP 4,5,7 Prácticas Cultivos '!B28" display="x" xr:uid="{00000000-0004-0000-0000-00000B000000}"/>
    <hyperlink ref="K8" location="'CAPITULOS (ESPAC)'!B3" display="x" xr:uid="{00000000-0004-0000-0000-00000C000000}"/>
    <hyperlink ref="K9" location="'CAP 4,5,7 Prácticas Cultivos '!B113" display="x" xr:uid="{00000000-0004-0000-0000-00000D000000}"/>
    <hyperlink ref="J7" location="'MÓDULO (ESPAC)'!B18" display="x" xr:uid="{00000000-0004-0000-0000-00000E000000}"/>
    <hyperlink ref="J16" location="'MÓDULO (ESPAC)'!B170" display="x" xr:uid="{00000000-0004-0000-0000-00000F000000}"/>
  </hyperlink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7"/>
  <sheetViews>
    <sheetView showGridLines="0" tabSelected="1" topLeftCell="A136" zoomScale="85" zoomScaleNormal="85" workbookViewId="0">
      <selection activeCell="E34" sqref="E34"/>
    </sheetView>
  </sheetViews>
  <sheetFormatPr baseColWidth="10" defaultRowHeight="14.4"/>
  <cols>
    <col min="2" max="2" width="22.5546875" customWidth="1"/>
    <col min="3" max="3" width="17.6640625" customWidth="1"/>
    <col min="4" max="4" width="25" customWidth="1"/>
    <col min="5" max="5" width="20.33203125" style="83" customWidth="1"/>
    <col min="6" max="6" width="24.6640625" style="77" customWidth="1"/>
  </cols>
  <sheetData>
    <row r="1" spans="1:7" ht="126" customHeight="1">
      <c r="A1" s="194"/>
      <c r="B1" s="194"/>
      <c r="C1" s="194"/>
      <c r="D1" s="194"/>
      <c r="E1" s="194"/>
      <c r="F1" s="194"/>
      <c r="G1" s="194"/>
    </row>
    <row r="2" spans="1:7">
      <c r="A2" s="120"/>
      <c r="B2" s="120"/>
      <c r="C2" s="120"/>
      <c r="D2" s="120"/>
      <c r="E2" s="120"/>
      <c r="F2" s="120"/>
      <c r="G2" s="120"/>
    </row>
    <row r="3" spans="1:7" ht="43.5" customHeight="1">
      <c r="B3" s="192" t="s">
        <v>200</v>
      </c>
      <c r="C3" s="192"/>
      <c r="D3" s="192"/>
      <c r="E3" s="124"/>
      <c r="F3" s="124"/>
      <c r="G3" s="124"/>
    </row>
    <row r="4" spans="1:7">
      <c r="B4" s="193" t="s">
        <v>3</v>
      </c>
      <c r="C4" s="193"/>
      <c r="D4" s="193"/>
      <c r="E4" s="133"/>
      <c r="F4" s="133"/>
      <c r="G4" s="133"/>
    </row>
    <row r="5" spans="1:7">
      <c r="A5" s="85"/>
      <c r="B5" s="2"/>
      <c r="C5" s="36"/>
      <c r="D5" s="2"/>
      <c r="E5" s="2"/>
      <c r="F5" s="86"/>
      <c r="G5" s="2"/>
    </row>
    <row r="6" spans="1:7" ht="48.75" customHeight="1">
      <c r="A6" s="85"/>
      <c r="B6" s="94" t="s">
        <v>128</v>
      </c>
      <c r="C6" s="180" t="s">
        <v>202</v>
      </c>
      <c r="D6" s="180" t="s">
        <v>198</v>
      </c>
      <c r="E6" s="2"/>
      <c r="F6" s="86"/>
      <c r="G6" s="2"/>
    </row>
    <row r="7" spans="1:7">
      <c r="A7" s="85"/>
      <c r="B7" s="198" t="s">
        <v>8</v>
      </c>
      <c r="C7" s="7" t="s">
        <v>199</v>
      </c>
      <c r="D7" s="29">
        <v>0.88122514983748512</v>
      </c>
      <c r="E7" s="86"/>
      <c r="F7" s="86"/>
      <c r="G7" s="2"/>
    </row>
    <row r="8" spans="1:7">
      <c r="A8" s="85"/>
      <c r="B8" s="198"/>
      <c r="C8" s="8" t="s">
        <v>127</v>
      </c>
      <c r="D8" s="30">
        <v>0.11877485016251489</v>
      </c>
      <c r="E8" s="86"/>
      <c r="F8" s="86"/>
      <c r="G8" s="2"/>
    </row>
    <row r="9" spans="1:7">
      <c r="A9" s="85"/>
      <c r="B9" s="198"/>
      <c r="C9" s="7" t="s">
        <v>89</v>
      </c>
      <c r="D9" s="29">
        <v>1</v>
      </c>
      <c r="E9" s="86"/>
      <c r="F9" s="86"/>
      <c r="G9" s="2"/>
    </row>
    <row r="10" spans="1:7" ht="15" customHeight="1">
      <c r="A10" s="76"/>
      <c r="B10" s="2" t="s">
        <v>18</v>
      </c>
      <c r="C10" s="2"/>
      <c r="D10" s="2"/>
      <c r="E10" s="2"/>
      <c r="G10" s="81"/>
    </row>
    <row r="11" spans="1:7">
      <c r="A11" s="85"/>
      <c r="B11" s="2"/>
      <c r="C11" s="36"/>
      <c r="D11" s="2"/>
      <c r="E11" s="2"/>
      <c r="F11" s="86"/>
      <c r="G11" s="2"/>
    </row>
    <row r="12" spans="1:7">
      <c r="A12" s="85"/>
      <c r="B12" s="2"/>
      <c r="C12" s="36"/>
      <c r="D12" s="2"/>
      <c r="E12" s="2"/>
      <c r="F12" s="86"/>
      <c r="G12" s="2"/>
    </row>
    <row r="13" spans="1:7" ht="41.4">
      <c r="A13" s="76"/>
      <c r="B13" s="94" t="s">
        <v>128</v>
      </c>
      <c r="C13" s="180" t="s">
        <v>147</v>
      </c>
      <c r="D13" s="180" t="s">
        <v>198</v>
      </c>
      <c r="E13" s="84"/>
      <c r="F13" s="81"/>
    </row>
    <row r="14" spans="1:7">
      <c r="A14" s="76"/>
      <c r="B14" s="198" t="s">
        <v>8</v>
      </c>
      <c r="C14" s="7" t="s">
        <v>123</v>
      </c>
      <c r="D14" s="25">
        <v>8479.721760733004</v>
      </c>
      <c r="E14" s="77"/>
      <c r="F14" s="81"/>
    </row>
    <row r="15" spans="1:7">
      <c r="A15" s="76"/>
      <c r="B15" s="198"/>
      <c r="C15" s="8" t="s">
        <v>124</v>
      </c>
      <c r="D15" s="26">
        <v>19978.333109029023</v>
      </c>
      <c r="E15" s="77"/>
      <c r="F15" s="81"/>
    </row>
    <row r="16" spans="1:7">
      <c r="A16" s="76"/>
      <c r="B16" s="198"/>
      <c r="C16" s="7" t="s">
        <v>125</v>
      </c>
      <c r="D16" s="25">
        <v>14719.685594721957</v>
      </c>
      <c r="E16" s="77"/>
      <c r="F16" s="81"/>
    </row>
    <row r="17" spans="1:7">
      <c r="A17" s="76"/>
      <c r="B17" s="198"/>
      <c r="C17" s="8" t="s">
        <v>126</v>
      </c>
      <c r="D17" s="26">
        <v>36721.717327357052</v>
      </c>
      <c r="E17" s="77"/>
      <c r="F17" s="81"/>
    </row>
    <row r="18" spans="1:7">
      <c r="A18" s="76"/>
      <c r="B18" s="198"/>
      <c r="C18" s="7" t="s">
        <v>127</v>
      </c>
      <c r="D18" s="25">
        <v>10769.150346017983</v>
      </c>
      <c r="E18" s="77"/>
      <c r="F18" s="81"/>
    </row>
    <row r="19" spans="1:7" ht="15" customHeight="1">
      <c r="A19" s="76"/>
      <c r="B19" s="198"/>
      <c r="C19" s="8" t="s">
        <v>141</v>
      </c>
      <c r="D19" s="26">
        <f>SUM(D14:D18)</f>
        <v>90668.608137859017</v>
      </c>
      <c r="E19" s="77"/>
      <c r="F19" s="81"/>
    </row>
    <row r="20" spans="1:7" ht="15" customHeight="1">
      <c r="A20" s="76"/>
      <c r="B20" s="206" t="s">
        <v>12</v>
      </c>
      <c r="C20" s="7" t="s">
        <v>123</v>
      </c>
      <c r="D20" s="31">
        <f t="shared" ref="D20:D25" si="0">+D14/$D$19</f>
        <v>9.3524340285888477E-2</v>
      </c>
      <c r="E20" s="77"/>
      <c r="F20" s="81"/>
    </row>
    <row r="21" spans="1:7">
      <c r="A21" s="76"/>
      <c r="B21" s="206"/>
      <c r="C21" s="8" t="s">
        <v>124</v>
      </c>
      <c r="D21" s="32">
        <f t="shared" si="0"/>
        <v>0.22034454393137415</v>
      </c>
      <c r="E21" s="77"/>
      <c r="F21" s="81"/>
    </row>
    <row r="22" spans="1:7">
      <c r="A22" s="76"/>
      <c r="B22" s="206"/>
      <c r="C22" s="7" t="s">
        <v>125</v>
      </c>
      <c r="D22" s="31">
        <f t="shared" si="0"/>
        <v>0.16234599711005929</v>
      </c>
      <c r="E22" s="77"/>
      <c r="F22" s="81"/>
    </row>
    <row r="23" spans="1:7">
      <c r="A23" s="76"/>
      <c r="B23" s="206"/>
      <c r="C23" s="8" t="s">
        <v>126</v>
      </c>
      <c r="D23" s="32">
        <f t="shared" si="0"/>
        <v>0.40501026851016325</v>
      </c>
      <c r="E23" s="84"/>
      <c r="G23" s="81"/>
    </row>
    <row r="24" spans="1:7">
      <c r="A24" s="76"/>
      <c r="B24" s="206"/>
      <c r="C24" s="7" t="s">
        <v>127</v>
      </c>
      <c r="D24" s="29">
        <f t="shared" si="0"/>
        <v>0.11877485016251489</v>
      </c>
      <c r="E24" s="84"/>
      <c r="G24" s="81"/>
    </row>
    <row r="25" spans="1:7">
      <c r="A25" s="76"/>
      <c r="B25" s="206"/>
      <c r="C25" s="8" t="s">
        <v>141</v>
      </c>
      <c r="D25" s="32">
        <f t="shared" si="0"/>
        <v>1</v>
      </c>
      <c r="E25" s="84"/>
      <c r="G25" s="81"/>
    </row>
    <row r="26" spans="1:7" ht="15" customHeight="1">
      <c r="A26" s="76"/>
      <c r="B26" s="2" t="s">
        <v>18</v>
      </c>
      <c r="C26" s="2"/>
      <c r="D26" s="2"/>
      <c r="E26" s="2"/>
      <c r="G26" s="81"/>
    </row>
    <row r="27" spans="1:7">
      <c r="A27" s="76"/>
      <c r="C27" s="90"/>
      <c r="D27" s="88"/>
      <c r="E27" s="88"/>
      <c r="F27" s="88"/>
      <c r="G27" s="81"/>
    </row>
    <row r="28" spans="1:7" s="89" customFormat="1">
      <c r="A28" s="87"/>
      <c r="B28" s="196" t="s">
        <v>128</v>
      </c>
      <c r="C28" s="197"/>
      <c r="D28" s="91" t="s">
        <v>142</v>
      </c>
      <c r="E28" s="91" t="s">
        <v>143</v>
      </c>
      <c r="F28" s="88"/>
    </row>
    <row r="29" spans="1:7">
      <c r="A29" s="76"/>
      <c r="B29" s="200" t="s">
        <v>8</v>
      </c>
      <c r="C29" s="199" t="s">
        <v>139</v>
      </c>
      <c r="D29" s="7" t="s">
        <v>123</v>
      </c>
      <c r="E29" s="25">
        <v>222.056220798</v>
      </c>
      <c r="F29" s="81"/>
    </row>
    <row r="30" spans="1:7">
      <c r="A30" s="76"/>
      <c r="B30" s="200"/>
      <c r="C30" s="199"/>
      <c r="D30" s="8" t="s">
        <v>124</v>
      </c>
      <c r="E30" s="26">
        <v>522.47307587899957</v>
      </c>
      <c r="F30" s="81"/>
    </row>
    <row r="31" spans="1:7">
      <c r="A31" s="76"/>
      <c r="B31" s="200"/>
      <c r="C31" s="199"/>
      <c r="D31" s="7" t="s">
        <v>125</v>
      </c>
      <c r="E31" s="25">
        <v>539.69132853499968</v>
      </c>
      <c r="F31" s="81"/>
    </row>
    <row r="32" spans="1:7">
      <c r="A32" s="76"/>
      <c r="B32" s="200"/>
      <c r="C32" s="199"/>
      <c r="D32" s="8" t="s">
        <v>126</v>
      </c>
      <c r="E32" s="26">
        <v>857.24602451600049</v>
      </c>
      <c r="F32" s="81"/>
    </row>
    <row r="33" spans="1:6">
      <c r="A33" s="76"/>
      <c r="B33" s="200"/>
      <c r="C33" s="199"/>
      <c r="D33" s="7" t="s">
        <v>127</v>
      </c>
      <c r="E33" s="25">
        <v>122.62657443499999</v>
      </c>
      <c r="F33" s="81"/>
    </row>
    <row r="34" spans="1:6">
      <c r="A34" s="76"/>
      <c r="B34" s="200"/>
      <c r="C34" s="199"/>
      <c r="D34" s="8" t="s">
        <v>141</v>
      </c>
      <c r="E34" s="26">
        <f>+E29+E30+E31+E32+E33</f>
        <v>2264.0932241629994</v>
      </c>
      <c r="F34" s="81"/>
    </row>
    <row r="35" spans="1:6">
      <c r="A35" s="76"/>
      <c r="B35" s="200"/>
      <c r="C35" s="200" t="s">
        <v>129</v>
      </c>
      <c r="D35" s="7" t="s">
        <v>123</v>
      </c>
      <c r="E35" s="25">
        <v>443.79673051799989</v>
      </c>
      <c r="F35" s="81"/>
    </row>
    <row r="36" spans="1:6">
      <c r="A36" s="76"/>
      <c r="B36" s="200"/>
      <c r="C36" s="200"/>
      <c r="D36" s="8" t="s">
        <v>124</v>
      </c>
      <c r="E36" s="26">
        <v>785.45980743499945</v>
      </c>
      <c r="F36" s="81"/>
    </row>
    <row r="37" spans="1:6">
      <c r="A37" s="76"/>
      <c r="B37" s="200"/>
      <c r="C37" s="200"/>
      <c r="D37" s="7" t="s">
        <v>125</v>
      </c>
      <c r="E37" s="25">
        <v>443.59927098899993</v>
      </c>
      <c r="F37" s="81"/>
    </row>
    <row r="38" spans="1:6">
      <c r="A38" s="76"/>
      <c r="B38" s="200"/>
      <c r="C38" s="200"/>
      <c r="D38" s="8" t="s">
        <v>126</v>
      </c>
      <c r="E38" s="26">
        <v>1014.4377821230007</v>
      </c>
      <c r="F38" s="81"/>
    </row>
    <row r="39" spans="1:6">
      <c r="A39" s="76"/>
      <c r="B39" s="200"/>
      <c r="C39" s="200"/>
      <c r="D39" s="7" t="s">
        <v>127</v>
      </c>
      <c r="E39" s="25">
        <v>351.01265026300007</v>
      </c>
      <c r="F39" s="81"/>
    </row>
    <row r="40" spans="1:6">
      <c r="A40" s="76"/>
      <c r="B40" s="200"/>
      <c r="C40" s="200"/>
      <c r="D40" s="8" t="s">
        <v>141</v>
      </c>
      <c r="E40" s="26">
        <f>+E35+E36+E37+E38+E39</f>
        <v>3038.3062413279999</v>
      </c>
      <c r="F40" s="81"/>
    </row>
    <row r="41" spans="1:6">
      <c r="A41" s="76"/>
      <c r="B41" s="200"/>
      <c r="C41" s="199" t="s">
        <v>140</v>
      </c>
      <c r="D41" s="7" t="s">
        <v>123</v>
      </c>
      <c r="E41" s="25">
        <v>929.40296692300035</v>
      </c>
      <c r="F41" s="81"/>
    </row>
    <row r="42" spans="1:6">
      <c r="A42" s="76"/>
      <c r="B42" s="200"/>
      <c r="C42" s="199"/>
      <c r="D42" s="8" t="s">
        <v>124</v>
      </c>
      <c r="E42" s="26">
        <v>1617.4079288840007</v>
      </c>
      <c r="F42" s="81"/>
    </row>
    <row r="43" spans="1:6">
      <c r="A43" s="76"/>
      <c r="B43" s="200"/>
      <c r="C43" s="199"/>
      <c r="D43" s="7" t="s">
        <v>125</v>
      </c>
      <c r="E43" s="25">
        <v>1202.8830082490017</v>
      </c>
      <c r="F43" s="81"/>
    </row>
    <row r="44" spans="1:6">
      <c r="A44" s="76"/>
      <c r="B44" s="200"/>
      <c r="C44" s="199"/>
      <c r="D44" s="8" t="s">
        <v>126</v>
      </c>
      <c r="E44" s="26">
        <v>2660.7901944450018</v>
      </c>
      <c r="F44" s="81"/>
    </row>
    <row r="45" spans="1:6">
      <c r="A45" s="76"/>
      <c r="B45" s="200"/>
      <c r="C45" s="199"/>
      <c r="D45" s="7" t="s">
        <v>127</v>
      </c>
      <c r="E45" s="25">
        <v>1399.2784442140003</v>
      </c>
      <c r="F45" s="81"/>
    </row>
    <row r="46" spans="1:6">
      <c r="A46" s="76"/>
      <c r="B46" s="200"/>
      <c r="C46" s="199"/>
      <c r="D46" s="8" t="s">
        <v>141</v>
      </c>
      <c r="E46" s="26">
        <f>+E41+E42+E43+E44+E45</f>
        <v>7809.7625427150051</v>
      </c>
      <c r="F46" s="81"/>
    </row>
    <row r="47" spans="1:6">
      <c r="A47" s="76"/>
      <c r="B47" s="200"/>
      <c r="C47" s="200" t="s">
        <v>130</v>
      </c>
      <c r="D47" s="7" t="s">
        <v>123</v>
      </c>
      <c r="E47" s="25">
        <v>3529.1415579529998</v>
      </c>
      <c r="F47" s="81"/>
    </row>
    <row r="48" spans="1:6">
      <c r="B48" s="200"/>
      <c r="C48" s="200"/>
      <c r="D48" s="8" t="s">
        <v>124</v>
      </c>
      <c r="E48" s="26">
        <v>8492.4324988349945</v>
      </c>
      <c r="F48" s="81"/>
    </row>
    <row r="49" spans="1:6">
      <c r="B49" s="200"/>
      <c r="C49" s="200"/>
      <c r="D49" s="7" t="s">
        <v>125</v>
      </c>
      <c r="E49" s="25">
        <v>4994.211728481996</v>
      </c>
      <c r="F49" s="81"/>
    </row>
    <row r="50" spans="1:6">
      <c r="B50" s="200"/>
      <c r="C50" s="200"/>
      <c r="D50" s="8" t="s">
        <v>126</v>
      </c>
      <c r="E50" s="26">
        <v>13853.726154816994</v>
      </c>
      <c r="F50" s="81"/>
    </row>
    <row r="51" spans="1:6">
      <c r="B51" s="200"/>
      <c r="C51" s="200"/>
      <c r="D51" s="7" t="s">
        <v>127</v>
      </c>
      <c r="E51" s="25">
        <v>3884.520440969005</v>
      </c>
      <c r="F51" s="81"/>
    </row>
    <row r="52" spans="1:6">
      <c r="B52" s="200"/>
      <c r="C52" s="200"/>
      <c r="D52" s="8" t="s">
        <v>141</v>
      </c>
      <c r="E52" s="26">
        <f>+E47+E48+E49+E50+E51</f>
        <v>34754.032381055986</v>
      </c>
      <c r="F52"/>
    </row>
    <row r="53" spans="1:6">
      <c r="A53" s="76"/>
      <c r="B53" s="200"/>
      <c r="C53" s="199" t="s">
        <v>40</v>
      </c>
      <c r="D53" s="92" t="s">
        <v>123</v>
      </c>
      <c r="E53" s="25">
        <v>3355.3242845409986</v>
      </c>
      <c r="F53" s="81"/>
    </row>
    <row r="54" spans="1:6">
      <c r="A54" s="76"/>
      <c r="B54" s="200"/>
      <c r="C54" s="199"/>
      <c r="D54" s="93" t="s">
        <v>124</v>
      </c>
      <c r="E54" s="26">
        <v>8560.559797995993</v>
      </c>
      <c r="F54" s="81"/>
    </row>
    <row r="55" spans="1:6">
      <c r="A55" s="76"/>
      <c r="B55" s="200"/>
      <c r="C55" s="199"/>
      <c r="D55" s="92" t="s">
        <v>125</v>
      </c>
      <c r="E55" s="25">
        <v>7539.3002584670085</v>
      </c>
      <c r="F55" s="81"/>
    </row>
    <row r="56" spans="1:6">
      <c r="A56" s="76"/>
      <c r="B56" s="200"/>
      <c r="C56" s="199"/>
      <c r="D56" s="93" t="s">
        <v>126</v>
      </c>
      <c r="E56" s="26">
        <v>18335.517171455991</v>
      </c>
      <c r="F56" s="81"/>
    </row>
    <row r="57" spans="1:6">
      <c r="A57" s="76"/>
      <c r="B57" s="200"/>
      <c r="C57" s="199"/>
      <c r="D57" s="92" t="s">
        <v>127</v>
      </c>
      <c r="E57" s="25">
        <v>5011.7122361369993</v>
      </c>
      <c r="F57" s="81"/>
    </row>
    <row r="58" spans="1:6">
      <c r="A58" s="76"/>
      <c r="B58" s="200"/>
      <c r="C58" s="199"/>
      <c r="D58" s="93" t="s">
        <v>141</v>
      </c>
      <c r="E58" s="26">
        <f>+E53+E54+E55+E56+E57</f>
        <v>42802.413748596991</v>
      </c>
      <c r="F58" s="81"/>
    </row>
    <row r="59" spans="1:6">
      <c r="B59" s="199" t="s">
        <v>12</v>
      </c>
      <c r="C59" s="200" t="s">
        <v>139</v>
      </c>
      <c r="D59" s="7" t="s">
        <v>123</v>
      </c>
      <c r="E59" s="31">
        <f>+E29/$E$34</f>
        <v>9.8077331104637178E-2</v>
      </c>
      <c r="F59"/>
    </row>
    <row r="60" spans="1:6">
      <c r="B60" s="199"/>
      <c r="C60" s="200"/>
      <c r="D60" s="8" t="s">
        <v>124</v>
      </c>
      <c r="E60" s="32">
        <f t="shared" ref="E60:E64" si="1">+E30/$E$34</f>
        <v>0.23076482465608272</v>
      </c>
      <c r="F60"/>
    </row>
    <row r="61" spans="1:6">
      <c r="B61" s="199"/>
      <c r="C61" s="200"/>
      <c r="D61" s="7" t="s">
        <v>125</v>
      </c>
      <c r="E61" s="31">
        <f t="shared" si="1"/>
        <v>0.23836974678218709</v>
      </c>
      <c r="F61"/>
    </row>
    <row r="62" spans="1:6">
      <c r="B62" s="199"/>
      <c r="C62" s="200"/>
      <c r="D62" s="8" t="s">
        <v>126</v>
      </c>
      <c r="E62" s="32">
        <f t="shared" si="1"/>
        <v>0.3786266463621043</v>
      </c>
      <c r="F62"/>
    </row>
    <row r="63" spans="1:6">
      <c r="B63" s="199"/>
      <c r="C63" s="200"/>
      <c r="D63" s="7" t="s">
        <v>127</v>
      </c>
      <c r="E63" s="31">
        <f t="shared" si="1"/>
        <v>5.4161451094988884E-2</v>
      </c>
      <c r="F63"/>
    </row>
    <row r="64" spans="1:6">
      <c r="B64" s="199"/>
      <c r="C64" s="200"/>
      <c r="D64" s="8" t="s">
        <v>141</v>
      </c>
      <c r="E64" s="32">
        <f t="shared" si="1"/>
        <v>1</v>
      </c>
      <c r="F64"/>
    </row>
    <row r="65" spans="2:6">
      <c r="B65" s="199"/>
      <c r="C65" s="199" t="s">
        <v>129</v>
      </c>
      <c r="D65" s="7" t="s">
        <v>123</v>
      </c>
      <c r="E65" s="31">
        <f>+E35/$E$40</f>
        <v>0.1460671490191926</v>
      </c>
      <c r="F65"/>
    </row>
    <row r="66" spans="2:6">
      <c r="B66" s="199"/>
      <c r="C66" s="199"/>
      <c r="D66" s="8" t="s">
        <v>124</v>
      </c>
      <c r="E66" s="32">
        <f t="shared" ref="E66:E70" si="2">+E36/$E$40</f>
        <v>0.25851897242974636</v>
      </c>
      <c r="F66"/>
    </row>
    <row r="67" spans="2:6">
      <c r="B67" s="199"/>
      <c r="C67" s="199"/>
      <c r="D67" s="7" t="s">
        <v>125</v>
      </c>
      <c r="E67" s="31">
        <f t="shared" si="2"/>
        <v>0.14600215901709404</v>
      </c>
    </row>
    <row r="68" spans="2:6">
      <c r="B68" s="199"/>
      <c r="C68" s="199"/>
      <c r="D68" s="8" t="s">
        <v>126</v>
      </c>
      <c r="E68" s="32">
        <f t="shared" si="2"/>
        <v>0.33388266407260003</v>
      </c>
    </row>
    <row r="69" spans="2:6">
      <c r="B69" s="199"/>
      <c r="C69" s="199"/>
      <c r="D69" s="7" t="s">
        <v>127</v>
      </c>
      <c r="E69" s="31">
        <f t="shared" si="2"/>
        <v>0.11552905546136702</v>
      </c>
    </row>
    <row r="70" spans="2:6">
      <c r="B70" s="199"/>
      <c r="C70" s="199"/>
      <c r="D70" s="8" t="s">
        <v>141</v>
      </c>
      <c r="E70" s="32">
        <f t="shared" si="2"/>
        <v>1</v>
      </c>
    </row>
    <row r="71" spans="2:6">
      <c r="B71" s="199"/>
      <c r="C71" s="200" t="s">
        <v>140</v>
      </c>
      <c r="D71" s="7" t="s">
        <v>123</v>
      </c>
      <c r="E71" s="31">
        <f>+E41/$E$46</f>
        <v>0.11900527856508944</v>
      </c>
    </row>
    <row r="72" spans="2:6">
      <c r="B72" s="199"/>
      <c r="C72" s="200"/>
      <c r="D72" s="8" t="s">
        <v>124</v>
      </c>
      <c r="E72" s="32">
        <f t="shared" ref="E72:E76" si="3">+E42/$E$46</f>
        <v>0.20710078187879463</v>
      </c>
    </row>
    <row r="73" spans="2:6">
      <c r="B73" s="199"/>
      <c r="C73" s="200"/>
      <c r="D73" s="7" t="s">
        <v>125</v>
      </c>
      <c r="E73" s="31">
        <f t="shared" si="3"/>
        <v>0.15402299387080065</v>
      </c>
    </row>
    <row r="74" spans="2:6">
      <c r="B74" s="199"/>
      <c r="C74" s="200"/>
      <c r="D74" s="8" t="s">
        <v>126</v>
      </c>
      <c r="E74" s="32">
        <f t="shared" si="3"/>
        <v>0.34070052448995436</v>
      </c>
    </row>
    <row r="75" spans="2:6">
      <c r="B75" s="199"/>
      <c r="C75" s="200"/>
      <c r="D75" s="7" t="s">
        <v>127</v>
      </c>
      <c r="E75" s="31">
        <f t="shared" si="3"/>
        <v>0.17917042119536092</v>
      </c>
    </row>
    <row r="76" spans="2:6">
      <c r="B76" s="199"/>
      <c r="C76" s="200"/>
      <c r="D76" s="8" t="s">
        <v>141</v>
      </c>
      <c r="E76" s="32">
        <f t="shared" si="3"/>
        <v>1</v>
      </c>
    </row>
    <row r="77" spans="2:6">
      <c r="B77" s="199"/>
      <c r="C77" s="199" t="s">
        <v>130</v>
      </c>
      <c r="D77" s="7" t="s">
        <v>123</v>
      </c>
      <c r="E77" s="31">
        <f>+E47/$E$52</f>
        <v>0.10154624704431976</v>
      </c>
    </row>
    <row r="78" spans="2:6">
      <c r="B78" s="199"/>
      <c r="C78" s="199"/>
      <c r="D78" s="8" t="s">
        <v>124</v>
      </c>
      <c r="E78" s="32">
        <f t="shared" ref="E78:E82" si="4">+E48/$E$52</f>
        <v>0.24435819146742005</v>
      </c>
    </row>
    <row r="79" spans="2:6">
      <c r="B79" s="199"/>
      <c r="C79" s="199"/>
      <c r="D79" s="7" t="s">
        <v>125</v>
      </c>
      <c r="E79" s="31">
        <f t="shared" si="4"/>
        <v>0.14370164801953406</v>
      </c>
    </row>
    <row r="80" spans="2:6">
      <c r="B80" s="199"/>
      <c r="C80" s="199"/>
      <c r="D80" s="8" t="s">
        <v>126</v>
      </c>
      <c r="E80" s="32">
        <f t="shared" si="4"/>
        <v>0.39862212254738233</v>
      </c>
    </row>
    <row r="81" spans="1:7">
      <c r="B81" s="199"/>
      <c r="C81" s="199"/>
      <c r="D81" s="7" t="s">
        <v>127</v>
      </c>
      <c r="E81" s="31">
        <f t="shared" si="4"/>
        <v>0.11177179092134389</v>
      </c>
    </row>
    <row r="82" spans="1:7">
      <c r="B82" s="199"/>
      <c r="C82" s="199"/>
      <c r="D82" s="8" t="s">
        <v>141</v>
      </c>
      <c r="E82" s="32">
        <f t="shared" si="4"/>
        <v>1</v>
      </c>
    </row>
    <row r="83" spans="1:7">
      <c r="B83" s="199"/>
      <c r="C83" s="200" t="s">
        <v>40</v>
      </c>
      <c r="D83" s="92" t="s">
        <v>123</v>
      </c>
      <c r="E83" s="31">
        <f>+E53/$E$58</f>
        <v>7.8391006270084052E-2</v>
      </c>
    </row>
    <row r="84" spans="1:7">
      <c r="B84" s="199"/>
      <c r="C84" s="200"/>
      <c r="D84" s="93" t="s">
        <v>124</v>
      </c>
      <c r="E84" s="32">
        <f t="shared" ref="E84:E88" si="5">+E54/$E$58</f>
        <v>0.20000180009186042</v>
      </c>
    </row>
    <row r="85" spans="1:7">
      <c r="B85" s="199"/>
      <c r="C85" s="200"/>
      <c r="D85" s="92" t="s">
        <v>125</v>
      </c>
      <c r="E85" s="31">
        <f t="shared" si="5"/>
        <v>0.17614194149773008</v>
      </c>
    </row>
    <row r="86" spans="1:7">
      <c r="B86" s="199"/>
      <c r="C86" s="200"/>
      <c r="D86" s="93" t="s">
        <v>126</v>
      </c>
      <c r="E86" s="32">
        <f t="shared" si="5"/>
        <v>0.4283757752343349</v>
      </c>
    </row>
    <row r="87" spans="1:7">
      <c r="B87" s="199"/>
      <c r="C87" s="200"/>
      <c r="D87" s="92" t="s">
        <v>127</v>
      </c>
      <c r="E87" s="31">
        <f t="shared" si="5"/>
        <v>0.11708947690599054</v>
      </c>
    </row>
    <row r="88" spans="1:7">
      <c r="B88" s="199"/>
      <c r="C88" s="200"/>
      <c r="D88" s="93" t="s">
        <v>141</v>
      </c>
      <c r="E88" s="32">
        <f t="shared" si="5"/>
        <v>1</v>
      </c>
    </row>
    <row r="89" spans="1:7" s="2" customFormat="1">
      <c r="B89" s="2" t="s">
        <v>18</v>
      </c>
      <c r="F89" s="77"/>
    </row>
    <row r="90" spans="1:7">
      <c r="E90" s="82"/>
    </row>
    <row r="91" spans="1:7">
      <c r="E91" s="82"/>
    </row>
    <row r="92" spans="1:7" ht="43.5" customHeight="1">
      <c r="B92" s="192" t="s">
        <v>203</v>
      </c>
      <c r="C92" s="192"/>
      <c r="D92" s="192"/>
      <c r="E92" s="124"/>
      <c r="F92" s="124"/>
      <c r="G92" s="124"/>
    </row>
    <row r="93" spans="1:7">
      <c r="B93" s="193" t="s">
        <v>3</v>
      </c>
      <c r="C93" s="193"/>
      <c r="D93" s="193"/>
      <c r="E93" s="133"/>
      <c r="F93" s="133"/>
      <c r="G93" s="133"/>
    </row>
    <row r="94" spans="1:7">
      <c r="A94" s="85"/>
      <c r="B94" s="2"/>
      <c r="C94" s="36"/>
      <c r="D94" s="2"/>
      <c r="E94" s="2"/>
      <c r="F94" s="86"/>
      <c r="G94" s="2"/>
    </row>
    <row r="95" spans="1:7" ht="48.75" customHeight="1">
      <c r="A95" s="85"/>
      <c r="B95" s="94" t="s">
        <v>128</v>
      </c>
      <c r="C95" s="180" t="s">
        <v>202</v>
      </c>
      <c r="D95" s="180" t="s">
        <v>207</v>
      </c>
      <c r="E95" s="2"/>
      <c r="F95" s="86"/>
      <c r="G95" s="2"/>
    </row>
    <row r="96" spans="1:7">
      <c r="A96" s="85"/>
      <c r="B96" s="206" t="s">
        <v>12</v>
      </c>
      <c r="C96" s="8" t="s">
        <v>199</v>
      </c>
      <c r="D96" s="30">
        <v>0.9</v>
      </c>
      <c r="E96" s="2"/>
      <c r="F96" s="86"/>
      <c r="G96" s="2"/>
    </row>
    <row r="97" spans="1:7">
      <c r="A97" s="85"/>
      <c r="B97" s="206"/>
      <c r="C97" s="7" t="s">
        <v>127</v>
      </c>
      <c r="D97" s="29">
        <v>0.1</v>
      </c>
      <c r="E97" s="2"/>
      <c r="F97" s="86"/>
      <c r="G97" s="2"/>
    </row>
    <row r="98" spans="1:7">
      <c r="A98" s="85"/>
      <c r="B98" s="206"/>
      <c r="C98" s="8" t="s">
        <v>89</v>
      </c>
      <c r="D98" s="30">
        <f>SUM(D96:D97)</f>
        <v>1</v>
      </c>
      <c r="E98" s="2"/>
      <c r="F98" s="86"/>
      <c r="G98" s="2"/>
    </row>
    <row r="99" spans="1:7" ht="15" customHeight="1">
      <c r="A99" s="76"/>
      <c r="B99" s="2" t="s">
        <v>18</v>
      </c>
      <c r="C99" s="2"/>
      <c r="D99" s="2"/>
      <c r="E99" s="2"/>
      <c r="G99" s="81"/>
    </row>
    <row r="100" spans="1:7">
      <c r="E100" s="82"/>
    </row>
    <row r="101" spans="1:7" ht="58.5" customHeight="1">
      <c r="B101" s="192" t="s">
        <v>163</v>
      </c>
      <c r="C101" s="192"/>
      <c r="D101" s="192"/>
      <c r="E101" s="124"/>
      <c r="F101" s="95"/>
      <c r="G101" s="95"/>
    </row>
    <row r="102" spans="1:7" ht="15" customHeight="1">
      <c r="B102" s="193" t="s">
        <v>3</v>
      </c>
      <c r="C102" s="193"/>
      <c r="D102" s="193"/>
      <c r="E102" s="96"/>
      <c r="F102" s="96"/>
      <c r="G102" s="96"/>
    </row>
    <row r="103" spans="1:7">
      <c r="B103" s="98"/>
      <c r="E103"/>
      <c r="F103" s="80"/>
    </row>
    <row r="104" spans="1:7">
      <c r="B104" s="202" t="s">
        <v>147</v>
      </c>
      <c r="C104" s="203"/>
      <c r="D104" s="55" t="s">
        <v>207</v>
      </c>
      <c r="E104" s="80"/>
      <c r="F104"/>
    </row>
    <row r="105" spans="1:7">
      <c r="B105" s="206" t="s">
        <v>148</v>
      </c>
      <c r="C105" s="7" t="s">
        <v>123</v>
      </c>
      <c r="D105" s="29">
        <v>8.1450635620341508E-2</v>
      </c>
      <c r="E105" s="80"/>
      <c r="F105"/>
    </row>
    <row r="106" spans="1:7">
      <c r="B106" s="206"/>
      <c r="C106" s="8" t="s">
        <v>124</v>
      </c>
      <c r="D106" s="30">
        <v>0.24347718727987622</v>
      </c>
      <c r="E106" s="80"/>
      <c r="F106"/>
    </row>
    <row r="107" spans="1:7">
      <c r="B107" s="206"/>
      <c r="C107" s="7" t="s">
        <v>125</v>
      </c>
      <c r="D107" s="29">
        <v>0.14617360994122738</v>
      </c>
      <c r="E107" s="80"/>
      <c r="F107"/>
    </row>
    <row r="108" spans="1:7">
      <c r="B108" s="206"/>
      <c r="C108" s="8" t="s">
        <v>126</v>
      </c>
      <c r="D108" s="30">
        <v>0.43139031753030244</v>
      </c>
      <c r="E108" s="80"/>
      <c r="F108"/>
    </row>
    <row r="109" spans="1:7" ht="15.75" customHeight="1">
      <c r="B109" s="206"/>
      <c r="C109" s="7" t="s">
        <v>127</v>
      </c>
      <c r="D109" s="29">
        <v>9.7508249628245849E-2</v>
      </c>
      <c r="E109"/>
      <c r="F109"/>
    </row>
    <row r="110" spans="1:7" ht="15.75" customHeight="1">
      <c r="B110" s="206"/>
      <c r="C110" s="8" t="s">
        <v>141</v>
      </c>
      <c r="D110" s="30">
        <f>SUM(D105:D109)</f>
        <v>0.99999999999999345</v>
      </c>
      <c r="E110"/>
      <c r="F110"/>
    </row>
    <row r="111" spans="1:7" ht="15" customHeight="1">
      <c r="A111" s="76"/>
      <c r="B111" s="2" t="s">
        <v>18</v>
      </c>
      <c r="C111" s="2"/>
      <c r="D111" s="2"/>
      <c r="E111" s="2"/>
      <c r="G111" s="81"/>
    </row>
    <row r="112" spans="1:7">
      <c r="B112" s="80"/>
      <c r="C112" s="80"/>
      <c r="E112"/>
      <c r="F112"/>
    </row>
    <row r="113" spans="2:6" ht="15.75" customHeight="1">
      <c r="B113" s="204" t="s">
        <v>128</v>
      </c>
      <c r="C113" s="203" t="s">
        <v>147</v>
      </c>
      <c r="D113" s="207" t="s">
        <v>207</v>
      </c>
      <c r="E113" s="80"/>
      <c r="F113"/>
    </row>
    <row r="114" spans="2:6">
      <c r="B114" s="204"/>
      <c r="C114" s="203"/>
      <c r="D114" s="207"/>
      <c r="E114" s="80"/>
      <c r="F114"/>
    </row>
    <row r="115" spans="2:6">
      <c r="B115" s="195" t="s">
        <v>133</v>
      </c>
      <c r="C115" s="93" t="s">
        <v>123</v>
      </c>
      <c r="D115" s="30">
        <v>9.8522687996480313E-2</v>
      </c>
      <c r="E115" s="80"/>
      <c r="F115"/>
    </row>
    <row r="116" spans="2:6">
      <c r="B116" s="195"/>
      <c r="C116" s="92" t="s">
        <v>124</v>
      </c>
      <c r="D116" s="29">
        <v>0.38006657204183347</v>
      </c>
      <c r="E116" s="80"/>
      <c r="F116"/>
    </row>
    <row r="117" spans="2:6">
      <c r="B117" s="195"/>
      <c r="C117" s="93" t="s">
        <v>125</v>
      </c>
      <c r="D117" s="30">
        <v>0.13150586740513409</v>
      </c>
      <c r="E117" s="80"/>
      <c r="F117"/>
    </row>
    <row r="118" spans="2:6">
      <c r="B118" s="195"/>
      <c r="C118" s="92" t="s">
        <v>126</v>
      </c>
      <c r="D118" s="29">
        <v>0.30346633043728122</v>
      </c>
      <c r="E118" s="80"/>
      <c r="F118"/>
    </row>
    <row r="119" spans="2:6">
      <c r="B119" s="195"/>
      <c r="C119" s="93" t="s">
        <v>127</v>
      </c>
      <c r="D119" s="30">
        <v>8.6438542119280176E-2</v>
      </c>
      <c r="E119" s="80"/>
      <c r="F119"/>
    </row>
    <row r="120" spans="2:6" ht="15" customHeight="1">
      <c r="B120" s="205" t="s">
        <v>134</v>
      </c>
      <c r="C120" s="92" t="s">
        <v>123</v>
      </c>
      <c r="D120" s="29">
        <v>0.14893107050950177</v>
      </c>
      <c r="E120" s="80"/>
      <c r="F120"/>
    </row>
    <row r="121" spans="2:6">
      <c r="B121" s="205"/>
      <c r="C121" s="93" t="s">
        <v>124</v>
      </c>
      <c r="D121" s="30">
        <v>0.34071277080905044</v>
      </c>
      <c r="E121" s="80"/>
      <c r="F121"/>
    </row>
    <row r="122" spans="2:6">
      <c r="B122" s="205"/>
      <c r="C122" s="92" t="s">
        <v>125</v>
      </c>
      <c r="D122" s="29">
        <v>7.8163495145151765E-2</v>
      </c>
      <c r="E122" s="80"/>
      <c r="F122"/>
    </row>
    <row r="123" spans="2:6">
      <c r="B123" s="205"/>
      <c r="C123" s="93" t="s">
        <v>126</v>
      </c>
      <c r="D123" s="30">
        <v>0.34052928985805248</v>
      </c>
      <c r="E123" s="80"/>
      <c r="F123"/>
    </row>
    <row r="124" spans="2:6">
      <c r="B124" s="205"/>
      <c r="C124" s="92" t="s">
        <v>127</v>
      </c>
      <c r="D124" s="29">
        <v>9.1663373678244828E-2</v>
      </c>
      <c r="E124" s="80"/>
      <c r="F124"/>
    </row>
    <row r="125" spans="2:6" ht="15" customHeight="1">
      <c r="B125" s="195" t="s">
        <v>135</v>
      </c>
      <c r="C125" s="93" t="s">
        <v>123</v>
      </c>
      <c r="D125" s="30">
        <v>0.13276208342755996</v>
      </c>
      <c r="E125" s="80"/>
      <c r="F125"/>
    </row>
    <row r="126" spans="2:6">
      <c r="B126" s="195"/>
      <c r="C126" s="92" t="s">
        <v>124</v>
      </c>
      <c r="D126" s="29">
        <v>0.29779822959478014</v>
      </c>
      <c r="E126" s="80"/>
      <c r="F126"/>
    </row>
    <row r="127" spans="2:6">
      <c r="B127" s="195"/>
      <c r="C127" s="93" t="s">
        <v>125</v>
      </c>
      <c r="D127" s="30">
        <v>0.10546759984532145</v>
      </c>
      <c r="E127" s="80"/>
      <c r="F127"/>
    </row>
    <row r="128" spans="2:6">
      <c r="B128" s="195"/>
      <c r="C128" s="92" t="s">
        <v>126</v>
      </c>
      <c r="D128" s="29">
        <v>0.36082168663192132</v>
      </c>
      <c r="E128" s="80"/>
      <c r="F128"/>
    </row>
    <row r="129" spans="2:6">
      <c r="B129" s="195"/>
      <c r="C129" s="93" t="s">
        <v>127</v>
      </c>
      <c r="D129" s="30">
        <v>0.10315040050040661</v>
      </c>
      <c r="E129" s="80"/>
      <c r="F129"/>
    </row>
    <row r="130" spans="2:6" ht="15" customHeight="1">
      <c r="B130" s="205" t="s">
        <v>136</v>
      </c>
      <c r="C130" s="92" t="s">
        <v>123</v>
      </c>
      <c r="D130" s="29">
        <v>6.7845480799825636E-2</v>
      </c>
      <c r="E130" s="80"/>
      <c r="F130"/>
    </row>
    <row r="131" spans="2:6">
      <c r="B131" s="205"/>
      <c r="C131" s="93" t="s">
        <v>124</v>
      </c>
      <c r="D131" s="30">
        <v>9.9473713684815002E-2</v>
      </c>
      <c r="E131" s="80"/>
      <c r="F131"/>
    </row>
    <row r="132" spans="2:6">
      <c r="B132" s="205"/>
      <c r="C132" s="92" t="s">
        <v>125</v>
      </c>
      <c r="D132" s="29">
        <v>0.13956416466620394</v>
      </c>
      <c r="E132" s="80"/>
      <c r="F132"/>
    </row>
    <row r="133" spans="2:6">
      <c r="B133" s="205"/>
      <c r="C133" s="93" t="s">
        <v>126</v>
      </c>
      <c r="D133" s="30">
        <v>0.59042675487763285</v>
      </c>
      <c r="E133" s="80"/>
      <c r="F133"/>
    </row>
    <row r="134" spans="2:6">
      <c r="B134" s="205"/>
      <c r="C134" s="92" t="s">
        <v>127</v>
      </c>
      <c r="D134" s="29">
        <v>0.10268988597152212</v>
      </c>
      <c r="E134" s="80"/>
      <c r="F134"/>
    </row>
    <row r="135" spans="2:6" ht="15" customHeight="1">
      <c r="B135" s="195" t="s">
        <v>137</v>
      </c>
      <c r="C135" s="93" t="s">
        <v>123</v>
      </c>
      <c r="D135" s="30">
        <v>4.5906756620876357E-2</v>
      </c>
      <c r="E135" s="80"/>
      <c r="F135"/>
    </row>
    <row r="136" spans="2:6">
      <c r="B136" s="195"/>
      <c r="C136" s="92" t="s">
        <v>124</v>
      </c>
      <c r="D136" s="29">
        <v>0.12261192808603437</v>
      </c>
      <c r="E136" s="80"/>
      <c r="F136"/>
    </row>
    <row r="137" spans="2:6">
      <c r="B137" s="195"/>
      <c r="C137" s="93" t="s">
        <v>125</v>
      </c>
      <c r="D137" s="30">
        <v>0.11459984869963738</v>
      </c>
      <c r="E137" s="80"/>
      <c r="F137"/>
    </row>
    <row r="138" spans="2:6">
      <c r="B138" s="195"/>
      <c r="C138" s="92" t="s">
        <v>126</v>
      </c>
      <c r="D138" s="29">
        <v>0.62145126738061673</v>
      </c>
      <c r="E138" s="80"/>
      <c r="F138"/>
    </row>
    <row r="139" spans="2:6">
      <c r="B139" s="195"/>
      <c r="C139" s="93" t="s">
        <v>127</v>
      </c>
      <c r="D139" s="30">
        <v>9.543019921283763E-2</v>
      </c>
      <c r="E139" s="80"/>
      <c r="F139"/>
    </row>
    <row r="140" spans="2:6" ht="15.75" customHeight="1">
      <c r="B140" s="205" t="s">
        <v>138</v>
      </c>
      <c r="C140" s="92" t="s">
        <v>123</v>
      </c>
      <c r="D140" s="29">
        <v>2.0013504972701879E-2</v>
      </c>
      <c r="E140" s="80"/>
      <c r="F140"/>
    </row>
    <row r="141" spans="2:6">
      <c r="B141" s="205"/>
      <c r="C141" s="93" t="s">
        <v>124</v>
      </c>
      <c r="D141" s="30">
        <v>0.10550277025659777</v>
      </c>
      <c r="E141" s="80"/>
      <c r="F141"/>
    </row>
    <row r="142" spans="2:6">
      <c r="B142" s="205"/>
      <c r="C142" s="92" t="s">
        <v>125</v>
      </c>
      <c r="D142" s="29">
        <v>0.19352372363708423</v>
      </c>
      <c r="E142" s="80"/>
      <c r="F142"/>
    </row>
    <row r="143" spans="2:6">
      <c r="B143" s="205"/>
      <c r="C143" s="93" t="s">
        <v>126</v>
      </c>
      <c r="D143" s="30">
        <v>0.57459307796174319</v>
      </c>
      <c r="E143" s="80"/>
      <c r="F143"/>
    </row>
    <row r="144" spans="2:6">
      <c r="B144" s="205"/>
      <c r="C144" s="92" t="s">
        <v>127</v>
      </c>
      <c r="D144" s="29">
        <v>0.10636692317187113</v>
      </c>
      <c r="E144" s="80"/>
      <c r="F144"/>
    </row>
    <row r="145" spans="1:8">
      <c r="B145" s="195" t="s">
        <v>40</v>
      </c>
      <c r="C145" s="93" t="s">
        <v>123</v>
      </c>
      <c r="D145" s="30">
        <v>5.4939390330063648E-2</v>
      </c>
      <c r="E145" s="80"/>
      <c r="F145"/>
    </row>
    <row r="146" spans="1:8">
      <c r="B146" s="195"/>
      <c r="C146" s="92" t="s">
        <v>124</v>
      </c>
      <c r="D146" s="29">
        <v>0.18653816987607688</v>
      </c>
      <c r="E146" s="80"/>
      <c r="F146"/>
    </row>
    <row r="147" spans="1:8">
      <c r="B147" s="195"/>
      <c r="C147" s="93" t="s">
        <v>125</v>
      </c>
      <c r="D147" s="30">
        <v>0.19421926865597303</v>
      </c>
      <c r="E147" s="80"/>
      <c r="F147"/>
    </row>
    <row r="148" spans="1:8" ht="15.75" customHeight="1">
      <c r="B148" s="195"/>
      <c r="C148" s="92" t="s">
        <v>126</v>
      </c>
      <c r="D148" s="29">
        <v>0.46574041041049585</v>
      </c>
      <c r="E148" s="80"/>
      <c r="F148"/>
    </row>
    <row r="149" spans="1:8">
      <c r="B149" s="195"/>
      <c r="C149" s="93" t="s">
        <v>127</v>
      </c>
      <c r="D149" s="30">
        <v>9.8562760727397725E-2</v>
      </c>
      <c r="E149" s="80"/>
      <c r="F149"/>
    </row>
    <row r="150" spans="1:8" ht="15" customHeight="1">
      <c r="A150" s="76"/>
      <c r="B150" s="2" t="s">
        <v>18</v>
      </c>
      <c r="C150" s="2"/>
      <c r="D150" s="2"/>
      <c r="E150" s="2"/>
      <c r="G150" s="81"/>
    </row>
    <row r="151" spans="1:8" ht="15" customHeight="1">
      <c r="A151" s="76"/>
      <c r="B151" s="2"/>
      <c r="C151" s="2"/>
      <c r="D151" s="2"/>
      <c r="E151" s="2"/>
      <c r="G151" s="81"/>
    </row>
    <row r="152" spans="1:8">
      <c r="A152" s="78"/>
      <c r="B152" s="194" t="s">
        <v>201</v>
      </c>
      <c r="C152" s="194"/>
      <c r="D152" s="194"/>
      <c r="E152" s="95"/>
      <c r="F152" s="95"/>
      <c r="G152" s="95"/>
      <c r="H152" s="95"/>
    </row>
    <row r="153" spans="1:8">
      <c r="A153" s="78"/>
      <c r="B153" s="193" t="s">
        <v>3</v>
      </c>
      <c r="C153" s="193"/>
      <c r="D153" s="193"/>
      <c r="E153" s="133"/>
      <c r="F153" s="96"/>
      <c r="G153" s="96"/>
      <c r="H153" s="96"/>
    </row>
    <row r="154" spans="1:8">
      <c r="A154" s="78"/>
      <c r="C154" s="97"/>
      <c r="D154" s="97"/>
      <c r="E154" s="97"/>
      <c r="F154"/>
    </row>
    <row r="155" spans="1:8">
      <c r="B155" s="196" t="s">
        <v>209</v>
      </c>
      <c r="C155" s="197"/>
      <c r="D155" s="91" t="s">
        <v>207</v>
      </c>
      <c r="E155"/>
      <c r="F155"/>
    </row>
    <row r="156" spans="1:8" hidden="1">
      <c r="A156" s="78"/>
      <c r="B156" s="198" t="s">
        <v>8</v>
      </c>
      <c r="C156" s="7" t="s">
        <v>144</v>
      </c>
      <c r="D156" s="25">
        <v>16539.838030456034</v>
      </c>
      <c r="E156"/>
      <c r="F156"/>
    </row>
    <row r="157" spans="1:8" hidden="1">
      <c r="A157" s="78"/>
      <c r="B157" s="198"/>
      <c r="C157" s="8" t="s">
        <v>145</v>
      </c>
      <c r="D157" s="26">
        <v>2901.5756706278685</v>
      </c>
      <c r="E157" s="79"/>
      <c r="F157"/>
    </row>
    <row r="158" spans="1:8" hidden="1">
      <c r="A158" s="78"/>
      <c r="B158" s="198"/>
      <c r="C158" s="7" t="s">
        <v>89</v>
      </c>
      <c r="D158" s="25">
        <f>SUM(D156:D157)</f>
        <v>19441.413701083904</v>
      </c>
      <c r="E158" s="79"/>
      <c r="F158"/>
    </row>
    <row r="159" spans="1:8">
      <c r="A159" s="78"/>
      <c r="B159" s="199" t="s">
        <v>12</v>
      </c>
      <c r="C159" s="8" t="s">
        <v>144</v>
      </c>
      <c r="D159" s="32">
        <v>0.85075284569114951</v>
      </c>
      <c r="E159" s="79"/>
      <c r="F159"/>
    </row>
    <row r="160" spans="1:8">
      <c r="A160" s="78"/>
      <c r="B160" s="199"/>
      <c r="C160" s="7" t="s">
        <v>145</v>
      </c>
      <c r="D160" s="31">
        <v>0.14924715430885044</v>
      </c>
      <c r="E160" s="79"/>
      <c r="F160"/>
    </row>
    <row r="161" spans="1:7" ht="15.75" customHeight="1">
      <c r="A161" s="78"/>
      <c r="B161" s="199"/>
      <c r="C161" s="8" t="s">
        <v>89</v>
      </c>
      <c r="D161" s="32">
        <f>+D159+D160</f>
        <v>1</v>
      </c>
      <c r="E161" s="79"/>
      <c r="F161"/>
    </row>
    <row r="162" spans="1:7" ht="15" customHeight="1">
      <c r="A162" s="76"/>
      <c r="B162" s="2" t="s">
        <v>18</v>
      </c>
      <c r="C162" s="2"/>
      <c r="D162" s="2"/>
      <c r="E162" s="2"/>
      <c r="G162" s="81"/>
    </row>
    <row r="163" spans="1:7">
      <c r="E163" s="82"/>
    </row>
    <row r="164" spans="1:7" ht="15" customHeight="1">
      <c r="B164" s="192" t="s">
        <v>164</v>
      </c>
      <c r="C164" s="192"/>
      <c r="D164" s="192"/>
      <c r="E164" s="124"/>
      <c r="F164" s="124"/>
    </row>
    <row r="165" spans="1:7" ht="15" customHeight="1">
      <c r="B165" s="193" t="s">
        <v>3</v>
      </c>
      <c r="C165" s="193"/>
      <c r="D165" s="193"/>
      <c r="E165" s="133"/>
      <c r="F165" s="133"/>
    </row>
    <row r="166" spans="1:7">
      <c r="B166" s="101"/>
      <c r="C166" s="201"/>
      <c r="D166" s="201"/>
      <c r="E166" s="201"/>
      <c r="F166" s="102"/>
    </row>
    <row r="167" spans="1:7" ht="15" customHeight="1">
      <c r="B167" s="202" t="s">
        <v>210</v>
      </c>
      <c r="C167" s="203"/>
      <c r="D167" s="204" t="s">
        <v>207</v>
      </c>
      <c r="E167" s="102"/>
      <c r="F167"/>
    </row>
    <row r="168" spans="1:7">
      <c r="A168" s="100"/>
      <c r="B168" s="202"/>
      <c r="C168" s="203"/>
      <c r="D168" s="204"/>
      <c r="E168" s="102"/>
      <c r="F168"/>
    </row>
    <row r="169" spans="1:7">
      <c r="A169" s="100"/>
      <c r="B169" s="200" t="s">
        <v>8</v>
      </c>
      <c r="C169" s="92" t="s">
        <v>131</v>
      </c>
      <c r="D169" s="27">
        <v>16235.609549832405</v>
      </c>
      <c r="E169" s="102"/>
      <c r="F169"/>
    </row>
    <row r="170" spans="1:7">
      <c r="A170" s="100"/>
      <c r="B170" s="200"/>
      <c r="C170" s="93" t="s">
        <v>132</v>
      </c>
      <c r="D170" s="28">
        <v>4359.3570298337218</v>
      </c>
      <c r="E170" s="102"/>
      <c r="F170"/>
    </row>
    <row r="171" spans="1:7">
      <c r="A171" s="100"/>
      <c r="B171" s="200"/>
      <c r="C171" s="92" t="s">
        <v>141</v>
      </c>
      <c r="D171" s="27">
        <f>SUM(D169:D170)</f>
        <v>20594.966579666128</v>
      </c>
      <c r="E171" s="102"/>
      <c r="F171"/>
    </row>
    <row r="172" spans="1:7">
      <c r="A172" s="100"/>
      <c r="B172" s="199" t="s">
        <v>12</v>
      </c>
      <c r="C172" s="93" t="s">
        <v>131</v>
      </c>
      <c r="D172" s="30">
        <f>+D169/$D$171</f>
        <v>0.78832900684879892</v>
      </c>
      <c r="E172" s="102"/>
      <c r="F172" s="102"/>
    </row>
    <row r="173" spans="1:7">
      <c r="A173" s="98"/>
      <c r="B173" s="199"/>
      <c r="C173" s="92" t="s">
        <v>132</v>
      </c>
      <c r="D173" s="29">
        <f>+D170/$D$171</f>
        <v>0.21167099315120097</v>
      </c>
      <c r="E173" s="102"/>
      <c r="F173" s="102"/>
    </row>
    <row r="174" spans="1:7">
      <c r="A174" s="98"/>
      <c r="B174" s="199"/>
      <c r="C174" s="93" t="s">
        <v>141</v>
      </c>
      <c r="D174" s="30">
        <f>SUM(D172:D173)</f>
        <v>0.99999999999999989</v>
      </c>
      <c r="E174" s="102"/>
      <c r="F174" s="102"/>
    </row>
    <row r="175" spans="1:7">
      <c r="A175" s="98"/>
      <c r="B175" s="2" t="s">
        <v>18</v>
      </c>
      <c r="C175" s="102"/>
      <c r="D175" s="102"/>
      <c r="E175" s="102"/>
      <c r="F175" s="102"/>
    </row>
    <row r="176" spans="1:7">
      <c r="A176" s="98"/>
      <c r="B176" s="121"/>
      <c r="C176" s="102"/>
      <c r="D176" s="102"/>
      <c r="E176" s="102"/>
      <c r="F176" s="102"/>
    </row>
    <row r="177" spans="5:5">
      <c r="E177" s="82"/>
    </row>
    <row r="178" spans="5:5">
      <c r="E178" s="82"/>
    </row>
    <row r="179" spans="5:5">
      <c r="E179" s="82"/>
    </row>
    <row r="180" spans="5:5">
      <c r="E180" s="82"/>
    </row>
    <row r="181" spans="5:5">
      <c r="E181" s="82"/>
    </row>
    <row r="182" spans="5:5">
      <c r="E182" s="82"/>
    </row>
    <row r="183" spans="5:5">
      <c r="E183" s="82"/>
    </row>
    <row r="184" spans="5:5">
      <c r="E184" s="82"/>
    </row>
    <row r="185" spans="5:5">
      <c r="E185" s="82"/>
    </row>
    <row r="186" spans="5:5">
      <c r="E186" s="82"/>
    </row>
    <row r="187" spans="5:5">
      <c r="E187" s="82"/>
    </row>
    <row r="188" spans="5:5">
      <c r="E188" s="82"/>
    </row>
    <row r="189" spans="5:5">
      <c r="E189" s="82"/>
    </row>
    <row r="190" spans="5:5">
      <c r="E190" s="82"/>
    </row>
    <row r="191" spans="5:5">
      <c r="E191" s="82"/>
    </row>
    <row r="192" spans="5:5">
      <c r="E192" s="82"/>
    </row>
    <row r="193" spans="5:5">
      <c r="E193" s="82"/>
    </row>
    <row r="194" spans="5:5">
      <c r="E194" s="82"/>
    </row>
    <row r="195" spans="5:5">
      <c r="E195" s="82"/>
    </row>
    <row r="196" spans="5:5">
      <c r="E196" s="82"/>
    </row>
    <row r="197" spans="5:5">
      <c r="E197" s="82"/>
    </row>
    <row r="198" spans="5:5">
      <c r="E198" s="82"/>
    </row>
    <row r="199" spans="5:5">
      <c r="E199" s="82"/>
    </row>
    <row r="200" spans="5:5">
      <c r="E200" s="82"/>
    </row>
    <row r="201" spans="5:5">
      <c r="E201" s="82"/>
    </row>
    <row r="202" spans="5:5">
      <c r="E202" s="82"/>
    </row>
    <row r="203" spans="5:5">
      <c r="E203" s="82"/>
    </row>
    <row r="204" spans="5:5">
      <c r="E204" s="82"/>
    </row>
    <row r="205" spans="5:5">
      <c r="E205" s="82"/>
    </row>
    <row r="206" spans="5:5">
      <c r="E206" s="82"/>
    </row>
    <row r="207" spans="5:5">
      <c r="E207" s="82"/>
    </row>
    <row r="208" spans="5:5">
      <c r="E208" s="82"/>
    </row>
    <row r="209" spans="5:5">
      <c r="E209" s="82"/>
    </row>
    <row r="210" spans="5:5">
      <c r="E210" s="82"/>
    </row>
    <row r="211" spans="5:5">
      <c r="E211" s="82"/>
    </row>
    <row r="212" spans="5:5">
      <c r="E212" s="82"/>
    </row>
    <row r="213" spans="5:5">
      <c r="E213" s="82"/>
    </row>
    <row r="214" spans="5:5">
      <c r="E214" s="82"/>
    </row>
    <row r="215" spans="5:5">
      <c r="E215" s="82"/>
    </row>
    <row r="216" spans="5:5">
      <c r="E216" s="82"/>
    </row>
    <row r="217" spans="5:5">
      <c r="E217" s="82"/>
    </row>
  </sheetData>
  <mergeCells count="48">
    <mergeCell ref="A1:G1"/>
    <mergeCell ref="B14:B19"/>
    <mergeCell ref="B20:B25"/>
    <mergeCell ref="B3:D3"/>
    <mergeCell ref="B4:D4"/>
    <mergeCell ref="B7:B9"/>
    <mergeCell ref="C29:C34"/>
    <mergeCell ref="C35:C40"/>
    <mergeCell ref="C41:C46"/>
    <mergeCell ref="B28:C28"/>
    <mergeCell ref="B29:B58"/>
    <mergeCell ref="B92:D92"/>
    <mergeCell ref="B93:D93"/>
    <mergeCell ref="B96:B98"/>
    <mergeCell ref="B101:D101"/>
    <mergeCell ref="B102:D102"/>
    <mergeCell ref="C77:C82"/>
    <mergeCell ref="B59:B88"/>
    <mergeCell ref="C47:C52"/>
    <mergeCell ref="C83:C88"/>
    <mergeCell ref="C59:C64"/>
    <mergeCell ref="C65:C70"/>
    <mergeCell ref="C71:C76"/>
    <mergeCell ref="C53:C58"/>
    <mergeCell ref="B104:C104"/>
    <mergeCell ref="B105:B110"/>
    <mergeCell ref="B113:B114"/>
    <mergeCell ref="C113:C114"/>
    <mergeCell ref="D113:D114"/>
    <mergeCell ref="B130:B134"/>
    <mergeCell ref="B135:B139"/>
    <mergeCell ref="B140:B144"/>
    <mergeCell ref="B115:B119"/>
    <mergeCell ref="B120:B124"/>
    <mergeCell ref="B125:B129"/>
    <mergeCell ref="B169:B171"/>
    <mergeCell ref="B172:B174"/>
    <mergeCell ref="C166:E166"/>
    <mergeCell ref="B167:C168"/>
    <mergeCell ref="D167:D168"/>
    <mergeCell ref="B164:D164"/>
    <mergeCell ref="B165:D165"/>
    <mergeCell ref="B152:D152"/>
    <mergeCell ref="B153:D153"/>
    <mergeCell ref="B145:B149"/>
    <mergeCell ref="B155:C155"/>
    <mergeCell ref="B156:B158"/>
    <mergeCell ref="B159:B161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4"/>
  <sheetViews>
    <sheetView showGridLines="0" topLeftCell="A966" zoomScale="70" zoomScaleNormal="70" workbookViewId="0">
      <selection activeCell="B986" sqref="B986:F986"/>
    </sheetView>
  </sheetViews>
  <sheetFormatPr baseColWidth="10" defaultColWidth="25.109375" defaultRowHeight="13.8"/>
  <cols>
    <col min="1" max="1" width="13.44140625" style="127" customWidth="1"/>
    <col min="2" max="2" width="35.5546875" style="127" customWidth="1"/>
    <col min="3" max="3" width="31.5546875" style="2" customWidth="1"/>
    <col min="4" max="4" width="21.33203125" style="36" customWidth="1"/>
    <col min="5" max="5" width="30.109375" style="2" bestFit="1" customWidth="1"/>
    <col min="6" max="7" width="37" style="2" customWidth="1"/>
    <col min="8" max="8" width="25.109375" style="86" customWidth="1"/>
    <col min="9" max="9" width="25.109375" style="2"/>
    <col min="10" max="10" width="39.5546875" style="2" customWidth="1"/>
    <col min="11" max="11" width="25.109375" style="2"/>
    <col min="12" max="12" width="12" style="2" customWidth="1"/>
    <col min="13" max="13" width="25.109375" style="154"/>
    <col min="14" max="16384" width="25.109375" style="2"/>
  </cols>
  <sheetData>
    <row r="1" spans="1:11" ht="153.75" customHeight="1"/>
    <row r="3" spans="1:11" customFormat="1" ht="14.4">
      <c r="B3" s="194" t="s">
        <v>190</v>
      </c>
      <c r="C3" s="194"/>
      <c r="D3" s="194"/>
      <c r="E3" s="194"/>
      <c r="F3" s="194"/>
      <c r="G3" s="194"/>
      <c r="H3" s="194"/>
      <c r="I3" s="194"/>
      <c r="J3" s="194"/>
    </row>
    <row r="4" spans="1:11" customFormat="1" ht="14.4">
      <c r="B4" s="194" t="s">
        <v>1</v>
      </c>
      <c r="C4" s="194"/>
      <c r="D4" s="194"/>
      <c r="E4" s="194"/>
      <c r="F4" s="194"/>
      <c r="G4" s="194"/>
      <c r="H4" s="194"/>
      <c r="I4" s="194"/>
      <c r="J4" s="194"/>
    </row>
    <row r="5" spans="1:11" customFormat="1" ht="14.4">
      <c r="B5" s="194" t="s">
        <v>178</v>
      </c>
      <c r="C5" s="194"/>
      <c r="D5" s="194"/>
      <c r="E5" s="194"/>
      <c r="F5" s="194"/>
      <c r="G5" s="194"/>
      <c r="H5" s="194"/>
      <c r="I5" s="194"/>
      <c r="J5" s="194"/>
    </row>
    <row r="6" spans="1:11" customFormat="1" ht="14.4">
      <c r="B6" s="194" t="s">
        <v>180</v>
      </c>
      <c r="C6" s="194"/>
      <c r="D6" s="194"/>
      <c r="E6" s="194"/>
      <c r="F6" s="194"/>
      <c r="G6" s="194"/>
      <c r="H6" s="194"/>
      <c r="I6" s="194"/>
      <c r="J6" s="194"/>
    </row>
    <row r="7" spans="1:11" customFormat="1" ht="14.4">
      <c r="B7" s="194" t="s">
        <v>181</v>
      </c>
      <c r="C7" s="194"/>
      <c r="D7" s="194"/>
      <c r="E7" s="194"/>
      <c r="F7" s="194"/>
      <c r="G7" s="194"/>
      <c r="H7" s="194"/>
      <c r="I7" s="194"/>
      <c r="J7" s="194"/>
    </row>
    <row r="8" spans="1:11" customFormat="1" ht="14.4">
      <c r="B8" s="194" t="s">
        <v>179</v>
      </c>
      <c r="C8" s="194"/>
      <c r="D8" s="194"/>
      <c r="E8" s="194"/>
      <c r="F8" s="194"/>
      <c r="G8" s="194"/>
      <c r="H8" s="194"/>
      <c r="I8" s="194"/>
      <c r="J8" s="194"/>
    </row>
    <row r="9" spans="1:11" customFormat="1" ht="14.4">
      <c r="B9" s="50"/>
      <c r="C9" s="50"/>
      <c r="D9" s="50"/>
    </row>
    <row r="10" spans="1:11" customFormat="1" ht="36.75" customHeight="1">
      <c r="B10" s="204" t="s">
        <v>184</v>
      </c>
      <c r="C10" s="204"/>
      <c r="D10" s="204"/>
      <c r="E10" s="204" t="s">
        <v>185</v>
      </c>
      <c r="F10" s="204"/>
      <c r="G10" s="204"/>
      <c r="H10" s="204" t="s">
        <v>186</v>
      </c>
      <c r="I10" s="204"/>
      <c r="J10" s="204"/>
    </row>
    <row r="11" spans="1:11" customFormat="1" ht="15.6">
      <c r="B11" s="255">
        <v>2813217</v>
      </c>
      <c r="C11" s="255"/>
      <c r="D11" s="255"/>
      <c r="E11" s="255">
        <v>2367373</v>
      </c>
      <c r="F11" s="255"/>
      <c r="G11" s="255"/>
      <c r="H11" s="255">
        <v>1320988.6737342</v>
      </c>
      <c r="I11" s="255"/>
      <c r="J11" s="255"/>
      <c r="K11" s="164"/>
    </row>
    <row r="12" spans="1:11" customFormat="1" ht="84.75" customHeight="1">
      <c r="B12" s="55" t="s">
        <v>182</v>
      </c>
      <c r="C12" s="55" t="s">
        <v>183</v>
      </c>
      <c r="D12" s="55" t="s">
        <v>188</v>
      </c>
      <c r="E12" s="55" t="s">
        <v>182</v>
      </c>
      <c r="F12" s="55" t="s">
        <v>183</v>
      </c>
      <c r="G12" s="55" t="s">
        <v>188</v>
      </c>
      <c r="H12" s="55" t="s">
        <v>182</v>
      </c>
      <c r="I12" s="55" t="s">
        <v>183</v>
      </c>
      <c r="J12" s="55" t="s">
        <v>187</v>
      </c>
    </row>
    <row r="13" spans="1:11" customFormat="1" ht="14.4">
      <c r="B13" s="166">
        <v>1559756.6546259806</v>
      </c>
      <c r="C13" s="166">
        <v>1244134.0388703011</v>
      </c>
      <c r="D13" s="166">
        <v>9326.7210403748686</v>
      </c>
      <c r="E13" s="167">
        <v>1199202.7063751721</v>
      </c>
      <c r="F13" s="167">
        <v>1158968.2098896066</v>
      </c>
      <c r="G13" s="167">
        <v>9202.1748303856784</v>
      </c>
      <c r="H13" s="167">
        <v>505498.67505104898</v>
      </c>
      <c r="I13" s="167">
        <v>807222.57446721103</v>
      </c>
      <c r="J13" s="167">
        <v>8267.424215938212</v>
      </c>
    </row>
    <row r="14" spans="1:11">
      <c r="A14" s="2"/>
      <c r="B14" s="85" t="s">
        <v>18</v>
      </c>
    </row>
    <row r="16" spans="1:11" customFormat="1" ht="14.4">
      <c r="B16" s="194" t="s">
        <v>190</v>
      </c>
      <c r="C16" s="194"/>
      <c r="D16" s="194"/>
      <c r="E16" s="95"/>
      <c r="F16" s="95"/>
      <c r="G16" s="95"/>
      <c r="H16" s="95"/>
      <c r="I16" s="95"/>
      <c r="J16" s="95"/>
    </row>
    <row r="17" spans="1:13" customFormat="1" ht="14.4">
      <c r="B17" s="194" t="s">
        <v>1</v>
      </c>
      <c r="C17" s="194"/>
      <c r="D17" s="194"/>
      <c r="E17" s="95"/>
      <c r="F17" s="95"/>
      <c r="G17" s="95"/>
      <c r="H17" s="95"/>
      <c r="I17" s="95"/>
      <c r="J17" s="95"/>
    </row>
    <row r="18" spans="1:13" customFormat="1" ht="14.4">
      <c r="B18" s="194" t="s">
        <v>197</v>
      </c>
      <c r="C18" s="194"/>
      <c r="D18" s="194"/>
      <c r="E18" s="95"/>
      <c r="F18" s="95"/>
      <c r="G18" s="95"/>
      <c r="H18" s="95"/>
      <c r="I18" s="95"/>
      <c r="J18" s="95"/>
    </row>
    <row r="19" spans="1:13" customFormat="1" ht="14.4">
      <c r="B19" s="208" t="s">
        <v>196</v>
      </c>
      <c r="C19" s="208"/>
      <c r="D19" s="208"/>
      <c r="E19" s="95"/>
      <c r="F19" s="95"/>
      <c r="G19" s="95"/>
      <c r="H19" s="95"/>
      <c r="I19" s="95"/>
      <c r="J19" s="95"/>
    </row>
    <row r="21" spans="1:13" ht="41.4">
      <c r="B21" s="177" t="s">
        <v>194</v>
      </c>
      <c r="C21" s="177" t="s">
        <v>193</v>
      </c>
      <c r="D21" s="177" t="s">
        <v>195</v>
      </c>
      <c r="F21" s="86"/>
      <c r="H21" s="2"/>
      <c r="K21" s="154"/>
      <c r="M21" s="2"/>
    </row>
    <row r="22" spans="1:13">
      <c r="B22" s="178">
        <v>1320988.6737342</v>
      </c>
      <c r="C22" s="179">
        <f>+D22-B22</f>
        <v>1492228.3262658</v>
      </c>
      <c r="D22" s="178">
        <v>2813217</v>
      </c>
      <c r="E22" s="86"/>
      <c r="H22" s="2"/>
      <c r="J22" s="154"/>
      <c r="M22" s="2"/>
    </row>
    <row r="23" spans="1:13">
      <c r="B23" s="169">
        <f>+B22/D22</f>
        <v>0.46956515396224319</v>
      </c>
      <c r="C23" s="169">
        <v>0.53</v>
      </c>
      <c r="D23" s="169">
        <f>SUM(B23:C23)</f>
        <v>0.99956515396224321</v>
      </c>
    </row>
    <row r="24" spans="1:13">
      <c r="A24" s="2"/>
      <c r="B24" s="85" t="s">
        <v>18</v>
      </c>
    </row>
    <row r="25" spans="1:13">
      <c r="D25" s="176"/>
    </row>
    <row r="26" spans="1:13">
      <c r="I26" s="86"/>
      <c r="J26" s="86"/>
      <c r="K26" s="175"/>
    </row>
    <row r="27" spans="1:13">
      <c r="B27" s="194" t="s">
        <v>0</v>
      </c>
      <c r="C27" s="194"/>
      <c r="D27" s="194"/>
      <c r="E27" s="95"/>
      <c r="I27" s="86"/>
    </row>
    <row r="28" spans="1:13">
      <c r="B28" s="194" t="s">
        <v>1</v>
      </c>
      <c r="C28" s="194"/>
      <c r="D28" s="194"/>
      <c r="E28" s="173"/>
    </row>
    <row r="29" spans="1:13">
      <c r="B29" s="194" t="s">
        <v>178</v>
      </c>
      <c r="C29" s="194"/>
      <c r="D29" s="194"/>
      <c r="E29" s="95"/>
    </row>
    <row r="30" spans="1:13" ht="25.8">
      <c r="B30" s="194" t="s">
        <v>180</v>
      </c>
      <c r="C30" s="194"/>
      <c r="D30" s="194"/>
      <c r="E30" s="172"/>
    </row>
    <row r="31" spans="1:13">
      <c r="B31" s="194" t="s">
        <v>181</v>
      </c>
      <c r="C31" s="194"/>
      <c r="D31" s="194"/>
      <c r="E31" s="95"/>
    </row>
    <row r="32" spans="1:13">
      <c r="B32" s="208" t="s">
        <v>179</v>
      </c>
      <c r="C32" s="208"/>
      <c r="D32" s="208"/>
      <c r="E32" s="174"/>
    </row>
    <row r="33" spans="1:13">
      <c r="B33" s="50"/>
      <c r="C33" s="50"/>
      <c r="D33" s="50"/>
      <c r="E33" s="171"/>
    </row>
    <row r="34" spans="1:13" ht="82.8">
      <c r="B34" s="54" t="s">
        <v>175</v>
      </c>
      <c r="C34" s="54" t="s">
        <v>176</v>
      </c>
      <c r="D34" s="54" t="s">
        <v>177</v>
      </c>
      <c r="G34" s="2" t="s">
        <v>189</v>
      </c>
    </row>
    <row r="35" spans="1:13">
      <c r="B35" s="142">
        <v>2813217</v>
      </c>
      <c r="C35" s="141">
        <v>2367373</v>
      </c>
      <c r="D35" s="165">
        <v>1320988.6737342011</v>
      </c>
    </row>
    <row r="36" spans="1:13">
      <c r="B36" s="85" t="s">
        <v>18</v>
      </c>
    </row>
    <row r="37" spans="1:13">
      <c r="B37" s="151"/>
      <c r="C37" s="140"/>
      <c r="D37" s="140"/>
      <c r="E37" s="140"/>
      <c r="G37" s="140"/>
    </row>
    <row r="39" spans="1:13">
      <c r="B39" s="194" t="s">
        <v>0</v>
      </c>
      <c r="C39" s="194"/>
      <c r="D39" s="194"/>
      <c r="E39" s="95"/>
    </row>
    <row r="40" spans="1:13">
      <c r="B40" s="194" t="s">
        <v>1</v>
      </c>
      <c r="C40" s="194"/>
      <c r="D40" s="194"/>
      <c r="E40" s="95"/>
    </row>
    <row r="41" spans="1:13">
      <c r="B41" s="194" t="s">
        <v>2</v>
      </c>
      <c r="C41" s="194"/>
      <c r="D41" s="194"/>
      <c r="E41" s="95"/>
    </row>
    <row r="42" spans="1:13">
      <c r="B42" s="194" t="s">
        <v>205</v>
      </c>
      <c r="C42" s="194"/>
      <c r="D42" s="194"/>
      <c r="E42" s="95"/>
    </row>
    <row r="43" spans="1:13">
      <c r="B43" s="208" t="s">
        <v>3</v>
      </c>
      <c r="C43" s="208"/>
      <c r="D43" s="208"/>
      <c r="E43" s="96"/>
    </row>
    <row r="44" spans="1:13">
      <c r="B44" s="50"/>
      <c r="C44" s="50"/>
      <c r="D44" s="50"/>
      <c r="E44" s="50"/>
    </row>
    <row r="45" spans="1:13" s="19" customFormat="1" ht="27.6">
      <c r="A45" s="184"/>
      <c r="B45" s="55" t="s">
        <v>4</v>
      </c>
      <c r="C45" s="53" t="s">
        <v>5</v>
      </c>
      <c r="D45" s="55" t="s">
        <v>6</v>
      </c>
      <c r="G45" s="143"/>
      <c r="L45" s="155"/>
    </row>
    <row r="46" spans="1:13">
      <c r="B46" s="200" t="s">
        <v>8</v>
      </c>
      <c r="C46" s="7" t="s">
        <v>121</v>
      </c>
      <c r="D46" s="3">
        <v>1268234.2429753293</v>
      </c>
      <c r="G46" s="86"/>
      <c r="H46" s="2"/>
      <c r="L46" s="154"/>
      <c r="M46" s="2"/>
    </row>
    <row r="47" spans="1:13">
      <c r="B47" s="200"/>
      <c r="C47" s="8" t="s">
        <v>17</v>
      </c>
      <c r="D47" s="9">
        <v>52754.430758869297</v>
      </c>
      <c r="G47" s="86"/>
      <c r="H47" s="2"/>
      <c r="L47" s="154"/>
      <c r="M47" s="2"/>
    </row>
    <row r="48" spans="1:13">
      <c r="B48" s="211" t="s">
        <v>9</v>
      </c>
      <c r="C48" s="236"/>
      <c r="D48" s="63">
        <v>1320988.6737342011</v>
      </c>
      <c r="G48" s="86"/>
      <c r="H48" s="2"/>
      <c r="L48" s="154"/>
      <c r="M48" s="2"/>
    </row>
    <row r="49" spans="1:13">
      <c r="B49" s="199" t="s">
        <v>12</v>
      </c>
      <c r="C49" s="162" t="s">
        <v>10</v>
      </c>
      <c r="D49" s="6">
        <f>+D46/D48</f>
        <v>0.96006443370196026</v>
      </c>
      <c r="G49" s="86"/>
      <c r="H49" s="2"/>
      <c r="L49" s="154"/>
      <c r="M49" s="2"/>
    </row>
    <row r="50" spans="1:13">
      <c r="B50" s="199"/>
      <c r="C50" s="159" t="s">
        <v>11</v>
      </c>
      <c r="D50" s="1">
        <f>+D47/D48</f>
        <v>3.9935566298037864E-2</v>
      </c>
      <c r="G50" s="86"/>
      <c r="H50" s="2"/>
      <c r="L50" s="154"/>
      <c r="M50" s="2"/>
    </row>
    <row r="51" spans="1:13">
      <c r="B51" s="211" t="s">
        <v>9</v>
      </c>
      <c r="C51" s="236"/>
      <c r="D51" s="64">
        <f>SUM(D49:D50)</f>
        <v>0.99999999999999811</v>
      </c>
      <c r="G51" s="86"/>
      <c r="H51" s="2"/>
      <c r="L51" s="154"/>
      <c r="M51" s="2"/>
    </row>
    <row r="52" spans="1:13">
      <c r="B52" s="2" t="s">
        <v>18</v>
      </c>
    </row>
    <row r="53" spans="1:13" s="107" customFormat="1" ht="14.4" hidden="1">
      <c r="A53" s="127"/>
      <c r="B53" s="103"/>
      <c r="C53" s="104"/>
      <c r="D53" s="105"/>
      <c r="E53" s="106"/>
      <c r="F53" s="104"/>
      <c r="G53" s="104"/>
      <c r="H53" s="144"/>
      <c r="M53" s="156"/>
    </row>
    <row r="54" spans="1:13" s="107" customFormat="1" ht="14.4" hidden="1">
      <c r="A54" s="127"/>
      <c r="B54" s="244" t="s">
        <v>13</v>
      </c>
      <c r="C54" s="245"/>
      <c r="D54" s="246" t="s">
        <v>5</v>
      </c>
      <c r="E54" s="245" t="s">
        <v>6</v>
      </c>
      <c r="F54" s="246" t="s">
        <v>7</v>
      </c>
      <c r="G54" s="104"/>
      <c r="H54" s="144"/>
      <c r="M54" s="156"/>
    </row>
    <row r="55" spans="1:13" s="107" customFormat="1" hidden="1">
      <c r="A55" s="127"/>
      <c r="B55" s="244"/>
      <c r="C55" s="245"/>
      <c r="D55" s="246"/>
      <c r="E55" s="245"/>
      <c r="F55" s="246"/>
      <c r="G55" s="108"/>
      <c r="H55" s="144"/>
      <c r="M55" s="156"/>
    </row>
    <row r="56" spans="1:13" s="107" customFormat="1" hidden="1">
      <c r="A56" s="127"/>
      <c r="B56" s="247" t="s">
        <v>8</v>
      </c>
      <c r="C56" s="239" t="s">
        <v>14</v>
      </c>
      <c r="D56" s="109" t="s">
        <v>10</v>
      </c>
      <c r="E56" s="110">
        <v>270175.25380442053</v>
      </c>
      <c r="F56" s="111">
        <v>7.1338741923921797E-2</v>
      </c>
      <c r="G56" s="108"/>
      <c r="H56" s="144"/>
      <c r="M56" s="156"/>
    </row>
    <row r="57" spans="1:13" s="107" customFormat="1" hidden="1">
      <c r="A57" s="127"/>
      <c r="B57" s="247"/>
      <c r="C57" s="240"/>
      <c r="D57" s="112" t="s">
        <v>17</v>
      </c>
      <c r="E57" s="110">
        <v>10919.717561194137</v>
      </c>
      <c r="F57" s="111">
        <v>0.17279290315838675</v>
      </c>
      <c r="G57" s="108"/>
      <c r="H57" s="144"/>
      <c r="M57" s="156"/>
    </row>
    <row r="58" spans="1:13" s="107" customFormat="1" hidden="1">
      <c r="A58" s="127"/>
      <c r="B58" s="247"/>
      <c r="C58" s="240"/>
      <c r="D58" s="109" t="s">
        <v>113</v>
      </c>
      <c r="E58" s="110">
        <v>281094.97136561398</v>
      </c>
      <c r="F58" s="111">
        <v>7.0287626059072156E-2</v>
      </c>
      <c r="G58" s="108"/>
      <c r="H58" s="144"/>
      <c r="M58" s="156"/>
    </row>
    <row r="59" spans="1:13" s="107" customFormat="1" hidden="1">
      <c r="A59" s="127"/>
      <c r="B59" s="247"/>
      <c r="C59" s="237" t="s">
        <v>15</v>
      </c>
      <c r="D59" s="112" t="s">
        <v>10</v>
      </c>
      <c r="E59" s="110">
        <v>955977.44491708139</v>
      </c>
      <c r="F59" s="111">
        <v>5.2029454170445973E-2</v>
      </c>
      <c r="G59" s="108"/>
      <c r="H59" s="144"/>
      <c r="M59" s="156"/>
    </row>
    <row r="60" spans="1:13" s="107" customFormat="1" hidden="1">
      <c r="A60" s="127"/>
      <c r="B60" s="247"/>
      <c r="C60" s="237"/>
      <c r="D60" s="109" t="s">
        <v>17</v>
      </c>
      <c r="E60" s="110">
        <v>40801.74602052437</v>
      </c>
      <c r="F60" s="111">
        <v>0.14653781675802915</v>
      </c>
      <c r="G60" s="108"/>
      <c r="H60" s="144"/>
      <c r="M60" s="156"/>
    </row>
    <row r="61" spans="1:13" s="107" customFormat="1" hidden="1">
      <c r="A61" s="127"/>
      <c r="B61" s="247"/>
      <c r="C61" s="237"/>
      <c r="D61" s="112" t="s">
        <v>114</v>
      </c>
      <c r="E61" s="110">
        <v>996779.19093760487</v>
      </c>
      <c r="F61" s="111">
        <v>5.0703754704520564E-2</v>
      </c>
      <c r="G61" s="108"/>
      <c r="H61" s="144"/>
      <c r="M61" s="156"/>
    </row>
    <row r="62" spans="1:13" s="107" customFormat="1" hidden="1">
      <c r="A62" s="127"/>
      <c r="B62" s="247"/>
      <c r="C62" s="239" t="s">
        <v>16</v>
      </c>
      <c r="D62" s="109" t="s">
        <v>10</v>
      </c>
      <c r="E62" s="110">
        <v>42081.544253830318</v>
      </c>
      <c r="F62" s="111">
        <v>0.19423123928679784</v>
      </c>
      <c r="G62" s="108"/>
      <c r="H62" s="144"/>
      <c r="M62" s="156"/>
    </row>
    <row r="63" spans="1:13" s="107" customFormat="1" hidden="1">
      <c r="A63" s="127"/>
      <c r="B63" s="247"/>
      <c r="C63" s="240"/>
      <c r="D63" s="112" t="s">
        <v>17</v>
      </c>
      <c r="E63" s="110">
        <v>1032.9671771507501</v>
      </c>
      <c r="F63" s="111">
        <v>0.26153134466409916</v>
      </c>
      <c r="G63" s="108"/>
      <c r="H63" s="144"/>
      <c r="M63" s="156"/>
    </row>
    <row r="64" spans="1:13" s="107" customFormat="1" hidden="1">
      <c r="A64" s="127"/>
      <c r="B64" s="247"/>
      <c r="C64" s="240"/>
      <c r="D64" s="109" t="s">
        <v>115</v>
      </c>
      <c r="E64" s="110">
        <v>43114.511430981067</v>
      </c>
      <c r="F64" s="111">
        <v>0.19117611117508171</v>
      </c>
      <c r="G64" s="108"/>
      <c r="H64" s="144"/>
      <c r="M64" s="156"/>
    </row>
    <row r="65" spans="1:13" s="107" customFormat="1" hidden="1">
      <c r="A65" s="127"/>
      <c r="B65" s="241" t="s">
        <v>9</v>
      </c>
      <c r="C65" s="242"/>
      <c r="D65" s="113"/>
      <c r="E65" s="114">
        <f>+E58+E61+E64</f>
        <v>1320988.6737342</v>
      </c>
      <c r="F65" s="115"/>
      <c r="G65" s="108"/>
      <c r="H65" s="144"/>
      <c r="M65" s="156"/>
    </row>
    <row r="66" spans="1:13" s="107" customFormat="1" hidden="1">
      <c r="A66" s="127"/>
      <c r="B66" s="238" t="s">
        <v>12</v>
      </c>
      <c r="C66" s="237" t="s">
        <v>14</v>
      </c>
      <c r="D66" s="112" t="s">
        <v>10</v>
      </c>
      <c r="E66" s="116">
        <f>+E56/E58</f>
        <v>0.96115292455022106</v>
      </c>
      <c r="G66" s="108"/>
      <c r="H66" s="144"/>
      <c r="M66" s="156"/>
    </row>
    <row r="67" spans="1:13" s="107" customFormat="1" hidden="1">
      <c r="A67" s="127"/>
      <c r="B67" s="238"/>
      <c r="C67" s="237"/>
      <c r="D67" s="109" t="s">
        <v>17</v>
      </c>
      <c r="E67" s="116">
        <f>+E57/E58</f>
        <v>3.884707544978136E-2</v>
      </c>
      <c r="F67" s="108"/>
      <c r="G67" s="108"/>
      <c r="H67" s="144"/>
      <c r="M67" s="156"/>
    </row>
    <row r="68" spans="1:13" s="107" customFormat="1" hidden="1">
      <c r="A68" s="127"/>
      <c r="B68" s="238"/>
      <c r="C68" s="237"/>
      <c r="D68" s="112" t="s">
        <v>9</v>
      </c>
      <c r="E68" s="116">
        <f>SUM(E66:E67)</f>
        <v>1.0000000000000024</v>
      </c>
      <c r="F68" s="108"/>
      <c r="G68" s="108"/>
      <c r="H68" s="144"/>
      <c r="M68" s="156"/>
    </row>
    <row r="69" spans="1:13" s="107" customFormat="1" ht="14.4" hidden="1">
      <c r="A69" s="127"/>
      <c r="B69" s="238"/>
      <c r="C69" s="239" t="s">
        <v>15</v>
      </c>
      <c r="D69" s="109" t="s">
        <v>10</v>
      </c>
      <c r="E69" s="116">
        <f>+E59/E61</f>
        <v>0.95906641471704079</v>
      </c>
      <c r="F69" s="117"/>
      <c r="G69" s="104"/>
      <c r="H69" s="144"/>
      <c r="M69" s="156"/>
    </row>
    <row r="70" spans="1:13" s="107" customFormat="1" ht="14.4" hidden="1">
      <c r="A70" s="127"/>
      <c r="B70" s="238"/>
      <c r="C70" s="240"/>
      <c r="D70" s="112" t="s">
        <v>17</v>
      </c>
      <c r="E70" s="116">
        <f>+E60/E61</f>
        <v>4.0933585282960053E-2</v>
      </c>
      <c r="F70" s="117"/>
      <c r="G70" s="104"/>
      <c r="H70" s="144"/>
      <c r="M70" s="156"/>
    </row>
    <row r="71" spans="1:13" s="107" customFormat="1" hidden="1">
      <c r="A71" s="127"/>
      <c r="B71" s="238"/>
      <c r="C71" s="240"/>
      <c r="D71" s="109" t="s">
        <v>9</v>
      </c>
      <c r="E71" s="116">
        <f>SUM(E69:E70)</f>
        <v>1.0000000000000009</v>
      </c>
      <c r="H71" s="144"/>
      <c r="M71" s="156"/>
    </row>
    <row r="72" spans="1:13" s="107" customFormat="1" hidden="1">
      <c r="A72" s="127"/>
      <c r="B72" s="238"/>
      <c r="C72" s="237" t="s">
        <v>16</v>
      </c>
      <c r="D72" s="112" t="s">
        <v>10</v>
      </c>
      <c r="E72" s="116">
        <f>+E62/E64</f>
        <v>0.97604131085181489</v>
      </c>
      <c r="H72" s="144"/>
      <c r="M72" s="156"/>
    </row>
    <row r="73" spans="1:13" s="107" customFormat="1" hidden="1">
      <c r="A73" s="127"/>
      <c r="B73" s="238"/>
      <c r="C73" s="237"/>
      <c r="D73" s="109" t="s">
        <v>17</v>
      </c>
      <c r="E73" s="116">
        <f>+E63/E64</f>
        <v>2.3958689148185136E-2</v>
      </c>
      <c r="H73" s="144"/>
      <c r="M73" s="156"/>
    </row>
    <row r="74" spans="1:13" s="107" customFormat="1" hidden="1">
      <c r="A74" s="127"/>
      <c r="B74" s="238"/>
      <c r="C74" s="237"/>
      <c r="D74" s="112" t="s">
        <v>9</v>
      </c>
      <c r="E74" s="116">
        <f>SUM(E72:E73)</f>
        <v>1</v>
      </c>
      <c r="H74" s="144"/>
      <c r="M74" s="156"/>
    </row>
    <row r="75" spans="1:13" s="107" customFormat="1" hidden="1">
      <c r="A75" s="127"/>
      <c r="B75" s="241"/>
      <c r="C75" s="243"/>
      <c r="D75" s="118"/>
      <c r="E75" s="114"/>
      <c r="F75" s="115"/>
      <c r="G75" s="108"/>
      <c r="H75" s="144"/>
      <c r="M75" s="156"/>
    </row>
    <row r="76" spans="1:13" s="107" customFormat="1" hidden="1">
      <c r="A76" s="127"/>
      <c r="B76" s="153" t="s">
        <v>18</v>
      </c>
      <c r="D76" s="119"/>
      <c r="H76" s="144"/>
      <c r="M76" s="156"/>
    </row>
    <row r="79" spans="1:13">
      <c r="B79" s="194" t="s">
        <v>0</v>
      </c>
      <c r="C79" s="194"/>
      <c r="D79" s="194"/>
      <c r="E79" s="95"/>
    </row>
    <row r="80" spans="1:13">
      <c r="B80" s="194" t="s">
        <v>1</v>
      </c>
      <c r="C80" s="194"/>
      <c r="D80" s="194"/>
      <c r="E80" s="95"/>
    </row>
    <row r="81" spans="1:13">
      <c r="B81" s="194" t="s">
        <v>2</v>
      </c>
      <c r="C81" s="194"/>
      <c r="D81" s="194"/>
      <c r="E81" s="95"/>
    </row>
    <row r="82" spans="1:13">
      <c r="B82" s="194" t="s">
        <v>19</v>
      </c>
      <c r="C82" s="194"/>
      <c r="D82" s="194"/>
      <c r="E82" s="95"/>
    </row>
    <row r="83" spans="1:13">
      <c r="B83" s="208" t="s">
        <v>3</v>
      </c>
      <c r="C83" s="208"/>
      <c r="D83" s="208"/>
      <c r="E83" s="96"/>
    </row>
    <row r="85" spans="1:13" s="19" customFormat="1" ht="27.6">
      <c r="A85" s="184"/>
      <c r="B85" s="55" t="s">
        <v>4</v>
      </c>
      <c r="C85" s="53" t="s">
        <v>20</v>
      </c>
      <c r="D85" s="55" t="s">
        <v>6</v>
      </c>
      <c r="G85" s="143"/>
      <c r="L85" s="155"/>
    </row>
    <row r="86" spans="1:13">
      <c r="B86" s="200" t="s">
        <v>8</v>
      </c>
      <c r="C86" s="7" t="s">
        <v>21</v>
      </c>
      <c r="D86" s="11">
        <v>197837.54491485999</v>
      </c>
      <c r="G86" s="86"/>
      <c r="H86" s="2"/>
      <c r="L86" s="154"/>
      <c r="M86" s="2"/>
    </row>
    <row r="87" spans="1:13">
      <c r="B87" s="200"/>
      <c r="C87" s="8" t="s">
        <v>22</v>
      </c>
      <c r="D87" s="12">
        <v>120268.06479218969</v>
      </c>
      <c r="G87" s="86"/>
      <c r="H87" s="2"/>
      <c r="L87" s="154"/>
      <c r="M87" s="2"/>
    </row>
    <row r="88" spans="1:13">
      <c r="B88" s="200"/>
      <c r="C88" s="7" t="s">
        <v>23</v>
      </c>
      <c r="D88" s="11">
        <v>584678.42135314189</v>
      </c>
      <c r="G88" s="86"/>
      <c r="H88" s="2"/>
      <c r="L88" s="154"/>
      <c r="M88" s="2"/>
    </row>
    <row r="89" spans="1:13">
      <c r="B89" s="200"/>
      <c r="C89" s="8" t="s">
        <v>24</v>
      </c>
      <c r="D89" s="12">
        <v>188533.61992500906</v>
      </c>
      <c r="G89" s="86"/>
      <c r="H89" s="2"/>
      <c r="L89" s="154"/>
      <c r="M89" s="2"/>
    </row>
    <row r="90" spans="1:13">
      <c r="B90" s="200"/>
      <c r="C90" s="7" t="s">
        <v>25</v>
      </c>
      <c r="D90" s="11">
        <v>222439.55640939498</v>
      </c>
      <c r="G90" s="86"/>
      <c r="H90" s="2"/>
      <c r="L90" s="154"/>
      <c r="M90" s="2"/>
    </row>
    <row r="91" spans="1:13">
      <c r="B91" s="200"/>
      <c r="C91" s="8" t="s">
        <v>11</v>
      </c>
      <c r="D91" s="12">
        <v>7231.4663396083897</v>
      </c>
      <c r="G91" s="86"/>
      <c r="H91" s="2"/>
      <c r="L91" s="154"/>
      <c r="M91" s="2"/>
    </row>
    <row r="92" spans="1:13" ht="14.4">
      <c r="B92" s="211" t="s">
        <v>9</v>
      </c>
      <c r="C92" s="209"/>
      <c r="D92" s="59">
        <v>1320988.6737342</v>
      </c>
      <c r="E92" s="22"/>
    </row>
    <row r="93" spans="1:13" ht="14.4">
      <c r="B93" s="199" t="s">
        <v>12</v>
      </c>
      <c r="C93" s="8" t="s">
        <v>21</v>
      </c>
      <c r="D93" s="13">
        <f>+D86/$D$92</f>
        <v>0.14976475487530749</v>
      </c>
      <c r="E93" s="22"/>
    </row>
    <row r="94" spans="1:13" ht="14.4">
      <c r="B94" s="199"/>
      <c r="C94" s="7" t="s">
        <v>22</v>
      </c>
      <c r="D94" s="14">
        <f t="shared" ref="D94:D98" si="0">+D87/$D$92</f>
        <v>9.1043978789169533E-2</v>
      </c>
      <c r="E94" s="22"/>
    </row>
    <row r="95" spans="1:13" ht="14.4">
      <c r="B95" s="199"/>
      <c r="C95" s="8" t="s">
        <v>23</v>
      </c>
      <c r="D95" s="13">
        <f t="shared" si="0"/>
        <v>0.44260668768670064</v>
      </c>
      <c r="E95" s="22"/>
    </row>
    <row r="96" spans="1:13" ht="14.4">
      <c r="B96" s="199"/>
      <c r="C96" s="7" t="s">
        <v>24</v>
      </c>
      <c r="D96" s="14">
        <f t="shared" si="0"/>
        <v>0.14272160214065882</v>
      </c>
      <c r="E96" s="22"/>
    </row>
    <row r="97" spans="2:8" ht="14.4">
      <c r="B97" s="199"/>
      <c r="C97" s="8" t="s">
        <v>25</v>
      </c>
      <c r="D97" s="13">
        <f t="shared" si="0"/>
        <v>0.16838869312981913</v>
      </c>
      <c r="E97" s="22"/>
    </row>
    <row r="98" spans="2:8" ht="14.4">
      <c r="B98" s="199"/>
      <c r="C98" s="7" t="s">
        <v>11</v>
      </c>
      <c r="D98" s="14">
        <f t="shared" si="0"/>
        <v>5.4742833783474627E-3</v>
      </c>
      <c r="E98" s="22"/>
    </row>
    <row r="99" spans="2:8" ht="14.4">
      <c r="B99" s="199"/>
      <c r="C99" s="8" t="s">
        <v>9</v>
      </c>
      <c r="D99" s="13">
        <f>SUM(D93:D98)</f>
        <v>1.0000000000000029</v>
      </c>
      <c r="E99" s="22"/>
    </row>
    <row r="100" spans="2:8" ht="14.4">
      <c r="B100" s="218"/>
      <c r="C100" s="219"/>
      <c r="D100" s="63"/>
      <c r="E100" s="22"/>
      <c r="F100" s="66"/>
      <c r="G100" s="17"/>
    </row>
    <row r="101" spans="2:8" ht="14.4">
      <c r="B101" s="85" t="s">
        <v>18</v>
      </c>
      <c r="E101" s="22"/>
    </row>
    <row r="102" spans="2:8" ht="15" hidden="1" customHeight="1">
      <c r="B102" s="202" t="s">
        <v>13</v>
      </c>
      <c r="C102" s="203"/>
      <c r="D102" s="202" t="s">
        <v>122</v>
      </c>
      <c r="E102" s="210"/>
      <c r="F102" s="210"/>
      <c r="G102" s="210"/>
      <c r="H102" s="203"/>
    </row>
    <row r="103" spans="2:8" ht="15" hidden="1" customHeight="1">
      <c r="B103" s="202"/>
      <c r="C103" s="203"/>
      <c r="D103" s="204"/>
      <c r="E103" s="202" t="s">
        <v>6</v>
      </c>
      <c r="F103" s="210"/>
      <c r="G103" s="210"/>
      <c r="H103" s="203"/>
    </row>
    <row r="104" spans="2:8" ht="15" hidden="1" customHeight="1">
      <c r="B104" s="202"/>
      <c r="C104" s="203"/>
      <c r="D104" s="204"/>
      <c r="E104" s="54" t="s">
        <v>29</v>
      </c>
      <c r="F104" s="54" t="s">
        <v>7</v>
      </c>
      <c r="G104" s="55" t="s">
        <v>30</v>
      </c>
      <c r="H104" s="145" t="s">
        <v>31</v>
      </c>
    </row>
    <row r="105" spans="2:8" ht="14.25" hidden="1" customHeight="1">
      <c r="B105" s="138"/>
      <c r="C105" s="216" t="s">
        <v>14</v>
      </c>
      <c r="D105" s="7" t="s">
        <v>26</v>
      </c>
      <c r="E105" s="25">
        <v>239047.5939819862</v>
      </c>
      <c r="F105" s="29">
        <v>7.5237502116486624E-2</v>
      </c>
      <c r="G105" s="25">
        <v>42047.377383628351</v>
      </c>
      <c r="H105" s="29">
        <f t="shared" ref="H105:H116" si="1">+E105+G105</f>
        <v>281094.97136561456</v>
      </c>
    </row>
    <row r="106" spans="2:8" ht="14.25" hidden="1" customHeight="1">
      <c r="B106" s="138"/>
      <c r="C106" s="216"/>
      <c r="D106" s="8" t="s">
        <v>27</v>
      </c>
      <c r="E106" s="26">
        <v>251520.41812612873</v>
      </c>
      <c r="F106" s="30">
        <v>7.4307722385618294E-2</v>
      </c>
      <c r="G106" s="26">
        <v>29574.553239486071</v>
      </c>
      <c r="H106" s="30">
        <f t="shared" si="1"/>
        <v>281094.97136561479</v>
      </c>
    </row>
    <row r="107" spans="2:8" ht="14.25" hidden="1" customHeight="1">
      <c r="B107" s="138"/>
      <c r="C107" s="216"/>
      <c r="D107" s="7" t="s">
        <v>33</v>
      </c>
      <c r="E107" s="25">
        <v>245920.34970310744</v>
      </c>
      <c r="F107" s="29">
        <v>7.3082583565398374E-2</v>
      </c>
      <c r="G107" s="25">
        <v>35174.621662507241</v>
      </c>
      <c r="H107" s="29">
        <f t="shared" si="1"/>
        <v>281094.97136561468</v>
      </c>
    </row>
    <row r="108" spans="2:8" ht="14.25" hidden="1" customHeight="1">
      <c r="B108" s="138"/>
      <c r="C108" s="216"/>
      <c r="D108" s="8" t="s">
        <v>11</v>
      </c>
      <c r="E108" s="26">
        <v>56066.490876840544</v>
      </c>
      <c r="F108" s="30">
        <v>0.15108681650309547</v>
      </c>
      <c r="G108" s="26">
        <v>225028.48048877396</v>
      </c>
      <c r="H108" s="30">
        <f t="shared" si="1"/>
        <v>281094.9713656145</v>
      </c>
    </row>
    <row r="109" spans="2:8" ht="14.25" hidden="1" customHeight="1">
      <c r="B109" s="138" t="s">
        <v>8</v>
      </c>
      <c r="C109" s="217" t="s">
        <v>15</v>
      </c>
      <c r="D109" s="7" t="s">
        <v>26</v>
      </c>
      <c r="E109" s="25">
        <v>879357.26053655986</v>
      </c>
      <c r="F109" s="29">
        <v>5.4333497843122101E-2</v>
      </c>
      <c r="G109" s="25">
        <v>117421.9304010451</v>
      </c>
      <c r="H109" s="29">
        <f t="shared" si="1"/>
        <v>996779.19093760499</v>
      </c>
    </row>
    <row r="110" spans="2:8" ht="14.25" hidden="1" customHeight="1">
      <c r="B110" s="138"/>
      <c r="C110" s="217"/>
      <c r="D110" s="8" t="s">
        <v>27</v>
      </c>
      <c r="E110" s="26">
        <v>881021.75485782872</v>
      </c>
      <c r="F110" s="30">
        <v>5.3302595888242973E-2</v>
      </c>
      <c r="G110" s="26">
        <v>115757.43607977645</v>
      </c>
      <c r="H110" s="30">
        <f t="shared" si="1"/>
        <v>996779.19093760522</v>
      </c>
    </row>
    <row r="111" spans="2:8" ht="14.25" hidden="1" customHeight="1">
      <c r="B111" s="138"/>
      <c r="C111" s="217"/>
      <c r="D111" s="7" t="s">
        <v>33</v>
      </c>
      <c r="E111" s="25">
        <v>869158.98263201083</v>
      </c>
      <c r="F111" s="29">
        <v>5.3834462899461602E-2</v>
      </c>
      <c r="G111" s="25">
        <v>127620.20830559464</v>
      </c>
      <c r="H111" s="29">
        <f t="shared" si="1"/>
        <v>996779.19093760545</v>
      </c>
    </row>
    <row r="112" spans="2:8" ht="14.25" hidden="1" customHeight="1">
      <c r="B112" s="138"/>
      <c r="C112" s="217"/>
      <c r="D112" s="8" t="s">
        <v>11</v>
      </c>
      <c r="E112" s="26">
        <v>123241.09574540379</v>
      </c>
      <c r="F112" s="30">
        <v>0.10713875000058778</v>
      </c>
      <c r="G112" s="26">
        <v>873538.09519220155</v>
      </c>
      <c r="H112" s="30">
        <f t="shared" si="1"/>
        <v>996779.19093760534</v>
      </c>
    </row>
    <row r="113" spans="2:8" ht="14.25" hidden="1" customHeight="1">
      <c r="B113" s="138"/>
      <c r="C113" s="216" t="s">
        <v>16</v>
      </c>
      <c r="D113" s="7" t="s">
        <v>26</v>
      </c>
      <c r="E113" s="25">
        <v>37710.811695003853</v>
      </c>
      <c r="F113" s="29">
        <v>0.20514965574286684</v>
      </c>
      <c r="G113" s="25">
        <v>5403.6997359772004</v>
      </c>
      <c r="H113" s="29">
        <f t="shared" si="1"/>
        <v>43114.511430981052</v>
      </c>
    </row>
    <row r="114" spans="2:8" ht="14.25" hidden="1" customHeight="1">
      <c r="B114" s="138"/>
      <c r="C114" s="216"/>
      <c r="D114" s="8" t="s">
        <v>27</v>
      </c>
      <c r="E114" s="26">
        <v>38388.214249139863</v>
      </c>
      <c r="F114" s="30">
        <v>0.20236810616641904</v>
      </c>
      <c r="G114" s="26">
        <v>4726.2971818411997</v>
      </c>
      <c r="H114" s="30">
        <f t="shared" si="1"/>
        <v>43114.51143098106</v>
      </c>
    </row>
    <row r="115" spans="2:8" ht="14.25" hidden="1" customHeight="1">
      <c r="B115" s="138"/>
      <c r="C115" s="216"/>
      <c r="D115" s="7" t="s">
        <v>33</v>
      </c>
      <c r="E115" s="25">
        <v>37739.505269786758</v>
      </c>
      <c r="F115" s="29">
        <v>0.20501035473404755</v>
      </c>
      <c r="G115" s="25">
        <v>5375.0061611942992</v>
      </c>
      <c r="H115" s="29">
        <f t="shared" si="1"/>
        <v>43114.51143098106</v>
      </c>
    </row>
    <row r="116" spans="2:8" ht="14.25" hidden="1" customHeight="1">
      <c r="B116" s="138"/>
      <c r="C116" s="216"/>
      <c r="D116" s="8" t="s">
        <v>11</v>
      </c>
      <c r="E116" s="26">
        <v>2442.6998991895007</v>
      </c>
      <c r="F116" s="30">
        <v>0.39522562437515812</v>
      </c>
      <c r="G116" s="26">
        <v>40671.81153179158</v>
      </c>
      <c r="H116" s="30">
        <f t="shared" si="1"/>
        <v>43114.511430981082</v>
      </c>
    </row>
    <row r="117" spans="2:8" ht="15" hidden="1" customHeight="1">
      <c r="B117" s="213" t="s">
        <v>9</v>
      </c>
      <c r="C117" s="214"/>
      <c r="D117" s="214"/>
      <c r="E117" s="214"/>
      <c r="F117" s="214"/>
      <c r="G117" s="214"/>
      <c r="H117" s="146">
        <f>+H105+H109+H113</f>
        <v>1320988.6737342007</v>
      </c>
    </row>
    <row r="118" spans="2:8" ht="14.25" hidden="1" customHeight="1">
      <c r="B118" s="220" t="s">
        <v>12</v>
      </c>
      <c r="C118" s="217" t="s">
        <v>14</v>
      </c>
      <c r="D118" s="8" t="s">
        <v>26</v>
      </c>
      <c r="E118" s="32">
        <f t="shared" ref="E118:E129" si="2">+E105/H105</f>
        <v>0.85041576098158589</v>
      </c>
      <c r="F118" s="32"/>
      <c r="G118" s="32">
        <f t="shared" ref="G118:G129" si="3">+G105/H105</f>
        <v>0.14958423901841408</v>
      </c>
      <c r="H118" s="30">
        <f t="shared" ref="H118:H129" si="4">+E118+G118</f>
        <v>1</v>
      </c>
    </row>
    <row r="119" spans="2:8" ht="14.25" hidden="1" customHeight="1">
      <c r="B119" s="220"/>
      <c r="C119" s="217"/>
      <c r="D119" s="7" t="s">
        <v>27</v>
      </c>
      <c r="E119" s="31">
        <f t="shared" si="2"/>
        <v>0.89478803873364565</v>
      </c>
      <c r="F119" s="31"/>
      <c r="G119" s="31">
        <f t="shared" si="3"/>
        <v>0.10521196126635443</v>
      </c>
      <c r="H119" s="29">
        <f t="shared" si="4"/>
        <v>1</v>
      </c>
    </row>
    <row r="120" spans="2:8" ht="14.25" hidden="1" customHeight="1">
      <c r="B120" s="220"/>
      <c r="C120" s="217"/>
      <c r="D120" s="8" t="s">
        <v>28</v>
      </c>
      <c r="E120" s="32">
        <f t="shared" si="2"/>
        <v>0.87486570289172372</v>
      </c>
      <c r="F120" s="32"/>
      <c r="G120" s="32">
        <f t="shared" si="3"/>
        <v>0.12513429710827628</v>
      </c>
      <c r="H120" s="30">
        <f t="shared" si="4"/>
        <v>1</v>
      </c>
    </row>
    <row r="121" spans="2:8" ht="14.25" hidden="1" customHeight="1">
      <c r="B121" s="220"/>
      <c r="C121" s="217"/>
      <c r="D121" s="7" t="s">
        <v>11</v>
      </c>
      <c r="E121" s="31">
        <f t="shared" si="2"/>
        <v>0.19945746665071429</v>
      </c>
      <c r="F121" s="31"/>
      <c r="G121" s="31">
        <f t="shared" si="3"/>
        <v>0.80054253334928571</v>
      </c>
      <c r="H121" s="29">
        <f t="shared" si="4"/>
        <v>1</v>
      </c>
    </row>
    <row r="122" spans="2:8" ht="14.25" hidden="1" customHeight="1">
      <c r="B122" s="220"/>
      <c r="C122" s="216" t="s">
        <v>15</v>
      </c>
      <c r="D122" s="7" t="s">
        <v>26</v>
      </c>
      <c r="E122" s="31">
        <f t="shared" si="2"/>
        <v>0.88219865395605424</v>
      </c>
      <c r="F122" s="31"/>
      <c r="G122" s="31">
        <f t="shared" si="3"/>
        <v>0.11780134604394578</v>
      </c>
      <c r="H122" s="29">
        <f t="shared" si="4"/>
        <v>1</v>
      </c>
    </row>
    <row r="123" spans="2:8" ht="14.25" hidden="1" customHeight="1">
      <c r="B123" s="220"/>
      <c r="C123" s="216"/>
      <c r="D123" s="8" t="s">
        <v>27</v>
      </c>
      <c r="E123" s="32">
        <f t="shared" si="2"/>
        <v>0.8838685266183266</v>
      </c>
      <c r="F123" s="32"/>
      <c r="G123" s="32">
        <f t="shared" si="3"/>
        <v>0.1161314733816734</v>
      </c>
      <c r="H123" s="30">
        <f t="shared" si="4"/>
        <v>1</v>
      </c>
    </row>
    <row r="124" spans="2:8" ht="14.25" hidden="1" customHeight="1">
      <c r="B124" s="220"/>
      <c r="C124" s="216"/>
      <c r="D124" s="7" t="s">
        <v>33</v>
      </c>
      <c r="E124" s="31">
        <f t="shared" si="2"/>
        <v>0.87196742321080101</v>
      </c>
      <c r="F124" s="31"/>
      <c r="G124" s="31">
        <f t="shared" si="3"/>
        <v>0.12803257678919902</v>
      </c>
      <c r="H124" s="29">
        <f t="shared" si="4"/>
        <v>1</v>
      </c>
    </row>
    <row r="125" spans="2:8" ht="14.25" hidden="1" customHeight="1">
      <c r="B125" s="220"/>
      <c r="C125" s="216"/>
      <c r="D125" s="8" t="s">
        <v>11</v>
      </c>
      <c r="E125" s="32">
        <f t="shared" si="2"/>
        <v>0.12363931436959363</v>
      </c>
      <c r="F125" s="32"/>
      <c r="G125" s="32">
        <f t="shared" si="3"/>
        <v>0.87636068563040637</v>
      </c>
      <c r="H125" s="30">
        <f t="shared" si="4"/>
        <v>1</v>
      </c>
    </row>
    <row r="126" spans="2:8" ht="14.25" hidden="1" customHeight="1">
      <c r="B126" s="220"/>
      <c r="C126" s="217" t="s">
        <v>16</v>
      </c>
      <c r="D126" s="8" t="s">
        <v>26</v>
      </c>
      <c r="E126" s="32">
        <f t="shared" si="2"/>
        <v>0.87466633491538925</v>
      </c>
      <c r="F126" s="32"/>
      <c r="G126" s="32">
        <f t="shared" si="3"/>
        <v>0.12533366508461075</v>
      </c>
      <c r="H126" s="30">
        <f t="shared" si="4"/>
        <v>1</v>
      </c>
    </row>
    <row r="127" spans="2:8" ht="14.25" hidden="1" customHeight="1">
      <c r="B127" s="220"/>
      <c r="C127" s="217"/>
      <c r="D127" s="7" t="s">
        <v>27</v>
      </c>
      <c r="E127" s="31">
        <f t="shared" si="2"/>
        <v>0.89037804152304523</v>
      </c>
      <c r="F127" s="31"/>
      <c r="G127" s="31">
        <f t="shared" si="3"/>
        <v>0.10962195847695483</v>
      </c>
      <c r="H127" s="29">
        <f t="shared" si="4"/>
        <v>1</v>
      </c>
    </row>
    <row r="128" spans="2:8" ht="14.25" hidden="1" customHeight="1">
      <c r="B128" s="220"/>
      <c r="C128" s="217"/>
      <c r="D128" s="8" t="s">
        <v>33</v>
      </c>
      <c r="E128" s="32">
        <f t="shared" si="2"/>
        <v>0.87533185503449884</v>
      </c>
      <c r="F128" s="32"/>
      <c r="G128" s="32">
        <f t="shared" si="3"/>
        <v>0.12466814496550106</v>
      </c>
      <c r="H128" s="30">
        <f t="shared" si="4"/>
        <v>0.99999999999999989</v>
      </c>
    </row>
    <row r="129" spans="2:13" ht="14.25" hidden="1" customHeight="1">
      <c r="B129" s="220"/>
      <c r="C129" s="217"/>
      <c r="D129" s="7" t="s">
        <v>11</v>
      </c>
      <c r="E129" s="31">
        <f t="shared" si="2"/>
        <v>5.6656096013052201E-2</v>
      </c>
      <c r="F129" s="31"/>
      <c r="G129" s="31">
        <f t="shared" si="3"/>
        <v>0.94334390398694778</v>
      </c>
      <c r="H129" s="29">
        <f t="shared" si="4"/>
        <v>1</v>
      </c>
    </row>
    <row r="130" spans="2:13" ht="15" hidden="1" customHeight="1">
      <c r="B130" s="252"/>
      <c r="C130" s="253"/>
      <c r="D130" s="253"/>
      <c r="E130" s="253"/>
      <c r="F130" s="253"/>
      <c r="G130" s="253"/>
      <c r="H130" s="254"/>
    </row>
    <row r="131" spans="2:13" ht="14.25" hidden="1" customHeight="1">
      <c r="B131" s="127" t="s">
        <v>18</v>
      </c>
      <c r="D131" s="10"/>
      <c r="E131" s="35"/>
      <c r="F131" s="35"/>
      <c r="G131" s="35"/>
      <c r="H131" s="99"/>
      <c r="M131" s="157"/>
    </row>
    <row r="132" spans="2:13" ht="14.25" hidden="1" customHeight="1"/>
    <row r="134" spans="2:13" ht="14.4">
      <c r="B134" s="23"/>
      <c r="C134" s="21"/>
      <c r="D134" s="37"/>
      <c r="E134" s="22"/>
      <c r="F134" s="21"/>
      <c r="G134" s="21"/>
    </row>
    <row r="135" spans="2:13" ht="15" hidden="1" customHeight="1">
      <c r="B135" s="202" t="s">
        <v>13</v>
      </c>
      <c r="C135" s="203"/>
      <c r="D135" s="202" t="s">
        <v>32</v>
      </c>
      <c r="E135" s="210"/>
      <c r="F135" s="210"/>
      <c r="G135" s="210"/>
      <c r="H135" s="203"/>
    </row>
    <row r="136" spans="2:13" ht="15" hidden="1" customHeight="1">
      <c r="B136" s="202"/>
      <c r="C136" s="203"/>
      <c r="D136" s="204"/>
      <c r="E136" s="202" t="s">
        <v>6</v>
      </c>
      <c r="F136" s="210"/>
      <c r="G136" s="210"/>
      <c r="H136" s="203"/>
    </row>
    <row r="137" spans="2:13" hidden="1">
      <c r="B137" s="202"/>
      <c r="C137" s="203"/>
      <c r="D137" s="204"/>
      <c r="E137" s="54" t="s">
        <v>29</v>
      </c>
      <c r="F137" s="54" t="s">
        <v>7</v>
      </c>
      <c r="G137" s="55" t="s">
        <v>30</v>
      </c>
      <c r="H137" s="145" t="s">
        <v>31</v>
      </c>
    </row>
    <row r="138" spans="2:13" hidden="1">
      <c r="B138" s="215" t="s">
        <v>8</v>
      </c>
      <c r="C138" s="216" t="s">
        <v>14</v>
      </c>
      <c r="D138" s="7" t="s">
        <v>26</v>
      </c>
      <c r="E138" s="25">
        <v>230884.76198108861</v>
      </c>
      <c r="F138" s="29">
        <v>7.506927146890717E-2</v>
      </c>
      <c r="G138" s="25">
        <v>50210.20938452609</v>
      </c>
      <c r="H138" s="29">
        <f t="shared" ref="H138:H149" si="5">+E138+G138</f>
        <v>281094.97136561468</v>
      </c>
    </row>
    <row r="139" spans="2:13" hidden="1">
      <c r="B139" s="215"/>
      <c r="C139" s="216"/>
      <c r="D139" s="8" t="s">
        <v>27</v>
      </c>
      <c r="E139" s="26">
        <v>236226.34558083373</v>
      </c>
      <c r="F139" s="30">
        <v>7.4185457804019792E-2</v>
      </c>
      <c r="G139" s="26">
        <v>44868.625784781063</v>
      </c>
      <c r="H139" s="30">
        <f t="shared" si="5"/>
        <v>281094.97136561479</v>
      </c>
    </row>
    <row r="140" spans="2:13" hidden="1">
      <c r="B140" s="215"/>
      <c r="C140" s="216"/>
      <c r="D140" s="7" t="s">
        <v>33</v>
      </c>
      <c r="E140" s="25">
        <v>229813.32633232611</v>
      </c>
      <c r="F140" s="29">
        <v>7.4067549712537581E-2</v>
      </c>
      <c r="G140" s="25">
        <v>51281.645033288776</v>
      </c>
      <c r="H140" s="29">
        <f t="shared" si="5"/>
        <v>281094.97136561491</v>
      </c>
    </row>
    <row r="141" spans="2:13" hidden="1">
      <c r="B141" s="215"/>
      <c r="C141" s="216"/>
      <c r="D141" s="8" t="s">
        <v>11</v>
      </c>
      <c r="E141" s="26">
        <v>53951.516224661245</v>
      </c>
      <c r="F141" s="30">
        <v>0.15187402430603503</v>
      </c>
      <c r="G141" s="26">
        <v>227143.45514095319</v>
      </c>
      <c r="H141" s="30">
        <f t="shared" si="5"/>
        <v>281094.97136561444</v>
      </c>
    </row>
    <row r="142" spans="2:13" hidden="1">
      <c r="B142" s="215"/>
      <c r="C142" s="217" t="s">
        <v>15</v>
      </c>
      <c r="D142" s="8" t="s">
        <v>26</v>
      </c>
      <c r="E142" s="26">
        <v>900034.16412674123</v>
      </c>
      <c r="F142" s="30">
        <v>5.3077420945034384E-2</v>
      </c>
      <c r="G142" s="26">
        <v>96745.026810863812</v>
      </c>
      <c r="H142" s="30">
        <f t="shared" si="5"/>
        <v>996779.19093760499</v>
      </c>
    </row>
    <row r="143" spans="2:13" hidden="1">
      <c r="B143" s="215"/>
      <c r="C143" s="217"/>
      <c r="D143" s="7" t="s">
        <v>27</v>
      </c>
      <c r="E143" s="25">
        <v>917835.42713956977</v>
      </c>
      <c r="F143" s="29">
        <v>5.2458987479343445E-2</v>
      </c>
      <c r="G143" s="25">
        <v>78943.76379803555</v>
      </c>
      <c r="H143" s="29">
        <f t="shared" si="5"/>
        <v>996779.19093760534</v>
      </c>
    </row>
    <row r="144" spans="2:13" hidden="1">
      <c r="B144" s="215"/>
      <c r="C144" s="217"/>
      <c r="D144" s="8" t="s">
        <v>33</v>
      </c>
      <c r="E144" s="26">
        <v>888822.41932053538</v>
      </c>
      <c r="F144" s="30">
        <v>5.2570929474633148E-2</v>
      </c>
      <c r="G144" s="26">
        <v>107956.7716170702</v>
      </c>
      <c r="H144" s="30">
        <f t="shared" si="5"/>
        <v>996779.19093760557</v>
      </c>
    </row>
    <row r="145" spans="2:9" hidden="1">
      <c r="B145" s="215"/>
      <c r="C145" s="217"/>
      <c r="D145" s="7" t="s">
        <v>11</v>
      </c>
      <c r="E145" s="25">
        <v>135645.72569502221</v>
      </c>
      <c r="F145" s="29">
        <v>0.10198003599959449</v>
      </c>
      <c r="G145" s="25">
        <v>861133.46524258319</v>
      </c>
      <c r="H145" s="29">
        <f t="shared" si="5"/>
        <v>996779.19093760545</v>
      </c>
    </row>
    <row r="146" spans="2:9" hidden="1">
      <c r="B146" s="215"/>
      <c r="C146" s="216" t="s">
        <v>16</v>
      </c>
      <c r="D146" s="7" t="s">
        <v>26</v>
      </c>
      <c r="E146" s="25">
        <v>37029.377213904161</v>
      </c>
      <c r="F146" s="29">
        <v>0.21080433639892313</v>
      </c>
      <c r="G146" s="25">
        <v>6085.1342170769003</v>
      </c>
      <c r="H146" s="29">
        <f t="shared" si="5"/>
        <v>43114.51143098106</v>
      </c>
    </row>
    <row r="147" spans="2:9" hidden="1">
      <c r="B147" s="215"/>
      <c r="C147" s="216"/>
      <c r="D147" s="8" t="s">
        <v>27</v>
      </c>
      <c r="E147" s="26">
        <v>38007.029545593054</v>
      </c>
      <c r="F147" s="30">
        <v>0.20523593236436136</v>
      </c>
      <c r="G147" s="26">
        <v>5107.4818853880006</v>
      </c>
      <c r="H147" s="30">
        <f t="shared" si="5"/>
        <v>43114.511430981052</v>
      </c>
    </row>
    <row r="148" spans="2:9" hidden="1">
      <c r="B148" s="215"/>
      <c r="C148" s="216"/>
      <c r="D148" s="7" t="s">
        <v>33</v>
      </c>
      <c r="E148" s="25">
        <v>37948.288661642764</v>
      </c>
      <c r="F148" s="29">
        <v>0.20592386374702026</v>
      </c>
      <c r="G148" s="25">
        <v>5166.2227693383002</v>
      </c>
      <c r="H148" s="29">
        <f t="shared" si="5"/>
        <v>43114.511430981067</v>
      </c>
    </row>
    <row r="149" spans="2:9" hidden="1">
      <c r="B149" s="215"/>
      <c r="C149" s="216"/>
      <c r="D149" s="8" t="s">
        <v>11</v>
      </c>
      <c r="E149" s="26">
        <v>3213.3245270607999</v>
      </c>
      <c r="F149" s="30">
        <v>0.28115602666729927</v>
      </c>
      <c r="G149" s="26">
        <v>39901.186903920279</v>
      </c>
      <c r="H149" s="30">
        <f t="shared" si="5"/>
        <v>43114.511430981082</v>
      </c>
    </row>
    <row r="150" spans="2:9" ht="15" hidden="1" customHeight="1">
      <c r="B150" s="213" t="s">
        <v>9</v>
      </c>
      <c r="C150" s="214"/>
      <c r="D150" s="214"/>
      <c r="E150" s="214"/>
      <c r="F150" s="214"/>
      <c r="G150" s="214"/>
      <c r="H150" s="146">
        <f>+H138+H142+H146</f>
        <v>1320988.6737342007</v>
      </c>
      <c r="I150" s="61"/>
    </row>
    <row r="151" spans="2:9" hidden="1">
      <c r="B151" s="220" t="s">
        <v>12</v>
      </c>
      <c r="C151" s="217" t="s">
        <v>14</v>
      </c>
      <c r="D151" s="8" t="s">
        <v>26</v>
      </c>
      <c r="E151" s="32">
        <f t="shared" ref="E151:E162" si="6">+E138/H138</f>
        <v>0.82137635141391896</v>
      </c>
      <c r="F151" s="32"/>
      <c r="G151" s="32">
        <f t="shared" ref="G151:G162" si="7">+G138/H138</f>
        <v>0.17862364858608112</v>
      </c>
      <c r="H151" s="30">
        <f t="shared" ref="H151:H162" si="8">+E151+G151</f>
        <v>1</v>
      </c>
    </row>
    <row r="152" spans="2:9" hidden="1">
      <c r="B152" s="220"/>
      <c r="C152" s="217"/>
      <c r="D152" s="7" t="s">
        <v>27</v>
      </c>
      <c r="E152" s="31">
        <f t="shared" si="6"/>
        <v>0.84037912323084107</v>
      </c>
      <c r="F152" s="31"/>
      <c r="G152" s="31">
        <f t="shared" si="7"/>
        <v>0.15962087676915895</v>
      </c>
      <c r="H152" s="29">
        <f t="shared" si="8"/>
        <v>1</v>
      </c>
    </row>
    <row r="153" spans="2:9" hidden="1">
      <c r="B153" s="220"/>
      <c r="C153" s="217"/>
      <c r="D153" s="8" t="s">
        <v>33</v>
      </c>
      <c r="E153" s="32">
        <f t="shared" si="6"/>
        <v>0.81756470140980309</v>
      </c>
      <c r="F153" s="32"/>
      <c r="G153" s="32">
        <f t="shared" si="7"/>
        <v>0.1824352985901968</v>
      </c>
      <c r="H153" s="30">
        <f t="shared" si="8"/>
        <v>0.99999999999999989</v>
      </c>
    </row>
    <row r="154" spans="2:9" hidden="1">
      <c r="B154" s="220"/>
      <c r="C154" s="217"/>
      <c r="D154" s="7" t="s">
        <v>11</v>
      </c>
      <c r="E154" s="31">
        <f t="shared" si="6"/>
        <v>0.19193340941872494</v>
      </c>
      <c r="F154" s="31"/>
      <c r="G154" s="31">
        <f t="shared" si="7"/>
        <v>0.80806659058127495</v>
      </c>
      <c r="H154" s="29">
        <f t="shared" si="8"/>
        <v>0.99999999999999989</v>
      </c>
    </row>
    <row r="155" spans="2:9" hidden="1">
      <c r="B155" s="220"/>
      <c r="C155" s="216" t="s">
        <v>15</v>
      </c>
      <c r="D155" s="7" t="s">
        <v>26</v>
      </c>
      <c r="E155" s="31">
        <f t="shared" si="6"/>
        <v>0.90294236909193293</v>
      </c>
      <c r="F155" s="31"/>
      <c r="G155" s="31">
        <f t="shared" si="7"/>
        <v>9.70576309080671E-2</v>
      </c>
      <c r="H155" s="29">
        <f t="shared" si="8"/>
        <v>1</v>
      </c>
    </row>
    <row r="156" spans="2:9" hidden="1">
      <c r="B156" s="220"/>
      <c r="C156" s="216"/>
      <c r="D156" s="8" t="s">
        <v>27</v>
      </c>
      <c r="E156" s="32">
        <f t="shared" si="6"/>
        <v>0.92080115183406031</v>
      </c>
      <c r="F156" s="32"/>
      <c r="G156" s="32">
        <f t="shared" si="7"/>
        <v>7.9198848165939625E-2</v>
      </c>
      <c r="H156" s="30">
        <f t="shared" si="8"/>
        <v>0.99999999999999989</v>
      </c>
    </row>
    <row r="157" spans="2:9" hidden="1">
      <c r="B157" s="220"/>
      <c r="C157" s="216"/>
      <c r="D157" s="7" t="s">
        <v>33</v>
      </c>
      <c r="E157" s="31">
        <f t="shared" si="6"/>
        <v>0.89169439671435935</v>
      </c>
      <c r="F157" s="31"/>
      <c r="G157" s="31">
        <f t="shared" si="7"/>
        <v>0.10830560328564069</v>
      </c>
      <c r="H157" s="29">
        <f t="shared" si="8"/>
        <v>1</v>
      </c>
    </row>
    <row r="158" spans="2:9" hidden="1">
      <c r="B158" s="220"/>
      <c r="C158" s="216"/>
      <c r="D158" s="8" t="s">
        <v>11</v>
      </c>
      <c r="E158" s="32">
        <f t="shared" si="6"/>
        <v>0.13608402636037084</v>
      </c>
      <c r="F158" s="32"/>
      <c r="G158" s="32">
        <f t="shared" si="7"/>
        <v>0.86391597363962913</v>
      </c>
      <c r="H158" s="30">
        <f t="shared" si="8"/>
        <v>1</v>
      </c>
    </row>
    <row r="159" spans="2:9" hidden="1">
      <c r="B159" s="220"/>
      <c r="C159" s="217" t="s">
        <v>16</v>
      </c>
      <c r="D159" s="8" t="s">
        <v>26</v>
      </c>
      <c r="E159" s="32">
        <f t="shared" si="6"/>
        <v>0.85886111160465883</v>
      </c>
      <c r="F159" s="32"/>
      <c r="G159" s="32">
        <f t="shared" si="7"/>
        <v>0.14113888839534125</v>
      </c>
      <c r="H159" s="30">
        <f t="shared" si="8"/>
        <v>1</v>
      </c>
    </row>
    <row r="160" spans="2:9" hidden="1">
      <c r="B160" s="220"/>
      <c r="C160" s="217"/>
      <c r="D160" s="7" t="s">
        <v>27</v>
      </c>
      <c r="E160" s="31">
        <f t="shared" si="6"/>
        <v>0.88153682563319302</v>
      </c>
      <c r="F160" s="31"/>
      <c r="G160" s="31">
        <f t="shared" si="7"/>
        <v>0.11846317436680696</v>
      </c>
      <c r="H160" s="29">
        <f t="shared" si="8"/>
        <v>1</v>
      </c>
    </row>
    <row r="161" spans="1:13" hidden="1">
      <c r="B161" s="220"/>
      <c r="C161" s="217"/>
      <c r="D161" s="8" t="s">
        <v>33</v>
      </c>
      <c r="E161" s="32">
        <f t="shared" si="6"/>
        <v>0.88017438681617588</v>
      </c>
      <c r="F161" s="32"/>
      <c r="G161" s="32">
        <f t="shared" si="7"/>
        <v>0.11982561318382411</v>
      </c>
      <c r="H161" s="30">
        <f t="shared" si="8"/>
        <v>1</v>
      </c>
    </row>
    <row r="162" spans="1:13" hidden="1">
      <c r="B162" s="220"/>
      <c r="C162" s="217"/>
      <c r="D162" s="7" t="s">
        <v>11</v>
      </c>
      <c r="E162" s="31">
        <f t="shared" si="6"/>
        <v>7.4529999770605773E-2</v>
      </c>
      <c r="F162" s="31"/>
      <c r="G162" s="31">
        <f t="shared" si="7"/>
        <v>0.92547000022939419</v>
      </c>
      <c r="H162" s="29">
        <f t="shared" si="8"/>
        <v>1</v>
      </c>
    </row>
    <row r="163" spans="1:13" ht="15" hidden="1" customHeight="1">
      <c r="B163" s="213"/>
      <c r="C163" s="214"/>
      <c r="D163" s="214"/>
      <c r="E163" s="214"/>
      <c r="F163" s="214"/>
      <c r="G163" s="214"/>
      <c r="H163" s="146"/>
      <c r="I163" s="61"/>
    </row>
    <row r="164" spans="1:13" hidden="1">
      <c r="B164" s="127" t="s">
        <v>18</v>
      </c>
      <c r="D164" s="10"/>
      <c r="E164" s="35"/>
      <c r="F164" s="35"/>
      <c r="G164" s="35"/>
      <c r="H164" s="99"/>
      <c r="M164" s="157"/>
    </row>
    <row r="165" spans="1:13" hidden="1"/>
    <row r="166" spans="1:13" hidden="1"/>
    <row r="167" spans="1:13">
      <c r="B167" s="194" t="s">
        <v>0</v>
      </c>
      <c r="C167" s="194"/>
      <c r="D167" s="194"/>
      <c r="E167" s="194"/>
      <c r="F167" s="194"/>
      <c r="G167" s="95"/>
    </row>
    <row r="168" spans="1:13">
      <c r="B168" s="194" t="s">
        <v>1</v>
      </c>
      <c r="C168" s="194"/>
      <c r="D168" s="194"/>
      <c r="E168" s="194"/>
      <c r="F168" s="194"/>
      <c r="G168" s="95"/>
    </row>
    <row r="169" spans="1:13">
      <c r="B169" s="194" t="s">
        <v>2</v>
      </c>
      <c r="C169" s="194"/>
      <c r="D169" s="194"/>
      <c r="E169" s="194"/>
      <c r="F169" s="194"/>
      <c r="G169" s="95"/>
    </row>
    <row r="170" spans="1:13">
      <c r="B170" s="194" t="s">
        <v>34</v>
      </c>
      <c r="C170" s="194"/>
      <c r="D170" s="194"/>
      <c r="E170" s="194"/>
      <c r="F170" s="194"/>
      <c r="G170" s="95"/>
    </row>
    <row r="171" spans="1:13">
      <c r="B171" s="208" t="s">
        <v>3</v>
      </c>
      <c r="C171" s="208"/>
      <c r="D171" s="208"/>
      <c r="E171" s="208"/>
      <c r="F171" s="208"/>
      <c r="G171" s="96"/>
    </row>
    <row r="172" spans="1:13">
      <c r="G172" s="212"/>
      <c r="H172" s="212"/>
    </row>
    <row r="173" spans="1:13" s="19" customFormat="1" ht="15" customHeight="1">
      <c r="A173" s="184"/>
      <c r="B173" s="204" t="s">
        <v>4</v>
      </c>
      <c r="C173" s="204" t="s">
        <v>34</v>
      </c>
      <c r="D173" s="204"/>
      <c r="E173" s="204"/>
      <c r="F173" s="204"/>
      <c r="G173" s="212"/>
      <c r="H173" s="212"/>
      <c r="M173" s="155"/>
    </row>
    <row r="174" spans="1:13" s="19" customFormat="1">
      <c r="A174" s="184"/>
      <c r="B174" s="204"/>
      <c r="C174" s="204" t="s">
        <v>6</v>
      </c>
      <c r="D174" s="204"/>
      <c r="E174" s="204"/>
      <c r="F174" s="204"/>
      <c r="G174" s="212"/>
      <c r="H174" s="212"/>
      <c r="M174" s="155"/>
    </row>
    <row r="175" spans="1:13" s="19" customFormat="1" ht="27.6">
      <c r="A175" s="184"/>
      <c r="B175" s="204"/>
      <c r="C175" s="158"/>
      <c r="D175" s="55" t="s">
        <v>29</v>
      </c>
      <c r="E175" s="55" t="s">
        <v>30</v>
      </c>
      <c r="F175" s="55" t="s">
        <v>36</v>
      </c>
      <c r="G175" s="212"/>
      <c r="H175" s="212"/>
      <c r="K175" s="155"/>
    </row>
    <row r="176" spans="1:13">
      <c r="B176" s="51" t="s">
        <v>8</v>
      </c>
      <c r="C176" s="7" t="s">
        <v>35</v>
      </c>
      <c r="D176" s="25">
        <v>431695.95387634297</v>
      </c>
      <c r="E176" s="25">
        <v>889292.71985785698</v>
      </c>
      <c r="F176" s="25">
        <f>+D176+E176</f>
        <v>1320988.6737342</v>
      </c>
      <c r="G176" s="212"/>
      <c r="H176" s="212"/>
      <c r="K176" s="154"/>
      <c r="M176" s="2"/>
    </row>
    <row r="177" spans="2:13">
      <c r="B177" s="52" t="s">
        <v>12</v>
      </c>
      <c r="C177" s="8" t="s">
        <v>35</v>
      </c>
      <c r="D177" s="32">
        <f>+D176/F176</f>
        <v>0.32679761943455227</v>
      </c>
      <c r="E177" s="32">
        <f>+E176/F176</f>
        <v>0.67320238056544779</v>
      </c>
      <c r="F177" s="32">
        <f>SUM(D177:E177)</f>
        <v>1</v>
      </c>
      <c r="G177" s="212"/>
      <c r="H177" s="212"/>
      <c r="K177" s="154"/>
      <c r="M177" s="2"/>
    </row>
    <row r="178" spans="2:13">
      <c r="B178" s="235"/>
      <c r="C178" s="235"/>
      <c r="D178" s="158"/>
      <c r="E178" s="158"/>
      <c r="F178" s="158"/>
      <c r="G178" s="212"/>
      <c r="H178" s="212"/>
    </row>
    <row r="179" spans="2:13">
      <c r="B179" s="2" t="s">
        <v>18</v>
      </c>
      <c r="G179" s="212"/>
      <c r="H179" s="212"/>
    </row>
    <row r="180" spans="2:13" ht="14.4">
      <c r="B180" s="20"/>
      <c r="C180" s="21"/>
      <c r="D180" s="37"/>
      <c r="E180" s="22"/>
      <c r="F180" s="21"/>
      <c r="G180" s="212"/>
      <c r="H180" s="212"/>
    </row>
    <row r="182" spans="2:13" ht="15" hidden="1" customHeight="1">
      <c r="B182" s="202" t="s">
        <v>13</v>
      </c>
      <c r="C182" s="203"/>
      <c r="D182" s="202" t="s">
        <v>37</v>
      </c>
      <c r="E182" s="210"/>
      <c r="F182" s="210"/>
      <c r="G182" s="210"/>
      <c r="H182" s="203"/>
    </row>
    <row r="183" spans="2:13" ht="15" hidden="1" customHeight="1">
      <c r="B183" s="202"/>
      <c r="C183" s="203"/>
      <c r="D183" s="204"/>
      <c r="E183" s="202" t="s">
        <v>6</v>
      </c>
      <c r="F183" s="210"/>
      <c r="G183" s="210"/>
      <c r="H183" s="203"/>
    </row>
    <row r="184" spans="2:13" hidden="1">
      <c r="B184" s="202"/>
      <c r="C184" s="203"/>
      <c r="D184" s="204"/>
      <c r="E184" s="54" t="s">
        <v>29</v>
      </c>
      <c r="F184" s="54" t="s">
        <v>7</v>
      </c>
      <c r="G184" s="55" t="s">
        <v>30</v>
      </c>
      <c r="H184" s="145" t="s">
        <v>31</v>
      </c>
    </row>
    <row r="185" spans="2:13" hidden="1">
      <c r="B185" s="215" t="s">
        <v>8</v>
      </c>
      <c r="C185" s="216" t="s">
        <v>14</v>
      </c>
      <c r="D185" s="7" t="s">
        <v>41</v>
      </c>
      <c r="E185" s="27">
        <v>65288.146324807873</v>
      </c>
      <c r="F185" s="29">
        <v>0.13827004915645477</v>
      </c>
      <c r="G185" s="27">
        <v>4259.0253566105584</v>
      </c>
      <c r="H185" s="29">
        <f t="shared" ref="H185:H199" si="9">+E185+G185</f>
        <v>69547.171681418433</v>
      </c>
    </row>
    <row r="186" spans="2:13" hidden="1">
      <c r="B186" s="215"/>
      <c r="C186" s="216"/>
      <c r="D186" s="8" t="s">
        <v>165</v>
      </c>
      <c r="E186" s="28">
        <v>63607.071011423606</v>
      </c>
      <c r="F186" s="30">
        <v>0.14098078792006791</v>
      </c>
      <c r="G186" s="28">
        <v>5940.1006699948184</v>
      </c>
      <c r="H186" s="30">
        <f t="shared" si="9"/>
        <v>69547.171681418418</v>
      </c>
    </row>
    <row r="187" spans="2:13" hidden="1">
      <c r="B187" s="215"/>
      <c r="C187" s="216"/>
      <c r="D187" s="7" t="s">
        <v>38</v>
      </c>
      <c r="E187" s="27">
        <v>59627.407237190135</v>
      </c>
      <c r="F187" s="29">
        <v>0.14841195770159038</v>
      </c>
      <c r="G187" s="27">
        <v>9919.7644442282763</v>
      </c>
      <c r="H187" s="29">
        <f t="shared" si="9"/>
        <v>69547.171681418404</v>
      </c>
    </row>
    <row r="188" spans="2:13" hidden="1">
      <c r="B188" s="215"/>
      <c r="C188" s="216"/>
      <c r="D188" s="8" t="s">
        <v>39</v>
      </c>
      <c r="E188" s="28">
        <v>60086.875420047552</v>
      </c>
      <c r="F188" s="30">
        <v>0.14755959402583066</v>
      </c>
      <c r="G188" s="28">
        <v>9460.2962613708787</v>
      </c>
      <c r="H188" s="30">
        <f t="shared" si="9"/>
        <v>69547.171681418433</v>
      </c>
    </row>
    <row r="189" spans="2:13" hidden="1">
      <c r="B189" s="215"/>
      <c r="C189" s="216"/>
      <c r="D189" s="7" t="s">
        <v>40</v>
      </c>
      <c r="E189" s="27">
        <v>15253.432831835875</v>
      </c>
      <c r="F189" s="29">
        <v>0.33528184740839351</v>
      </c>
      <c r="G189" s="27">
        <v>54293.738849582587</v>
      </c>
      <c r="H189" s="29">
        <f t="shared" si="9"/>
        <v>69547.171681418462</v>
      </c>
    </row>
    <row r="190" spans="2:13" hidden="1">
      <c r="B190" s="215"/>
      <c r="C190" s="217" t="s">
        <v>15</v>
      </c>
      <c r="D190" s="8" t="s">
        <v>166</v>
      </c>
      <c r="E190" s="28">
        <v>324986.41773245321</v>
      </c>
      <c r="F190" s="30">
        <v>0.10367519027875888</v>
      </c>
      <c r="G190" s="28">
        <v>17963.169644732614</v>
      </c>
      <c r="H190" s="30">
        <f t="shared" si="9"/>
        <v>342949.58737718582</v>
      </c>
    </row>
    <row r="191" spans="2:13" hidden="1">
      <c r="B191" s="215"/>
      <c r="C191" s="217"/>
      <c r="D191" s="7" t="s">
        <v>165</v>
      </c>
      <c r="E191" s="27">
        <v>303148.18847706547</v>
      </c>
      <c r="F191" s="29">
        <v>0.10508617077501964</v>
      </c>
      <c r="G191" s="27">
        <v>39801.398900120206</v>
      </c>
      <c r="H191" s="29">
        <f t="shared" si="9"/>
        <v>342949.5873771857</v>
      </c>
    </row>
    <row r="192" spans="2:13" hidden="1">
      <c r="B192" s="215"/>
      <c r="C192" s="217"/>
      <c r="D192" s="8" t="s">
        <v>38</v>
      </c>
      <c r="E192" s="28">
        <v>292099.56604770024</v>
      </c>
      <c r="F192" s="30">
        <v>0.10823357635642007</v>
      </c>
      <c r="G192" s="28">
        <v>50850.02132948528</v>
      </c>
      <c r="H192" s="30">
        <f t="shared" si="9"/>
        <v>342949.58737718553</v>
      </c>
    </row>
    <row r="193" spans="2:9" hidden="1">
      <c r="B193" s="215"/>
      <c r="C193" s="217"/>
      <c r="D193" s="7" t="s">
        <v>39</v>
      </c>
      <c r="E193" s="27">
        <v>297692.14925503038</v>
      </c>
      <c r="F193" s="29">
        <v>0.10722349897251005</v>
      </c>
      <c r="G193" s="27">
        <v>45257.438122155283</v>
      </c>
      <c r="H193" s="29">
        <f t="shared" si="9"/>
        <v>342949.58737718564</v>
      </c>
    </row>
    <row r="194" spans="2:9" hidden="1">
      <c r="B194" s="215"/>
      <c r="C194" s="217"/>
      <c r="D194" s="8" t="s">
        <v>40</v>
      </c>
      <c r="E194" s="28">
        <v>86274.056728116528</v>
      </c>
      <c r="F194" s="30">
        <v>0.18853300109590304</v>
      </c>
      <c r="G194" s="28">
        <v>256675.53064906903</v>
      </c>
      <c r="H194" s="30">
        <f t="shared" si="9"/>
        <v>342949.58737718558</v>
      </c>
    </row>
    <row r="195" spans="2:9" hidden="1">
      <c r="B195" s="215"/>
      <c r="C195" s="216" t="s">
        <v>16</v>
      </c>
      <c r="D195" s="7" t="s">
        <v>166</v>
      </c>
      <c r="E195" s="27">
        <v>18737.506302009846</v>
      </c>
      <c r="F195" s="29">
        <v>0.31242586905166042</v>
      </c>
      <c r="G195" s="27">
        <v>461.68851572999995</v>
      </c>
      <c r="H195" s="29">
        <f t="shared" si="9"/>
        <v>19199.194817739844</v>
      </c>
    </row>
    <row r="196" spans="2:9" hidden="1">
      <c r="B196" s="215"/>
      <c r="C196" s="216"/>
      <c r="D196" s="8" t="s">
        <v>165</v>
      </c>
      <c r="E196" s="28">
        <v>18050.66463260735</v>
      </c>
      <c r="F196" s="30">
        <v>0.31565248426461412</v>
      </c>
      <c r="G196" s="28">
        <v>1148.5301851325</v>
      </c>
      <c r="H196" s="30">
        <f t="shared" si="9"/>
        <v>19199.194817739848</v>
      </c>
    </row>
    <row r="197" spans="2:9" hidden="1">
      <c r="B197" s="215"/>
      <c r="C197" s="216"/>
      <c r="D197" s="7" t="s">
        <v>38</v>
      </c>
      <c r="E197" s="27">
        <v>17785.865667834347</v>
      </c>
      <c r="F197" s="29">
        <v>0.31868130437102021</v>
      </c>
      <c r="G197" s="27">
        <v>1413.3291499055001</v>
      </c>
      <c r="H197" s="29">
        <f t="shared" si="9"/>
        <v>19199.194817739848</v>
      </c>
    </row>
    <row r="198" spans="2:9" hidden="1">
      <c r="B198" s="215"/>
      <c r="C198" s="216"/>
      <c r="D198" s="8" t="s">
        <v>39</v>
      </c>
      <c r="E198" s="28">
        <v>18031.992041154346</v>
      </c>
      <c r="F198" s="30">
        <v>0.31585397222913192</v>
      </c>
      <c r="G198" s="28">
        <v>1167.2027765855</v>
      </c>
      <c r="H198" s="30">
        <f t="shared" si="9"/>
        <v>19199.194817739844</v>
      </c>
    </row>
    <row r="199" spans="2:9" hidden="1">
      <c r="B199" s="215"/>
      <c r="C199" s="216"/>
      <c r="D199" s="7" t="s">
        <v>40</v>
      </c>
      <c r="E199" s="27">
        <v>6607.9041760070004</v>
      </c>
      <c r="F199" s="29">
        <v>0.58060559610997697</v>
      </c>
      <c r="G199" s="27">
        <v>12591.290641732847</v>
      </c>
      <c r="H199" s="29">
        <f t="shared" si="9"/>
        <v>19199.194817739848</v>
      </c>
    </row>
    <row r="200" spans="2:9" ht="15" hidden="1" customHeight="1">
      <c r="B200" s="213" t="s">
        <v>9</v>
      </c>
      <c r="C200" s="214"/>
      <c r="D200" s="214"/>
      <c r="E200" s="214"/>
      <c r="F200" s="214"/>
      <c r="G200" s="214"/>
      <c r="H200" s="146">
        <f>+H185+H190+H195</f>
        <v>431695.95387634408</v>
      </c>
      <c r="I200" s="61"/>
    </row>
    <row r="201" spans="2:9" hidden="1">
      <c r="B201" s="220" t="s">
        <v>12</v>
      </c>
      <c r="C201" s="217" t="s">
        <v>14</v>
      </c>
      <c r="D201" s="7" t="s">
        <v>166</v>
      </c>
      <c r="E201" s="31">
        <f t="shared" ref="E201:E215" si="10">+E185/H185</f>
        <v>0.93876062457118603</v>
      </c>
      <c r="F201" s="31"/>
      <c r="G201" s="31">
        <f t="shared" ref="G201:G215" si="11">+G185/H185</f>
        <v>6.1239375428813907E-2</v>
      </c>
      <c r="H201" s="29">
        <f t="shared" ref="H201:H215" si="12">+E201+G201</f>
        <v>0.99999999999999989</v>
      </c>
    </row>
    <row r="202" spans="2:9" hidden="1">
      <c r="B202" s="220"/>
      <c r="C202" s="217"/>
      <c r="D202" s="8" t="s">
        <v>165</v>
      </c>
      <c r="E202" s="32">
        <f t="shared" si="10"/>
        <v>0.9145888966239315</v>
      </c>
      <c r="F202" s="32"/>
      <c r="G202" s="32">
        <f t="shared" si="11"/>
        <v>8.5411103376068595E-2</v>
      </c>
      <c r="H202" s="30">
        <f t="shared" si="12"/>
        <v>1</v>
      </c>
    </row>
    <row r="203" spans="2:9" hidden="1">
      <c r="B203" s="220"/>
      <c r="C203" s="217"/>
      <c r="D203" s="7" t="s">
        <v>38</v>
      </c>
      <c r="E203" s="31">
        <f t="shared" si="10"/>
        <v>0.8573663859449423</v>
      </c>
      <c r="F203" s="31"/>
      <c r="G203" s="31">
        <f t="shared" si="11"/>
        <v>0.14263361405505778</v>
      </c>
      <c r="H203" s="29">
        <f t="shared" si="12"/>
        <v>1</v>
      </c>
    </row>
    <row r="204" spans="2:9" hidden="1">
      <c r="B204" s="220"/>
      <c r="C204" s="217"/>
      <c r="D204" s="8" t="s">
        <v>39</v>
      </c>
      <c r="E204" s="32">
        <f t="shared" si="10"/>
        <v>0.86397295486426695</v>
      </c>
      <c r="F204" s="32"/>
      <c r="G204" s="32">
        <f t="shared" si="11"/>
        <v>0.13602704513573302</v>
      </c>
      <c r="H204" s="30">
        <f t="shared" si="12"/>
        <v>1</v>
      </c>
    </row>
    <row r="205" spans="2:9" hidden="1">
      <c r="B205" s="220"/>
      <c r="C205" s="217"/>
      <c r="D205" s="7" t="s">
        <v>40</v>
      </c>
      <c r="E205" s="31">
        <f t="shared" si="10"/>
        <v>0.2193249914131486</v>
      </c>
      <c r="F205" s="31"/>
      <c r="G205" s="31">
        <f t="shared" si="11"/>
        <v>0.78067500858685146</v>
      </c>
      <c r="H205" s="29">
        <f t="shared" si="12"/>
        <v>1</v>
      </c>
    </row>
    <row r="206" spans="2:9" hidden="1">
      <c r="B206" s="220"/>
      <c r="C206" s="216" t="s">
        <v>15</v>
      </c>
      <c r="D206" s="7" t="s">
        <v>166</v>
      </c>
      <c r="E206" s="31">
        <f t="shared" si="10"/>
        <v>0.94762154466459181</v>
      </c>
      <c r="F206" s="31"/>
      <c r="G206" s="31">
        <f t="shared" si="11"/>
        <v>5.237845533540824E-2</v>
      </c>
      <c r="H206" s="29">
        <f t="shared" si="12"/>
        <v>1</v>
      </c>
    </row>
    <row r="207" spans="2:9" hidden="1">
      <c r="B207" s="220"/>
      <c r="C207" s="216"/>
      <c r="D207" s="8" t="s">
        <v>165</v>
      </c>
      <c r="E207" s="32">
        <f t="shared" si="10"/>
        <v>0.88394387873589853</v>
      </c>
      <c r="F207" s="32"/>
      <c r="G207" s="32">
        <f t="shared" si="11"/>
        <v>0.11605612126410141</v>
      </c>
      <c r="H207" s="30">
        <f t="shared" si="12"/>
        <v>0.99999999999999989</v>
      </c>
    </row>
    <row r="208" spans="2:9" hidden="1">
      <c r="B208" s="220"/>
      <c r="C208" s="216"/>
      <c r="D208" s="7" t="s">
        <v>38</v>
      </c>
      <c r="E208" s="31">
        <f t="shared" si="10"/>
        <v>0.85172741650346695</v>
      </c>
      <c r="F208" s="31"/>
      <c r="G208" s="31">
        <f t="shared" si="11"/>
        <v>0.14827258349653299</v>
      </c>
      <c r="H208" s="29">
        <f t="shared" si="12"/>
        <v>1</v>
      </c>
    </row>
    <row r="209" spans="2:13" hidden="1">
      <c r="B209" s="220"/>
      <c r="C209" s="216"/>
      <c r="D209" s="8" t="s">
        <v>39</v>
      </c>
      <c r="E209" s="32">
        <f t="shared" si="10"/>
        <v>0.86803472058888975</v>
      </c>
      <c r="F209" s="32"/>
      <c r="G209" s="32">
        <f t="shared" si="11"/>
        <v>0.13196527941111028</v>
      </c>
      <c r="H209" s="30">
        <f t="shared" si="12"/>
        <v>1</v>
      </c>
    </row>
    <row r="210" spans="2:13" hidden="1">
      <c r="B210" s="220"/>
      <c r="C210" s="216"/>
      <c r="D210" s="7" t="s">
        <v>40</v>
      </c>
      <c r="E210" s="31">
        <f t="shared" si="10"/>
        <v>0.25156483606796093</v>
      </c>
      <c r="F210" s="31"/>
      <c r="G210" s="31">
        <f t="shared" si="11"/>
        <v>0.74843516393203902</v>
      </c>
      <c r="H210" s="29">
        <f t="shared" si="12"/>
        <v>1</v>
      </c>
    </row>
    <row r="211" spans="2:13" hidden="1">
      <c r="B211" s="220"/>
      <c r="C211" s="217" t="s">
        <v>16</v>
      </c>
      <c r="D211" s="7" t="s">
        <v>166</v>
      </c>
      <c r="E211" s="31">
        <f t="shared" si="10"/>
        <v>0.97595271467825284</v>
      </c>
      <c r="F211" s="31"/>
      <c r="G211" s="31">
        <f t="shared" si="11"/>
        <v>2.4047285321747183E-2</v>
      </c>
      <c r="H211" s="29">
        <f t="shared" si="12"/>
        <v>1</v>
      </c>
    </row>
    <row r="212" spans="2:13" hidden="1">
      <c r="B212" s="220"/>
      <c r="C212" s="217"/>
      <c r="D212" s="8" t="s">
        <v>165</v>
      </c>
      <c r="E212" s="32">
        <f t="shared" si="10"/>
        <v>0.94017821080333697</v>
      </c>
      <c r="F212" s="32"/>
      <c r="G212" s="32">
        <f t="shared" si="11"/>
        <v>5.982178919666311E-2</v>
      </c>
      <c r="H212" s="30">
        <f t="shared" si="12"/>
        <v>1</v>
      </c>
    </row>
    <row r="213" spans="2:13" hidden="1">
      <c r="B213" s="220"/>
      <c r="C213" s="217"/>
      <c r="D213" s="7" t="s">
        <v>38</v>
      </c>
      <c r="E213" s="31">
        <f t="shared" si="10"/>
        <v>0.92638601965747025</v>
      </c>
      <c r="F213" s="31"/>
      <c r="G213" s="31">
        <f t="shared" si="11"/>
        <v>7.361398034252975E-2</v>
      </c>
      <c r="H213" s="29">
        <f t="shared" si="12"/>
        <v>1</v>
      </c>
    </row>
    <row r="214" spans="2:13" hidden="1">
      <c r="B214" s="220"/>
      <c r="C214" s="217"/>
      <c r="D214" s="8" t="s">
        <v>39</v>
      </c>
      <c r="E214" s="32">
        <f t="shared" si="10"/>
        <v>0.93920563921217071</v>
      </c>
      <c r="F214" s="32"/>
      <c r="G214" s="32">
        <f t="shared" si="11"/>
        <v>6.079436078782937E-2</v>
      </c>
      <c r="H214" s="30">
        <f t="shared" si="12"/>
        <v>1</v>
      </c>
    </row>
    <row r="215" spans="2:13" hidden="1">
      <c r="B215" s="220"/>
      <c r="C215" s="217"/>
      <c r="D215" s="7" t="s">
        <v>40</v>
      </c>
      <c r="E215" s="31">
        <f t="shared" si="10"/>
        <v>0.34417610940128429</v>
      </c>
      <c r="F215" s="31"/>
      <c r="G215" s="31">
        <f t="shared" si="11"/>
        <v>0.65582389059871571</v>
      </c>
      <c r="H215" s="29">
        <f t="shared" si="12"/>
        <v>1</v>
      </c>
    </row>
    <row r="216" spans="2:13" ht="15" hidden="1" customHeight="1">
      <c r="B216" s="213"/>
      <c r="C216" s="214"/>
      <c r="D216" s="214"/>
      <c r="E216" s="214"/>
      <c r="F216" s="214"/>
      <c r="G216" s="214"/>
      <c r="H216" s="146"/>
      <c r="I216" s="61"/>
    </row>
    <row r="217" spans="2:13" hidden="1">
      <c r="B217" s="127" t="s">
        <v>18</v>
      </c>
      <c r="D217" s="10"/>
      <c r="E217" s="35"/>
      <c r="F217" s="35"/>
      <c r="G217" s="35"/>
      <c r="H217" s="99"/>
      <c r="M217" s="157"/>
    </row>
    <row r="218" spans="2:13" hidden="1"/>
    <row r="219" spans="2:13" hidden="1"/>
    <row r="220" spans="2:13" ht="15" hidden="1" customHeight="1">
      <c r="B220" s="194" t="s">
        <v>0</v>
      </c>
      <c r="C220" s="194"/>
      <c r="D220" s="194"/>
      <c r="E220" s="194"/>
      <c r="F220" s="194"/>
      <c r="G220" s="194"/>
    </row>
    <row r="221" spans="2:13" ht="15" hidden="1" customHeight="1">
      <c r="B221" s="194" t="s">
        <v>1</v>
      </c>
      <c r="C221" s="194"/>
      <c r="D221" s="194"/>
      <c r="E221" s="194"/>
      <c r="F221" s="194"/>
      <c r="G221" s="194"/>
    </row>
    <row r="222" spans="2:13" ht="15" hidden="1" customHeight="1">
      <c r="B222" s="194" t="s">
        <v>2</v>
      </c>
      <c r="C222" s="194"/>
      <c r="D222" s="194"/>
      <c r="E222" s="194"/>
      <c r="F222" s="194"/>
      <c r="G222" s="194"/>
    </row>
    <row r="223" spans="2:13" ht="15" hidden="1" customHeight="1">
      <c r="B223" s="194" t="s">
        <v>42</v>
      </c>
      <c r="C223" s="194"/>
      <c r="D223" s="194"/>
      <c r="E223" s="194"/>
      <c r="F223" s="194"/>
      <c r="G223" s="194"/>
    </row>
    <row r="224" spans="2:13" ht="14.25" hidden="1" customHeight="1">
      <c r="B224" s="208" t="s">
        <v>3</v>
      </c>
      <c r="C224" s="208"/>
      <c r="D224" s="208"/>
      <c r="E224" s="208"/>
      <c r="F224" s="208"/>
      <c r="G224" s="208"/>
    </row>
    <row r="225" spans="1:13" hidden="1"/>
    <row r="226" spans="1:13" s="19" customFormat="1" ht="15" hidden="1" customHeight="1">
      <c r="A226" s="184"/>
      <c r="B226" s="204" t="s">
        <v>4</v>
      </c>
      <c r="C226" s="202" t="s">
        <v>43</v>
      </c>
      <c r="D226" s="210"/>
      <c r="E226" s="210"/>
      <c r="F226" s="210"/>
      <c r="G226" s="210"/>
      <c r="H226" s="143"/>
      <c r="M226" s="155"/>
    </row>
    <row r="227" spans="1:13" s="19" customFormat="1" ht="15" hidden="1" customHeight="1">
      <c r="A227" s="184"/>
      <c r="B227" s="204"/>
      <c r="C227" s="204"/>
      <c r="D227" s="202" t="s">
        <v>6</v>
      </c>
      <c r="E227" s="210"/>
      <c r="F227" s="210"/>
      <c r="G227" s="210"/>
      <c r="H227" s="143"/>
      <c r="M227" s="155"/>
    </row>
    <row r="228" spans="1:13" s="19" customFormat="1" hidden="1">
      <c r="A228" s="184"/>
      <c r="B228" s="204"/>
      <c r="C228" s="204"/>
      <c r="D228" s="54" t="s">
        <v>29</v>
      </c>
      <c r="E228" s="54" t="s">
        <v>7</v>
      </c>
      <c r="F228" s="55" t="s">
        <v>30</v>
      </c>
      <c r="G228" s="54" t="s">
        <v>7</v>
      </c>
      <c r="H228" s="143"/>
      <c r="M228" s="155"/>
    </row>
    <row r="229" spans="1:13" hidden="1">
      <c r="B229" s="200" t="s">
        <v>8</v>
      </c>
      <c r="C229" s="7" t="s">
        <v>44</v>
      </c>
      <c r="D229" s="27">
        <v>285286.34211928287</v>
      </c>
      <c r="E229" s="29">
        <v>0.11309716355795978</v>
      </c>
      <c r="F229" s="27">
        <v>146409.61175706109</v>
      </c>
      <c r="G229" s="29">
        <v>9.8540747018182745E-2</v>
      </c>
    </row>
    <row r="230" spans="1:13" hidden="1">
      <c r="B230" s="200"/>
      <c r="C230" s="8" t="s">
        <v>45</v>
      </c>
      <c r="D230" s="28">
        <v>73293.743643726528</v>
      </c>
      <c r="E230" s="30">
        <v>0.15328926104793275</v>
      </c>
      <c r="F230" s="28">
        <v>358402.21023261722</v>
      </c>
      <c r="G230" s="30">
        <v>9.1554036581993556E-2</v>
      </c>
    </row>
    <row r="231" spans="1:13" hidden="1">
      <c r="B231" s="200"/>
      <c r="C231" s="7" t="s">
        <v>46</v>
      </c>
      <c r="D231" s="27">
        <v>120125.70191656682</v>
      </c>
      <c r="E231" s="29">
        <v>0.10814397405369609</v>
      </c>
      <c r="F231" s="27">
        <v>311570.25195977621</v>
      </c>
      <c r="G231" s="29">
        <v>0.10576311767672104</v>
      </c>
    </row>
    <row r="232" spans="1:13" hidden="1">
      <c r="B232" s="200"/>
      <c r="C232" s="8" t="s">
        <v>167</v>
      </c>
      <c r="D232" s="28">
        <v>76787.58911268368</v>
      </c>
      <c r="E232" s="30">
        <v>0.21021499130316443</v>
      </c>
      <c r="F232" s="28">
        <v>354908.36476365995</v>
      </c>
      <c r="G232" s="30">
        <v>8.7989074801832684E-2</v>
      </c>
    </row>
    <row r="233" spans="1:13" hidden="1">
      <c r="B233" s="200"/>
      <c r="C233" s="7" t="s">
        <v>47</v>
      </c>
      <c r="D233" s="27">
        <v>431695.95387634344</v>
      </c>
      <c r="E233" s="29">
        <v>8.3494849777153365E-2</v>
      </c>
      <c r="F233" s="27">
        <v>0</v>
      </c>
      <c r="G233" s="27">
        <v>0</v>
      </c>
    </row>
    <row r="234" spans="1:13" hidden="1">
      <c r="B234" s="200"/>
      <c r="C234" s="8" t="s">
        <v>11</v>
      </c>
      <c r="D234" s="28">
        <v>431695.95387634344</v>
      </c>
      <c r="E234" s="30">
        <v>8.3494849777153365E-2</v>
      </c>
      <c r="F234" s="28">
        <v>0</v>
      </c>
      <c r="G234" s="28">
        <v>0</v>
      </c>
    </row>
    <row r="235" spans="1:13" hidden="1">
      <c r="B235" s="213" t="s">
        <v>9</v>
      </c>
      <c r="C235" s="214"/>
      <c r="D235" s="60"/>
      <c r="E235" s="60"/>
      <c r="F235" s="60"/>
      <c r="G235" s="60"/>
      <c r="I235" s="61"/>
    </row>
    <row r="236" spans="1:13" hidden="1">
      <c r="B236" s="199" t="s">
        <v>12</v>
      </c>
      <c r="C236" s="8" t="s">
        <v>44</v>
      </c>
      <c r="D236" s="32" t="e">
        <f>+D229/#REF!</f>
        <v>#REF!</v>
      </c>
      <c r="E236" s="32"/>
      <c r="F236" s="32" t="e">
        <f>+F229/#REF!</f>
        <v>#REF!</v>
      </c>
      <c r="G236" s="32"/>
    </row>
    <row r="237" spans="1:13" hidden="1">
      <c r="B237" s="199"/>
      <c r="C237" s="7" t="s">
        <v>45</v>
      </c>
      <c r="D237" s="31" t="e">
        <f>+D230/#REF!</f>
        <v>#REF!</v>
      </c>
      <c r="E237" s="31"/>
      <c r="F237" s="31" t="e">
        <f>+F230/#REF!</f>
        <v>#REF!</v>
      </c>
      <c r="G237" s="31"/>
    </row>
    <row r="238" spans="1:13" hidden="1">
      <c r="B238" s="199"/>
      <c r="C238" s="8" t="s">
        <v>46</v>
      </c>
      <c r="D238" s="32" t="e">
        <f>+D231/#REF!</f>
        <v>#REF!</v>
      </c>
      <c r="E238" s="32"/>
      <c r="F238" s="32" t="e">
        <f>+F231/#REF!</f>
        <v>#REF!</v>
      </c>
      <c r="G238" s="32"/>
    </row>
    <row r="239" spans="1:13" hidden="1">
      <c r="B239" s="199"/>
      <c r="C239" s="7" t="s">
        <v>167</v>
      </c>
      <c r="D239" s="31" t="e">
        <f>+D232/#REF!</f>
        <v>#REF!</v>
      </c>
      <c r="E239" s="31"/>
      <c r="F239" s="31" t="e">
        <f>+F232/#REF!</f>
        <v>#REF!</v>
      </c>
      <c r="G239" s="31"/>
    </row>
    <row r="240" spans="1:13" hidden="1">
      <c r="B240" s="199"/>
      <c r="C240" s="8" t="s">
        <v>47</v>
      </c>
      <c r="D240" s="32" t="e">
        <f>+D233/#REF!</f>
        <v>#REF!</v>
      </c>
      <c r="E240" s="32"/>
      <c r="F240" s="32" t="e">
        <f>+F233/#REF!</f>
        <v>#REF!</v>
      </c>
      <c r="G240" s="32"/>
    </row>
    <row r="241" spans="2:9" hidden="1">
      <c r="B241" s="199"/>
      <c r="C241" s="7" t="s">
        <v>11</v>
      </c>
      <c r="D241" s="31" t="e">
        <f>+D234/#REF!</f>
        <v>#REF!</v>
      </c>
      <c r="E241" s="31"/>
      <c r="F241" s="31" t="e">
        <f>+F234/#REF!</f>
        <v>#REF!</v>
      </c>
      <c r="G241" s="31"/>
    </row>
    <row r="242" spans="2:9" hidden="1">
      <c r="B242" s="213"/>
      <c r="C242" s="214"/>
      <c r="D242" s="60"/>
      <c r="E242" s="60"/>
      <c r="F242" s="60"/>
      <c r="G242" s="60"/>
      <c r="I242" s="61"/>
    </row>
    <row r="243" spans="2:9" ht="14.4" hidden="1">
      <c r="B243" s="127" t="s">
        <v>18</v>
      </c>
      <c r="C243" s="21"/>
      <c r="D243" s="37"/>
      <c r="E243" s="22"/>
      <c r="F243" s="21"/>
      <c r="G243" s="21"/>
    </row>
    <row r="244" spans="2:9" ht="14.4" hidden="1">
      <c r="B244" s="20"/>
      <c r="C244" s="21"/>
      <c r="D244" s="37"/>
      <c r="E244" s="22"/>
      <c r="F244" s="21"/>
      <c r="G244" s="21"/>
    </row>
    <row r="245" spans="2:9" ht="14.4" hidden="1">
      <c r="B245" s="20"/>
      <c r="C245" s="21"/>
      <c r="D245" s="37"/>
      <c r="E245" s="22"/>
      <c r="F245" s="21"/>
      <c r="G245" s="21"/>
    </row>
    <row r="246" spans="2:9" ht="15" hidden="1" customHeight="1">
      <c r="B246" s="202" t="s">
        <v>13</v>
      </c>
      <c r="C246" s="203"/>
      <c r="D246" s="202" t="s">
        <v>43</v>
      </c>
      <c r="E246" s="210"/>
      <c r="F246" s="210"/>
      <c r="G246" s="210"/>
      <c r="H246" s="203"/>
    </row>
    <row r="247" spans="2:9" ht="15" hidden="1" customHeight="1">
      <c r="B247" s="202"/>
      <c r="C247" s="203"/>
      <c r="D247" s="204"/>
      <c r="E247" s="202" t="s">
        <v>6</v>
      </c>
      <c r="F247" s="210"/>
      <c r="G247" s="210"/>
      <c r="H247" s="203"/>
    </row>
    <row r="248" spans="2:9" hidden="1">
      <c r="B248" s="202"/>
      <c r="C248" s="203"/>
      <c r="D248" s="204"/>
      <c r="E248" s="54" t="s">
        <v>29</v>
      </c>
      <c r="F248" s="54" t="s">
        <v>7</v>
      </c>
      <c r="G248" s="55" t="s">
        <v>30</v>
      </c>
      <c r="H248" s="145" t="s">
        <v>31</v>
      </c>
    </row>
    <row r="249" spans="2:9" hidden="1">
      <c r="B249" s="215" t="s">
        <v>8</v>
      </c>
      <c r="C249" s="216" t="s">
        <v>14</v>
      </c>
      <c r="D249" s="7" t="s">
        <v>44</v>
      </c>
      <c r="E249" s="27">
        <v>50428.800788759072</v>
      </c>
      <c r="F249" s="29">
        <v>0.16471975871061589</v>
      </c>
      <c r="G249" s="27">
        <v>19118.370892659379</v>
      </c>
      <c r="H249" s="29">
        <f t="shared" ref="H249:H266" si="13">+E249+G249</f>
        <v>69547.171681418447</v>
      </c>
    </row>
    <row r="250" spans="2:9" hidden="1">
      <c r="B250" s="215"/>
      <c r="C250" s="216"/>
      <c r="D250" s="8" t="s">
        <v>45</v>
      </c>
      <c r="E250" s="28">
        <v>10925.092834911082</v>
      </c>
      <c r="F250" s="30">
        <v>0.23006066905992476</v>
      </c>
      <c r="G250" s="28">
        <v>58622.078846507349</v>
      </c>
      <c r="H250" s="30">
        <f t="shared" si="13"/>
        <v>69547.171681418433</v>
      </c>
    </row>
    <row r="251" spans="2:9" hidden="1">
      <c r="B251" s="215"/>
      <c r="C251" s="216"/>
      <c r="D251" s="7" t="s">
        <v>46</v>
      </c>
      <c r="E251" s="27">
        <v>15390.452682982404</v>
      </c>
      <c r="F251" s="29">
        <v>0.18399041011939568</v>
      </c>
      <c r="G251" s="27">
        <v>54156.71899843603</v>
      </c>
      <c r="H251" s="29">
        <f t="shared" si="13"/>
        <v>69547.171681418433</v>
      </c>
    </row>
    <row r="252" spans="2:9" hidden="1">
      <c r="B252" s="215"/>
      <c r="C252" s="216"/>
      <c r="D252" s="8" t="s">
        <v>167</v>
      </c>
      <c r="E252" s="28">
        <v>9029.8059708930778</v>
      </c>
      <c r="F252" s="30">
        <v>0.26539409655987056</v>
      </c>
      <c r="G252" s="28">
        <v>60517.365710525337</v>
      </c>
      <c r="H252" s="30">
        <f t="shared" si="13"/>
        <v>69547.171681418418</v>
      </c>
    </row>
    <row r="253" spans="2:9" hidden="1">
      <c r="B253" s="215"/>
      <c r="C253" s="216"/>
      <c r="D253" s="7" t="s">
        <v>47</v>
      </c>
      <c r="E253" s="27">
        <v>69547.171681418433</v>
      </c>
      <c r="F253" s="29">
        <v>0.13086749123790095</v>
      </c>
      <c r="G253" s="27">
        <v>0</v>
      </c>
      <c r="H253" s="29">
        <f t="shared" si="13"/>
        <v>69547.171681418433</v>
      </c>
    </row>
    <row r="254" spans="2:9" hidden="1">
      <c r="B254" s="215"/>
      <c r="C254" s="216"/>
      <c r="D254" s="8" t="s">
        <v>11</v>
      </c>
      <c r="E254" s="28">
        <v>69547.171681418433</v>
      </c>
      <c r="F254" s="30">
        <v>0.13086749123790095</v>
      </c>
      <c r="G254" s="28">
        <v>0</v>
      </c>
      <c r="H254" s="30">
        <f t="shared" si="13"/>
        <v>69547.171681418433</v>
      </c>
    </row>
    <row r="255" spans="2:9" hidden="1">
      <c r="B255" s="215"/>
      <c r="C255" s="217" t="s">
        <v>15</v>
      </c>
      <c r="D255" s="8" t="s">
        <v>44</v>
      </c>
      <c r="E255" s="28">
        <v>225520.4881843013</v>
      </c>
      <c r="F255" s="30">
        <v>0.13668227752149981</v>
      </c>
      <c r="G255" s="28">
        <v>117429.09919288453</v>
      </c>
      <c r="H255" s="30">
        <f t="shared" si="13"/>
        <v>342949.58737718582</v>
      </c>
    </row>
    <row r="256" spans="2:9" hidden="1">
      <c r="B256" s="215"/>
      <c r="C256" s="217"/>
      <c r="D256" s="7" t="s">
        <v>45</v>
      </c>
      <c r="E256" s="27">
        <v>57646.741103583146</v>
      </c>
      <c r="F256" s="29">
        <v>0.18532742439098154</v>
      </c>
      <c r="G256" s="27">
        <v>285302.84627360222</v>
      </c>
      <c r="H256" s="29">
        <f t="shared" si="13"/>
        <v>342949.58737718535</v>
      </c>
    </row>
    <row r="257" spans="2:9" hidden="1">
      <c r="B257" s="215"/>
      <c r="C257" s="217"/>
      <c r="D257" s="8" t="s">
        <v>46</v>
      </c>
      <c r="E257" s="28">
        <v>97180.760695314719</v>
      </c>
      <c r="F257" s="30">
        <v>0.12421899418691661</v>
      </c>
      <c r="G257" s="28">
        <v>245768.826681871</v>
      </c>
      <c r="H257" s="30">
        <f t="shared" si="13"/>
        <v>342949.5873771857</v>
      </c>
    </row>
    <row r="258" spans="2:9" hidden="1">
      <c r="B258" s="215"/>
      <c r="C258" s="217"/>
      <c r="D258" s="7" t="s">
        <v>167</v>
      </c>
      <c r="E258" s="27">
        <v>64448.741564005242</v>
      </c>
      <c r="F258" s="29">
        <v>0.24381601547336465</v>
      </c>
      <c r="G258" s="27">
        <v>278500.84581318032</v>
      </c>
      <c r="H258" s="29">
        <f t="shared" si="13"/>
        <v>342949.58737718558</v>
      </c>
    </row>
    <row r="259" spans="2:9" hidden="1">
      <c r="B259" s="215"/>
      <c r="C259" s="217"/>
      <c r="D259" s="8" t="s">
        <v>47</v>
      </c>
      <c r="E259" s="28">
        <v>342949.58737718588</v>
      </c>
      <c r="F259" s="30">
        <v>0.1002515778716699</v>
      </c>
      <c r="G259" s="28">
        <v>0</v>
      </c>
      <c r="H259" s="30">
        <f t="shared" si="13"/>
        <v>342949.58737718588</v>
      </c>
    </row>
    <row r="260" spans="2:9" hidden="1">
      <c r="B260" s="215"/>
      <c r="C260" s="217"/>
      <c r="D260" s="7" t="s">
        <v>11</v>
      </c>
      <c r="E260" s="27">
        <v>342949.58737718588</v>
      </c>
      <c r="F260" s="29">
        <v>0.1002515778716699</v>
      </c>
      <c r="G260" s="27">
        <v>0</v>
      </c>
      <c r="H260" s="29">
        <f t="shared" si="13"/>
        <v>342949.58737718588</v>
      </c>
    </row>
    <row r="261" spans="2:9" hidden="1">
      <c r="B261" s="215"/>
      <c r="C261" s="216" t="s">
        <v>16</v>
      </c>
      <c r="D261" s="7" t="s">
        <v>44</v>
      </c>
      <c r="E261" s="27">
        <v>9337.0531462228028</v>
      </c>
      <c r="F261" s="29">
        <v>0.5009256071934598</v>
      </c>
      <c r="G261" s="27">
        <v>9862.1416715170471</v>
      </c>
      <c r="H261" s="29">
        <f t="shared" si="13"/>
        <v>19199.194817739852</v>
      </c>
    </row>
    <row r="262" spans="2:9" hidden="1">
      <c r="B262" s="215"/>
      <c r="C262" s="216"/>
      <c r="D262" s="8" t="s">
        <v>45</v>
      </c>
      <c r="E262" s="28">
        <v>4721.9097052323013</v>
      </c>
      <c r="F262" s="30">
        <v>0.5088625133391298</v>
      </c>
      <c r="G262" s="28">
        <v>14477.285112507547</v>
      </c>
      <c r="H262" s="30">
        <f t="shared" si="13"/>
        <v>19199.194817739848</v>
      </c>
    </row>
    <row r="263" spans="2:9" hidden="1">
      <c r="B263" s="215"/>
      <c r="C263" s="216"/>
      <c r="D263" s="7" t="s">
        <v>46</v>
      </c>
      <c r="E263" s="27">
        <v>7554.4885382698012</v>
      </c>
      <c r="F263" s="29">
        <v>0.51298698016897248</v>
      </c>
      <c r="G263" s="27">
        <v>11644.706279470047</v>
      </c>
      <c r="H263" s="29">
        <f t="shared" si="13"/>
        <v>19199.194817739848</v>
      </c>
    </row>
    <row r="264" spans="2:9" hidden="1">
      <c r="B264" s="215"/>
      <c r="C264" s="216"/>
      <c r="D264" s="8" t="s">
        <v>167</v>
      </c>
      <c r="E264" s="28">
        <v>3309.0415777853</v>
      </c>
      <c r="F264" s="30">
        <v>0.84938036106266557</v>
      </c>
      <c r="G264" s="28">
        <v>15890.153239954545</v>
      </c>
      <c r="H264" s="30">
        <f t="shared" si="13"/>
        <v>19199.194817739844</v>
      </c>
    </row>
    <row r="265" spans="2:9" hidden="1">
      <c r="B265" s="215"/>
      <c r="C265" s="216"/>
      <c r="D265" s="7" t="s">
        <v>47</v>
      </c>
      <c r="E265" s="27">
        <v>19199.194817739844</v>
      </c>
      <c r="F265" s="29">
        <v>0.30500882712874861</v>
      </c>
      <c r="G265" s="27">
        <v>0</v>
      </c>
      <c r="H265" s="29">
        <f t="shared" si="13"/>
        <v>19199.194817739844</v>
      </c>
    </row>
    <row r="266" spans="2:9" hidden="1">
      <c r="B266" s="215"/>
      <c r="C266" s="216"/>
      <c r="D266" s="8" t="s">
        <v>11</v>
      </c>
      <c r="E266" s="28">
        <v>19199.194817739844</v>
      </c>
      <c r="F266" s="30">
        <v>0.30500882712874861</v>
      </c>
      <c r="G266" s="28">
        <v>0</v>
      </c>
      <c r="H266" s="30">
        <f t="shared" si="13"/>
        <v>19199.194817739844</v>
      </c>
    </row>
    <row r="267" spans="2:9" ht="15" hidden="1" customHeight="1">
      <c r="B267" s="213" t="s">
        <v>9</v>
      </c>
      <c r="C267" s="214"/>
      <c r="D267" s="214"/>
      <c r="E267" s="214"/>
      <c r="F267" s="214"/>
      <c r="G267" s="214"/>
      <c r="H267" s="146">
        <f>+H249+H255+H261</f>
        <v>431695.95387634408</v>
      </c>
      <c r="I267" s="61"/>
    </row>
    <row r="268" spans="2:9" hidden="1">
      <c r="B268" s="220" t="s">
        <v>12</v>
      </c>
      <c r="C268" s="217" t="s">
        <v>14</v>
      </c>
      <c r="D268" s="8" t="s">
        <v>44</v>
      </c>
      <c r="E268" s="32">
        <f t="shared" ref="E268:E285" si="14">+E249/H249</f>
        <v>0.72510210795865615</v>
      </c>
      <c r="F268" s="32"/>
      <c r="G268" s="32">
        <f t="shared" ref="G268:G285" si="15">+G249/H249</f>
        <v>0.27489789204134391</v>
      </c>
      <c r="H268" s="30">
        <f t="shared" ref="H268:H285" si="16">+E268+G268</f>
        <v>1</v>
      </c>
    </row>
    <row r="269" spans="2:9" hidden="1">
      <c r="B269" s="220"/>
      <c r="C269" s="217"/>
      <c r="D269" s="7" t="s">
        <v>45</v>
      </c>
      <c r="E269" s="31">
        <f t="shared" si="14"/>
        <v>0.1570889594900671</v>
      </c>
      <c r="F269" s="31"/>
      <c r="G269" s="31">
        <f t="shared" si="15"/>
        <v>0.84291104050993293</v>
      </c>
      <c r="H269" s="29">
        <f t="shared" si="16"/>
        <v>1</v>
      </c>
    </row>
    <row r="270" spans="2:9" hidden="1">
      <c r="B270" s="220"/>
      <c r="C270" s="217"/>
      <c r="D270" s="8" t="s">
        <v>46</v>
      </c>
      <c r="E270" s="32">
        <f t="shared" si="14"/>
        <v>0.22129516284979875</v>
      </c>
      <c r="F270" s="32"/>
      <c r="G270" s="32">
        <f t="shared" si="15"/>
        <v>0.77870483715020122</v>
      </c>
      <c r="H270" s="30">
        <f t="shared" si="16"/>
        <v>1</v>
      </c>
    </row>
    <row r="271" spans="2:9" hidden="1">
      <c r="B271" s="220"/>
      <c r="C271" s="217"/>
      <c r="D271" s="7" t="s">
        <v>167</v>
      </c>
      <c r="E271" s="31">
        <f t="shared" si="14"/>
        <v>0.12983714150529083</v>
      </c>
      <c r="F271" s="31"/>
      <c r="G271" s="31">
        <f t="shared" si="15"/>
        <v>0.87016285849470909</v>
      </c>
      <c r="H271" s="29">
        <f t="shared" si="16"/>
        <v>0.99999999999999989</v>
      </c>
    </row>
    <row r="272" spans="2:9" hidden="1">
      <c r="B272" s="220"/>
      <c r="C272" s="217"/>
      <c r="D272" s="8" t="s">
        <v>47</v>
      </c>
      <c r="E272" s="32">
        <f t="shared" si="14"/>
        <v>1</v>
      </c>
      <c r="F272" s="32"/>
      <c r="G272" s="32">
        <f t="shared" si="15"/>
        <v>0</v>
      </c>
      <c r="H272" s="30">
        <f t="shared" si="16"/>
        <v>1</v>
      </c>
    </row>
    <row r="273" spans="2:13" hidden="1">
      <c r="B273" s="220"/>
      <c r="C273" s="217"/>
      <c r="D273" s="7" t="s">
        <v>11</v>
      </c>
      <c r="E273" s="31">
        <f t="shared" si="14"/>
        <v>1</v>
      </c>
      <c r="F273" s="31"/>
      <c r="G273" s="31">
        <f t="shared" si="15"/>
        <v>0</v>
      </c>
      <c r="H273" s="29">
        <f t="shared" si="16"/>
        <v>1</v>
      </c>
    </row>
    <row r="274" spans="2:13" hidden="1">
      <c r="B274" s="220"/>
      <c r="C274" s="216" t="s">
        <v>15</v>
      </c>
      <c r="D274" s="7" t="s">
        <v>44</v>
      </c>
      <c r="E274" s="31">
        <f t="shared" si="14"/>
        <v>0.65759078443289498</v>
      </c>
      <c r="F274" s="31"/>
      <c r="G274" s="31">
        <f t="shared" si="15"/>
        <v>0.34240921556710502</v>
      </c>
      <c r="H274" s="29">
        <f t="shared" si="16"/>
        <v>1</v>
      </c>
    </row>
    <row r="275" spans="2:13" hidden="1">
      <c r="B275" s="220"/>
      <c r="C275" s="216"/>
      <c r="D275" s="8" t="s">
        <v>45</v>
      </c>
      <c r="E275" s="32">
        <f t="shared" si="14"/>
        <v>0.16809100586606532</v>
      </c>
      <c r="F275" s="32"/>
      <c r="G275" s="32">
        <f t="shared" si="15"/>
        <v>0.83190899413393471</v>
      </c>
      <c r="H275" s="30">
        <f t="shared" si="16"/>
        <v>1</v>
      </c>
    </row>
    <row r="276" spans="2:13" hidden="1">
      <c r="B276" s="220"/>
      <c r="C276" s="216"/>
      <c r="D276" s="7" t="s">
        <v>46</v>
      </c>
      <c r="E276" s="31">
        <f t="shared" si="14"/>
        <v>0.28336748102989423</v>
      </c>
      <c r="F276" s="31"/>
      <c r="G276" s="31">
        <f t="shared" si="15"/>
        <v>0.71663251897010583</v>
      </c>
      <c r="H276" s="29">
        <f t="shared" si="16"/>
        <v>1</v>
      </c>
    </row>
    <row r="277" spans="2:13" hidden="1">
      <c r="B277" s="220"/>
      <c r="C277" s="216"/>
      <c r="D277" s="8" t="s">
        <v>167</v>
      </c>
      <c r="E277" s="32">
        <f t="shared" si="14"/>
        <v>0.18792482608565644</v>
      </c>
      <c r="F277" s="32"/>
      <c r="G277" s="32">
        <f t="shared" si="15"/>
        <v>0.81207517391434347</v>
      </c>
      <c r="H277" s="30">
        <f t="shared" si="16"/>
        <v>0.99999999999999989</v>
      </c>
    </row>
    <row r="278" spans="2:13" hidden="1">
      <c r="B278" s="220"/>
      <c r="C278" s="216"/>
      <c r="D278" s="7" t="s">
        <v>47</v>
      </c>
      <c r="E278" s="31">
        <f t="shared" si="14"/>
        <v>1</v>
      </c>
      <c r="F278" s="31"/>
      <c r="G278" s="31">
        <f t="shared" si="15"/>
        <v>0</v>
      </c>
      <c r="H278" s="29">
        <f t="shared" si="16"/>
        <v>1</v>
      </c>
    </row>
    <row r="279" spans="2:13" hidden="1">
      <c r="B279" s="220"/>
      <c r="C279" s="216"/>
      <c r="D279" s="8" t="s">
        <v>11</v>
      </c>
      <c r="E279" s="32">
        <f t="shared" si="14"/>
        <v>1</v>
      </c>
      <c r="F279" s="32"/>
      <c r="G279" s="32">
        <f t="shared" si="15"/>
        <v>0</v>
      </c>
      <c r="H279" s="30">
        <f t="shared" si="16"/>
        <v>1</v>
      </c>
    </row>
    <row r="280" spans="2:13" hidden="1">
      <c r="B280" s="220"/>
      <c r="C280" s="217" t="s">
        <v>16</v>
      </c>
      <c r="D280" s="8" t="s">
        <v>44</v>
      </c>
      <c r="E280" s="32">
        <f t="shared" si="14"/>
        <v>0.48632524618144218</v>
      </c>
      <c r="F280" s="32"/>
      <c r="G280" s="32">
        <f t="shared" si="15"/>
        <v>0.51367475381855765</v>
      </c>
      <c r="H280" s="30">
        <f t="shared" si="16"/>
        <v>0.99999999999999978</v>
      </c>
    </row>
    <row r="281" spans="2:13" hidden="1">
      <c r="B281" s="220"/>
      <c r="C281" s="217"/>
      <c r="D281" s="7" t="s">
        <v>45</v>
      </c>
      <c r="E281" s="31">
        <f t="shared" si="14"/>
        <v>0.24594311115950071</v>
      </c>
      <c r="F281" s="31"/>
      <c r="G281" s="31">
        <f t="shared" si="15"/>
        <v>0.75405688884049926</v>
      </c>
      <c r="H281" s="29">
        <f t="shared" si="16"/>
        <v>1</v>
      </c>
    </row>
    <row r="282" spans="2:13" hidden="1">
      <c r="B282" s="220"/>
      <c r="C282" s="217"/>
      <c r="D282" s="8" t="s">
        <v>46</v>
      </c>
      <c r="E282" s="32">
        <f t="shared" si="14"/>
        <v>0.39347944588225836</v>
      </c>
      <c r="F282" s="32"/>
      <c r="G282" s="32">
        <f t="shared" si="15"/>
        <v>0.60652055411774164</v>
      </c>
      <c r="H282" s="30">
        <f t="shared" si="16"/>
        <v>1</v>
      </c>
    </row>
    <row r="283" spans="2:13" hidden="1">
      <c r="B283" s="220"/>
      <c r="C283" s="217"/>
      <c r="D283" s="7" t="s">
        <v>167</v>
      </c>
      <c r="E283" s="31">
        <f t="shared" si="14"/>
        <v>0.1723531434103571</v>
      </c>
      <c r="F283" s="31"/>
      <c r="G283" s="31">
        <f t="shared" si="15"/>
        <v>0.82764685658964299</v>
      </c>
      <c r="H283" s="29">
        <f t="shared" si="16"/>
        <v>1</v>
      </c>
    </row>
    <row r="284" spans="2:13" hidden="1">
      <c r="B284" s="220"/>
      <c r="C284" s="217"/>
      <c r="D284" s="8" t="s">
        <v>47</v>
      </c>
      <c r="E284" s="32">
        <f t="shared" si="14"/>
        <v>1</v>
      </c>
      <c r="F284" s="32"/>
      <c r="G284" s="32">
        <f t="shared" si="15"/>
        <v>0</v>
      </c>
      <c r="H284" s="30">
        <f t="shared" si="16"/>
        <v>1</v>
      </c>
    </row>
    <row r="285" spans="2:13" hidden="1">
      <c r="B285" s="220"/>
      <c r="C285" s="217"/>
      <c r="D285" s="7" t="s">
        <v>11</v>
      </c>
      <c r="E285" s="31">
        <f t="shared" si="14"/>
        <v>1</v>
      </c>
      <c r="F285" s="31"/>
      <c r="G285" s="31">
        <f t="shared" si="15"/>
        <v>0</v>
      </c>
      <c r="H285" s="29">
        <f t="shared" si="16"/>
        <v>1</v>
      </c>
    </row>
    <row r="286" spans="2:13" ht="15" hidden="1" customHeight="1">
      <c r="B286" s="213"/>
      <c r="C286" s="214"/>
      <c r="D286" s="214"/>
      <c r="E286" s="214"/>
      <c r="F286" s="214"/>
      <c r="G286" s="214"/>
      <c r="H286" s="146"/>
      <c r="I286" s="61"/>
    </row>
    <row r="287" spans="2:13" hidden="1">
      <c r="B287" s="127" t="s">
        <v>18</v>
      </c>
      <c r="D287" s="10"/>
      <c r="E287" s="35"/>
      <c r="F287" s="35"/>
      <c r="G287" s="35"/>
      <c r="H287" s="99"/>
      <c r="M287" s="157"/>
    </row>
    <row r="288" spans="2:13" hidden="1"/>
    <row r="289" spans="1:13" hidden="1"/>
    <row r="290" spans="1:13">
      <c r="B290" s="194" t="s">
        <v>0</v>
      </c>
      <c r="C290" s="194"/>
      <c r="D290" s="194"/>
      <c r="E290" s="95"/>
      <c r="G290" s="132"/>
    </row>
    <row r="291" spans="1:13">
      <c r="B291" s="194" t="s">
        <v>1</v>
      </c>
      <c r="C291" s="194"/>
      <c r="D291" s="194"/>
      <c r="E291" s="95"/>
    </row>
    <row r="292" spans="1:13">
      <c r="B292" s="194" t="s">
        <v>2</v>
      </c>
      <c r="C292" s="194"/>
      <c r="D292" s="194"/>
      <c r="E292" s="95"/>
    </row>
    <row r="293" spans="1:13">
      <c r="B293" s="194" t="s">
        <v>51</v>
      </c>
      <c r="C293" s="194"/>
      <c r="D293" s="194"/>
      <c r="E293" s="95"/>
    </row>
    <row r="294" spans="1:13">
      <c r="B294" s="208" t="s">
        <v>3</v>
      </c>
      <c r="C294" s="208"/>
      <c r="D294" s="208"/>
      <c r="E294" s="96"/>
    </row>
    <row r="295" spans="1:13">
      <c r="B295" s="50"/>
      <c r="C295" s="50"/>
      <c r="D295" s="50"/>
      <c r="E295" s="50"/>
    </row>
    <row r="296" spans="1:13" s="19" customFormat="1" ht="27.6">
      <c r="A296" s="184"/>
      <c r="B296" s="55" t="s">
        <v>4</v>
      </c>
      <c r="C296" s="55" t="s">
        <v>51</v>
      </c>
      <c r="D296" s="55" t="s">
        <v>207</v>
      </c>
      <c r="G296" s="143"/>
      <c r="L296" s="155"/>
    </row>
    <row r="297" spans="1:13">
      <c r="B297" s="199" t="s">
        <v>12</v>
      </c>
      <c r="C297" s="7" t="s">
        <v>49</v>
      </c>
      <c r="D297" s="31">
        <v>5.1376645374707451E-2</v>
      </c>
      <c r="E297" s="132"/>
      <c r="G297" s="86"/>
      <c r="H297" s="2"/>
      <c r="L297" s="154"/>
      <c r="M297" s="2"/>
    </row>
    <row r="298" spans="1:13">
      <c r="B298" s="199"/>
      <c r="C298" s="8" t="s">
        <v>50</v>
      </c>
      <c r="D298" s="32">
        <v>0.36774017131802539</v>
      </c>
      <c r="E298" s="132"/>
      <c r="G298" s="86"/>
      <c r="H298" s="2"/>
      <c r="L298" s="154"/>
      <c r="M298" s="2"/>
    </row>
    <row r="299" spans="1:13">
      <c r="B299" s="199"/>
      <c r="C299" s="7" t="s">
        <v>168</v>
      </c>
      <c r="D299" s="31">
        <v>0.58088318330726818</v>
      </c>
      <c r="E299" s="132"/>
      <c r="G299" s="86"/>
      <c r="H299" s="2"/>
      <c r="L299" s="154"/>
      <c r="M299" s="2"/>
    </row>
    <row r="300" spans="1:13">
      <c r="B300" s="199"/>
      <c r="C300" s="8" t="s">
        <v>9</v>
      </c>
      <c r="D300" s="32">
        <v>1</v>
      </c>
      <c r="E300" s="132"/>
      <c r="G300" s="86"/>
      <c r="H300" s="2"/>
      <c r="L300" s="154"/>
      <c r="M300" s="2"/>
    </row>
    <row r="301" spans="1:13">
      <c r="B301" s="233"/>
      <c r="C301" s="233"/>
      <c r="D301" s="183"/>
      <c r="G301" s="86"/>
      <c r="H301" s="2"/>
      <c r="L301" s="154"/>
      <c r="M301" s="2"/>
    </row>
    <row r="302" spans="1:13">
      <c r="B302" s="2" t="s">
        <v>18</v>
      </c>
    </row>
    <row r="303" spans="1:13" ht="15" customHeight="1">
      <c r="B303" s="23"/>
      <c r="C303" s="21"/>
      <c r="D303" s="37"/>
      <c r="E303" s="22"/>
      <c r="F303" s="21"/>
      <c r="G303" s="21"/>
    </row>
    <row r="304" spans="1:13">
      <c r="B304" s="85"/>
    </row>
    <row r="305" spans="2:7" ht="14.4" hidden="1">
      <c r="B305" s="20"/>
      <c r="C305" s="21"/>
      <c r="D305" s="37"/>
      <c r="E305" s="22"/>
      <c r="F305" s="21"/>
      <c r="G305" s="21"/>
    </row>
    <row r="306" spans="2:7" ht="14.4" hidden="1">
      <c r="B306" s="23"/>
      <c r="C306" s="21"/>
      <c r="D306" s="37"/>
      <c r="E306" s="22"/>
      <c r="F306" s="21"/>
      <c r="G306" s="21"/>
    </row>
    <row r="307" spans="2:7" ht="14.4" hidden="1">
      <c r="B307" s="202" t="s">
        <v>13</v>
      </c>
      <c r="C307" s="203"/>
      <c r="D307" s="204" t="s">
        <v>52</v>
      </c>
      <c r="E307" s="203" t="s">
        <v>6</v>
      </c>
      <c r="F307" s="204" t="s">
        <v>7</v>
      </c>
      <c r="G307" s="21"/>
    </row>
    <row r="308" spans="2:7" hidden="1">
      <c r="B308" s="202"/>
      <c r="C308" s="203"/>
      <c r="D308" s="204"/>
      <c r="E308" s="203"/>
      <c r="F308" s="204"/>
      <c r="G308" s="17"/>
    </row>
    <row r="309" spans="2:7" hidden="1">
      <c r="B309" s="215" t="s">
        <v>8</v>
      </c>
      <c r="C309" s="249" t="s">
        <v>14</v>
      </c>
      <c r="D309" s="7" t="s">
        <v>169</v>
      </c>
      <c r="E309" s="11">
        <v>269005.60194839275</v>
      </c>
      <c r="F309" s="39">
        <v>0.1597357535223447</v>
      </c>
      <c r="G309" s="17"/>
    </row>
    <row r="310" spans="2:7" hidden="1">
      <c r="B310" s="215"/>
      <c r="C310" s="250"/>
      <c r="D310" s="8" t="s">
        <v>170</v>
      </c>
      <c r="E310" s="12">
        <v>12089.369417222028</v>
      </c>
      <c r="F310" s="40">
        <v>8.7341618375807561E-2</v>
      </c>
      <c r="G310" s="17"/>
    </row>
    <row r="311" spans="2:7" hidden="1">
      <c r="B311" s="215"/>
      <c r="C311" s="250"/>
      <c r="D311" s="7" t="s">
        <v>113</v>
      </c>
      <c r="E311" s="11">
        <v>281094.97136561433</v>
      </c>
      <c r="F311" s="39">
        <v>7.0287626059072156E-2</v>
      </c>
      <c r="G311" s="17"/>
    </row>
    <row r="312" spans="2:7" hidden="1">
      <c r="B312" s="215"/>
      <c r="C312" s="251" t="s">
        <v>15</v>
      </c>
      <c r="D312" s="8" t="s">
        <v>169</v>
      </c>
      <c r="E312" s="12">
        <v>945657.04666791682</v>
      </c>
      <c r="F312" s="40">
        <v>0.18695099077896371</v>
      </c>
      <c r="G312" s="17"/>
    </row>
    <row r="313" spans="2:7" hidden="1">
      <c r="B313" s="215"/>
      <c r="C313" s="251"/>
      <c r="D313" s="7" t="s">
        <v>170</v>
      </c>
      <c r="E313" s="11">
        <v>51122.144269688193</v>
      </c>
      <c r="F313" s="39">
        <v>7.4128025868111347E-2</v>
      </c>
      <c r="G313" s="17"/>
    </row>
    <row r="314" spans="2:7" hidden="1">
      <c r="B314" s="215"/>
      <c r="C314" s="251"/>
      <c r="D314" s="8" t="s">
        <v>114</v>
      </c>
      <c r="E314" s="12">
        <v>996779.19093760487</v>
      </c>
      <c r="F314" s="40">
        <v>5.0703754704520564E-2</v>
      </c>
      <c r="G314" s="17"/>
    </row>
    <row r="315" spans="2:7" hidden="1">
      <c r="B315" s="215"/>
      <c r="C315" s="249" t="s">
        <v>16</v>
      </c>
      <c r="D315" s="7" t="s">
        <v>169</v>
      </c>
      <c r="E315" s="11">
        <v>42310.497246596067</v>
      </c>
      <c r="F315" s="39">
        <v>0.43421090967963971</v>
      </c>
      <c r="G315" s="17"/>
    </row>
    <row r="316" spans="2:7" hidden="1">
      <c r="B316" s="215"/>
      <c r="C316" s="250"/>
      <c r="D316" s="8" t="s">
        <v>170</v>
      </c>
      <c r="E316" s="12">
        <v>804.01418438499991</v>
      </c>
      <c r="F316" s="40">
        <v>0.22398589542111019</v>
      </c>
      <c r="G316" s="17"/>
    </row>
    <row r="317" spans="2:7" hidden="1">
      <c r="B317" s="215"/>
      <c r="C317" s="250"/>
      <c r="D317" s="7" t="s">
        <v>115</v>
      </c>
      <c r="E317" s="11">
        <v>43114.511430981067</v>
      </c>
      <c r="F317" s="39">
        <v>0.19117611117508171</v>
      </c>
      <c r="G317" s="17"/>
    </row>
    <row r="318" spans="2:7" hidden="1">
      <c r="B318" s="211" t="s">
        <v>9</v>
      </c>
      <c r="C318" s="209"/>
      <c r="D318" s="221">
        <f>+E311+E314+E317</f>
        <v>1320988.6737342002</v>
      </c>
      <c r="E318" s="221"/>
    </row>
    <row r="319" spans="2:7" hidden="1">
      <c r="B319" s="220" t="s">
        <v>12</v>
      </c>
      <c r="C319" s="251" t="s">
        <v>14</v>
      </c>
      <c r="D319" s="8" t="s">
        <v>169</v>
      </c>
      <c r="E319" s="32" t="e">
        <f>+E309/#REF!</f>
        <v>#REF!</v>
      </c>
      <c r="G319" s="17"/>
    </row>
    <row r="320" spans="2:7" hidden="1">
      <c r="B320" s="220"/>
      <c r="C320" s="251"/>
      <c r="D320" s="7" t="s">
        <v>170</v>
      </c>
      <c r="E320" s="31" t="e">
        <f>+E310/#REF!</f>
        <v>#REF!</v>
      </c>
      <c r="F320" s="17"/>
      <c r="G320" s="17"/>
    </row>
    <row r="321" spans="2:7" hidden="1">
      <c r="B321" s="220"/>
      <c r="C321" s="251"/>
      <c r="D321" s="8" t="s">
        <v>9</v>
      </c>
      <c r="E321" s="32" t="e">
        <f>+E311/#REF!</f>
        <v>#REF!</v>
      </c>
      <c r="F321" s="17"/>
      <c r="G321" s="17"/>
    </row>
    <row r="322" spans="2:7" ht="14.4" hidden="1">
      <c r="B322" s="220"/>
      <c r="C322" s="249" t="s">
        <v>15</v>
      </c>
      <c r="D322" s="7" t="s">
        <v>169</v>
      </c>
      <c r="E322" s="31" t="e">
        <f>+E312/#REF!</f>
        <v>#REF!</v>
      </c>
      <c r="F322" s="18"/>
      <c r="G322" s="21"/>
    </row>
    <row r="323" spans="2:7" ht="14.4" hidden="1">
      <c r="B323" s="220"/>
      <c r="C323" s="250"/>
      <c r="D323" s="8" t="s">
        <v>170</v>
      </c>
      <c r="E323" s="32" t="e">
        <f>+E313/#REF!</f>
        <v>#REF!</v>
      </c>
      <c r="F323" s="18"/>
      <c r="G323" s="21"/>
    </row>
    <row r="324" spans="2:7" hidden="1">
      <c r="B324" s="220"/>
      <c r="C324" s="250"/>
      <c r="D324" s="7" t="s">
        <v>9</v>
      </c>
      <c r="E324" s="31" t="e">
        <f>+E314/#REF!</f>
        <v>#REF!</v>
      </c>
    </row>
    <row r="325" spans="2:7" hidden="1">
      <c r="B325" s="220"/>
      <c r="C325" s="251" t="s">
        <v>16</v>
      </c>
      <c r="D325" s="8" t="s">
        <v>169</v>
      </c>
      <c r="E325" s="32" t="e">
        <f>+E315/#REF!</f>
        <v>#REF!</v>
      </c>
    </row>
    <row r="326" spans="2:7" hidden="1">
      <c r="B326" s="220"/>
      <c r="C326" s="251"/>
      <c r="D326" s="7" t="s">
        <v>170</v>
      </c>
      <c r="E326" s="31" t="e">
        <f>+E316/#REF!</f>
        <v>#REF!</v>
      </c>
    </row>
    <row r="327" spans="2:7" hidden="1">
      <c r="B327" s="220"/>
      <c r="C327" s="251"/>
      <c r="D327" s="8" t="s">
        <v>9</v>
      </c>
      <c r="E327" s="32" t="e">
        <f>+E317/#REF!</f>
        <v>#REF!</v>
      </c>
    </row>
    <row r="328" spans="2:7" hidden="1">
      <c r="B328" s="211"/>
      <c r="C328" s="209"/>
      <c r="D328" s="221"/>
      <c r="E328" s="222"/>
    </row>
    <row r="329" spans="2:7" hidden="1">
      <c r="B329" s="127" t="s">
        <v>18</v>
      </c>
    </row>
    <row r="330" spans="2:7" hidden="1"/>
    <row r="331" spans="2:7" ht="15" hidden="1" customHeight="1">
      <c r="B331" s="194" t="s">
        <v>0</v>
      </c>
      <c r="C331" s="194"/>
      <c r="D331" s="194"/>
      <c r="E331" s="194"/>
      <c r="F331" s="194"/>
      <c r="G331" s="194"/>
    </row>
    <row r="332" spans="2:7" ht="15" hidden="1" customHeight="1">
      <c r="B332" s="194" t="s">
        <v>1</v>
      </c>
      <c r="C332" s="194"/>
      <c r="D332" s="194"/>
      <c r="E332" s="194"/>
      <c r="F332" s="194"/>
      <c r="G332" s="194"/>
    </row>
    <row r="333" spans="2:7" ht="15" hidden="1" customHeight="1">
      <c r="B333" s="194" t="s">
        <v>2</v>
      </c>
      <c r="C333" s="194"/>
      <c r="D333" s="194"/>
      <c r="E333" s="194"/>
      <c r="F333" s="194"/>
      <c r="G333" s="194"/>
    </row>
    <row r="334" spans="2:7" ht="15" hidden="1" customHeight="1">
      <c r="B334" s="194" t="s">
        <v>53</v>
      </c>
      <c r="C334" s="194"/>
      <c r="D334" s="194"/>
      <c r="E334" s="194"/>
      <c r="F334" s="194"/>
      <c r="G334" s="194"/>
    </row>
    <row r="335" spans="2:7" ht="14.25" hidden="1" customHeight="1">
      <c r="B335" s="208" t="s">
        <v>3</v>
      </c>
      <c r="C335" s="208"/>
      <c r="D335" s="208"/>
      <c r="E335" s="208"/>
      <c r="F335" s="208"/>
      <c r="G335" s="208"/>
    </row>
    <row r="336" spans="2:7" hidden="1">
      <c r="B336" s="50"/>
      <c r="C336" s="50"/>
      <c r="D336" s="50"/>
      <c r="E336" s="50"/>
    </row>
    <row r="337" spans="1:13" s="19" customFormat="1" ht="15" hidden="1" customHeight="1">
      <c r="A337" s="184"/>
      <c r="B337" s="204" t="s">
        <v>4</v>
      </c>
      <c r="C337" s="202" t="s">
        <v>116</v>
      </c>
      <c r="D337" s="210"/>
      <c r="E337" s="210"/>
      <c r="F337" s="210"/>
      <c r="G337" s="210"/>
      <c r="H337" s="143"/>
      <c r="M337" s="155"/>
    </row>
    <row r="338" spans="1:13" s="19" customFormat="1" ht="15" hidden="1" customHeight="1">
      <c r="A338" s="184"/>
      <c r="B338" s="204"/>
      <c r="C338" s="204"/>
      <c r="D338" s="202" t="s">
        <v>6</v>
      </c>
      <c r="E338" s="210"/>
      <c r="F338" s="210"/>
      <c r="G338" s="210"/>
      <c r="H338" s="143"/>
      <c r="M338" s="155"/>
    </row>
    <row r="339" spans="1:13" s="19" customFormat="1" hidden="1">
      <c r="A339" s="184"/>
      <c r="B339" s="204"/>
      <c r="C339" s="204"/>
      <c r="D339" s="54" t="s">
        <v>29</v>
      </c>
      <c r="E339" s="54" t="s">
        <v>7</v>
      </c>
      <c r="F339" s="55" t="s">
        <v>30</v>
      </c>
      <c r="G339" s="54" t="s">
        <v>7</v>
      </c>
      <c r="H339" s="143"/>
      <c r="M339" s="155"/>
    </row>
    <row r="340" spans="1:13" hidden="1">
      <c r="B340" s="51" t="s">
        <v>8</v>
      </c>
      <c r="C340" s="41" t="s">
        <v>54</v>
      </c>
      <c r="D340" s="69">
        <v>1149498.7854503721</v>
      </c>
      <c r="E340" s="42">
        <v>4.5015349883026939E-2</v>
      </c>
      <c r="F340" s="70">
        <v>171489.88828383142</v>
      </c>
      <c r="G340" s="29">
        <v>7.3919603013157031E-2</v>
      </c>
    </row>
    <row r="341" spans="1:13" hidden="1">
      <c r="B341" s="52" t="s">
        <v>12</v>
      </c>
      <c r="C341" s="8" t="s">
        <v>54</v>
      </c>
      <c r="D341" s="32" t="e">
        <f>+D340/#REF!</f>
        <v>#REF!</v>
      </c>
      <c r="E341" s="33"/>
      <c r="F341" s="32" t="e">
        <f>+F340/#REF!</f>
        <v>#REF!</v>
      </c>
      <c r="G341" s="33"/>
    </row>
    <row r="342" spans="1:13" hidden="1">
      <c r="B342" s="127" t="s">
        <v>18</v>
      </c>
    </row>
    <row r="343" spans="1:13" ht="14.4" hidden="1">
      <c r="B343" s="20"/>
      <c r="C343" s="21"/>
      <c r="D343" s="37"/>
      <c r="E343" s="22"/>
      <c r="F343" s="21"/>
      <c r="G343" s="21"/>
    </row>
    <row r="344" spans="1:13" ht="14.4" hidden="1">
      <c r="B344" s="23"/>
      <c r="C344" s="21"/>
      <c r="D344" s="37"/>
      <c r="E344" s="22"/>
      <c r="F344" s="21"/>
      <c r="G344" s="21"/>
    </row>
    <row r="345" spans="1:13" ht="15" hidden="1" customHeight="1">
      <c r="B345" s="202" t="s">
        <v>13</v>
      </c>
      <c r="C345" s="203"/>
      <c r="D345" s="202" t="s">
        <v>116</v>
      </c>
      <c r="E345" s="210"/>
      <c r="F345" s="210"/>
      <c r="G345" s="210"/>
      <c r="H345" s="203"/>
    </row>
    <row r="346" spans="1:13" ht="15" hidden="1" customHeight="1">
      <c r="B346" s="202"/>
      <c r="C346" s="203"/>
      <c r="D346" s="204"/>
      <c r="E346" s="202" t="s">
        <v>6</v>
      </c>
      <c r="F346" s="210"/>
      <c r="G346" s="210"/>
      <c r="H346" s="203"/>
    </row>
    <row r="347" spans="1:13" hidden="1">
      <c r="B347" s="202"/>
      <c r="C347" s="203"/>
      <c r="D347" s="204"/>
      <c r="E347" s="54" t="s">
        <v>29</v>
      </c>
      <c r="F347" s="54" t="s">
        <v>7</v>
      </c>
      <c r="G347" s="55" t="s">
        <v>30</v>
      </c>
      <c r="H347" s="145" t="s">
        <v>31</v>
      </c>
    </row>
    <row r="348" spans="1:13" hidden="1">
      <c r="B348" s="200" t="s">
        <v>8</v>
      </c>
      <c r="C348" s="38" t="s">
        <v>14</v>
      </c>
      <c r="D348" s="41" t="s">
        <v>54</v>
      </c>
      <c r="E348" s="25">
        <v>234566.63220972402</v>
      </c>
      <c r="F348" s="29">
        <v>7.2857988401699852E-2</v>
      </c>
      <c r="G348" s="25">
        <v>46528.339155890499</v>
      </c>
      <c r="H348" s="29">
        <f>+E348+G348</f>
        <v>281094.9713656145</v>
      </c>
    </row>
    <row r="349" spans="1:13" hidden="1">
      <c r="B349" s="200"/>
      <c r="C349" s="48" t="s">
        <v>15</v>
      </c>
      <c r="D349" s="8" t="s">
        <v>54</v>
      </c>
      <c r="E349" s="26">
        <v>874396.19871891651</v>
      </c>
      <c r="F349" s="30">
        <v>5.5085114758364563E-2</v>
      </c>
      <c r="G349" s="26">
        <v>122382.99221868967</v>
      </c>
      <c r="H349" s="30">
        <f>+E349+G349</f>
        <v>996779.19093760615</v>
      </c>
    </row>
    <row r="350" spans="1:13" hidden="1">
      <c r="B350" s="200"/>
      <c r="C350" s="38" t="s">
        <v>16</v>
      </c>
      <c r="D350" s="41" t="s">
        <v>54</v>
      </c>
      <c r="E350" s="25">
        <v>40535.954521730069</v>
      </c>
      <c r="F350" s="29">
        <v>0.19965528098827701</v>
      </c>
      <c r="G350" s="25">
        <v>2578.5569092509895</v>
      </c>
      <c r="H350" s="29">
        <f>+E350+G350</f>
        <v>43114.51143098106</v>
      </c>
    </row>
    <row r="351" spans="1:13" hidden="1">
      <c r="B351" s="211" t="s">
        <v>9</v>
      </c>
      <c r="C351" s="209"/>
      <c r="D351" s="68"/>
      <c r="E351" s="68"/>
      <c r="F351" s="68"/>
      <c r="G351" s="68"/>
      <c r="H351" s="146">
        <f>+H348+H349+H350</f>
        <v>1320988.6737342018</v>
      </c>
    </row>
    <row r="352" spans="1:13" hidden="1">
      <c r="B352" s="199" t="s">
        <v>12</v>
      </c>
      <c r="C352" s="48" t="s">
        <v>14</v>
      </c>
      <c r="D352" s="8" t="s">
        <v>54</v>
      </c>
      <c r="E352" s="32">
        <f>+E348/H348</f>
        <v>0.83447466552017391</v>
      </c>
      <c r="F352" s="32"/>
      <c r="G352" s="32">
        <f>+G348/H348</f>
        <v>0.16552533447982617</v>
      </c>
      <c r="H352" s="30">
        <f>+E352+G352</f>
        <v>1</v>
      </c>
    </row>
    <row r="353" spans="1:13" hidden="1">
      <c r="B353" s="199"/>
      <c r="C353" s="38" t="s">
        <v>15</v>
      </c>
      <c r="D353" s="41" t="s">
        <v>54</v>
      </c>
      <c r="E353" s="31">
        <f>+E349/H349</f>
        <v>0.87722156187513123</v>
      </c>
      <c r="F353" s="31"/>
      <c r="G353" s="31">
        <f>+G349/H349</f>
        <v>0.12277843812486881</v>
      </c>
      <c r="H353" s="29">
        <f>+E353+G353</f>
        <v>1</v>
      </c>
    </row>
    <row r="354" spans="1:13" hidden="1">
      <c r="B354" s="199"/>
      <c r="C354" s="48" t="s">
        <v>16</v>
      </c>
      <c r="D354" s="8" t="s">
        <v>54</v>
      </c>
      <c r="E354" s="32">
        <f>+E350/H350</f>
        <v>0.94019283012452037</v>
      </c>
      <c r="F354" s="32"/>
      <c r="G354" s="32">
        <f>+G350/H350</f>
        <v>5.9807169875479557E-2</v>
      </c>
      <c r="H354" s="30">
        <f>+E354+G354</f>
        <v>0.99999999999999989</v>
      </c>
    </row>
    <row r="355" spans="1:13" hidden="1">
      <c r="B355" s="211"/>
      <c r="C355" s="209"/>
      <c r="D355" s="68"/>
      <c r="E355" s="68"/>
      <c r="F355" s="68"/>
      <c r="G355" s="68"/>
      <c r="H355" s="146"/>
    </row>
    <row r="356" spans="1:13" hidden="1">
      <c r="B356" s="127" t="s">
        <v>18</v>
      </c>
    </row>
    <row r="357" spans="1:13" hidden="1"/>
    <row r="358" spans="1:13" hidden="1"/>
    <row r="359" spans="1:13">
      <c r="B359" s="194" t="s">
        <v>0</v>
      </c>
      <c r="C359" s="194"/>
      <c r="D359" s="194"/>
      <c r="E359" s="194"/>
      <c r="F359" s="95"/>
    </row>
    <row r="360" spans="1:13">
      <c r="B360" s="194" t="s">
        <v>1</v>
      </c>
      <c r="C360" s="194"/>
      <c r="D360" s="194"/>
      <c r="E360" s="194"/>
      <c r="F360" s="95"/>
    </row>
    <row r="361" spans="1:13">
      <c r="B361" s="194" t="s">
        <v>2</v>
      </c>
      <c r="C361" s="194"/>
      <c r="D361" s="194"/>
      <c r="E361" s="194"/>
      <c r="F361" s="95"/>
    </row>
    <row r="362" spans="1:13">
      <c r="B362" s="194" t="s">
        <v>204</v>
      </c>
      <c r="C362" s="194"/>
      <c r="D362" s="194"/>
      <c r="E362" s="194"/>
      <c r="F362" s="95"/>
    </row>
    <row r="363" spans="1:13">
      <c r="B363" s="208" t="s">
        <v>3</v>
      </c>
      <c r="C363" s="208"/>
      <c r="D363" s="208"/>
      <c r="E363" s="208"/>
      <c r="F363" s="96"/>
    </row>
    <row r="364" spans="1:13">
      <c r="B364" s="50"/>
      <c r="C364" s="50"/>
      <c r="D364" s="50"/>
      <c r="E364" s="50"/>
    </row>
    <row r="365" spans="1:13" s="19" customFormat="1" ht="75" customHeight="1">
      <c r="A365" s="184"/>
      <c r="B365" s="55" t="s">
        <v>4</v>
      </c>
      <c r="C365" s="204" t="s">
        <v>117</v>
      </c>
      <c r="D365" s="204"/>
      <c r="E365" s="55" t="s">
        <v>208</v>
      </c>
      <c r="G365" s="143"/>
      <c r="L365" s="155"/>
    </row>
    <row r="366" spans="1:13">
      <c r="B366" s="199" t="s">
        <v>12</v>
      </c>
      <c r="C366" s="231" t="s">
        <v>56</v>
      </c>
      <c r="D366" s="231"/>
      <c r="E366" s="31">
        <v>0.52720822247648635</v>
      </c>
      <c r="F366" s="19"/>
      <c r="G366" s="86"/>
      <c r="H366" s="2"/>
      <c r="L366" s="154"/>
      <c r="M366" s="2"/>
    </row>
    <row r="367" spans="1:13">
      <c r="B367" s="199"/>
      <c r="C367" s="232" t="s">
        <v>171</v>
      </c>
      <c r="D367" s="232"/>
      <c r="E367" s="32">
        <v>6.3772844621389393E-2</v>
      </c>
      <c r="F367" s="19"/>
      <c r="G367" s="86"/>
      <c r="H367" s="2"/>
      <c r="L367" s="154"/>
      <c r="M367" s="2"/>
    </row>
    <row r="368" spans="1:13">
      <c r="B368" s="199"/>
      <c r="C368" s="231" t="s">
        <v>55</v>
      </c>
      <c r="D368" s="231"/>
      <c r="E368" s="31">
        <v>0.30970519975615862</v>
      </c>
      <c r="F368" s="19"/>
      <c r="G368" s="86"/>
      <c r="H368" s="2"/>
      <c r="L368" s="154"/>
      <c r="M368" s="2"/>
    </row>
    <row r="369" spans="2:13">
      <c r="B369" s="199"/>
      <c r="C369" s="232" t="s">
        <v>172</v>
      </c>
      <c r="D369" s="232"/>
      <c r="E369" s="32">
        <v>9.9313733145965644E-2</v>
      </c>
      <c r="F369" s="19"/>
      <c r="G369" s="86"/>
      <c r="H369" s="2"/>
      <c r="L369" s="154"/>
      <c r="M369" s="2"/>
    </row>
    <row r="370" spans="2:13">
      <c r="B370" s="199"/>
      <c r="C370" s="231" t="s">
        <v>9</v>
      </c>
      <c r="D370" s="231"/>
      <c r="E370" s="31">
        <v>1</v>
      </c>
      <c r="F370" s="19"/>
      <c r="G370" s="86"/>
      <c r="H370" s="2"/>
      <c r="L370" s="154"/>
      <c r="M370" s="2"/>
    </row>
    <row r="371" spans="2:13">
      <c r="B371" s="218"/>
      <c r="C371" s="219"/>
      <c r="D371" s="234"/>
      <c r="E371" s="183"/>
      <c r="G371" s="86"/>
      <c r="H371" s="2"/>
      <c r="L371" s="154"/>
      <c r="M371" s="2"/>
    </row>
    <row r="372" spans="2:13">
      <c r="B372" s="2" t="s">
        <v>18</v>
      </c>
    </row>
    <row r="373" spans="2:13" ht="14.4" hidden="1">
      <c r="B373" s="23"/>
      <c r="C373" s="21"/>
      <c r="D373" s="37"/>
      <c r="E373" s="22"/>
      <c r="F373" s="21"/>
      <c r="G373" s="21"/>
    </row>
    <row r="374" spans="2:13" ht="14.4" hidden="1">
      <c r="B374" s="202" t="s">
        <v>13</v>
      </c>
      <c r="C374" s="203"/>
      <c r="D374" s="204" t="s">
        <v>5</v>
      </c>
      <c r="E374" s="203" t="s">
        <v>6</v>
      </c>
      <c r="F374" s="204" t="s">
        <v>7</v>
      </c>
      <c r="G374" s="21"/>
    </row>
    <row r="375" spans="2:13" hidden="1">
      <c r="B375" s="202"/>
      <c r="C375" s="203"/>
      <c r="D375" s="204"/>
      <c r="E375" s="203"/>
      <c r="F375" s="204"/>
      <c r="G375" s="17"/>
    </row>
    <row r="376" spans="2:13" hidden="1">
      <c r="B376" s="200" t="s">
        <v>8</v>
      </c>
      <c r="C376" s="227" t="s">
        <v>14</v>
      </c>
      <c r="D376" s="7" t="s">
        <v>56</v>
      </c>
      <c r="E376" s="27">
        <v>177216.58150036892</v>
      </c>
      <c r="F376" s="15">
        <v>8.3155612051543093E-2</v>
      </c>
      <c r="G376" s="17"/>
    </row>
    <row r="377" spans="2:13" hidden="1">
      <c r="B377" s="200"/>
      <c r="C377" s="227"/>
      <c r="D377" s="8" t="s">
        <v>171</v>
      </c>
      <c r="E377" s="28">
        <v>19613.702867019008</v>
      </c>
      <c r="F377" s="16">
        <v>0.13618434915425234</v>
      </c>
      <c r="G377" s="17"/>
    </row>
    <row r="378" spans="2:13" hidden="1">
      <c r="B378" s="200"/>
      <c r="C378" s="227"/>
      <c r="D378" s="7" t="s">
        <v>55</v>
      </c>
      <c r="E378" s="27">
        <v>65298.252402658378</v>
      </c>
      <c r="F378" s="15">
        <v>0.11327203889630408</v>
      </c>
      <c r="G378" s="17"/>
    </row>
    <row r="379" spans="2:13" hidden="1">
      <c r="B379" s="200"/>
      <c r="C379" s="227"/>
      <c r="D379" s="8" t="s">
        <v>172</v>
      </c>
      <c r="E379" s="28">
        <v>18966.434595568164</v>
      </c>
      <c r="F379" s="16">
        <v>0.32980710949343894</v>
      </c>
      <c r="G379" s="17"/>
    </row>
    <row r="380" spans="2:13" hidden="1">
      <c r="B380" s="200"/>
      <c r="C380" s="227"/>
      <c r="D380" s="7" t="s">
        <v>118</v>
      </c>
      <c r="E380" s="27">
        <v>281094.97136561433</v>
      </c>
      <c r="F380" s="15">
        <v>7.0287626059072156E-2</v>
      </c>
      <c r="G380" s="17"/>
    </row>
    <row r="381" spans="2:13" hidden="1">
      <c r="B381" s="200"/>
      <c r="C381" s="220" t="s">
        <v>15</v>
      </c>
      <c r="D381" s="8" t="s">
        <v>56</v>
      </c>
      <c r="E381" s="28">
        <v>492317.93786934431</v>
      </c>
      <c r="F381" s="16">
        <v>6.3059173408810371E-2</v>
      </c>
      <c r="G381" s="17"/>
    </row>
    <row r="382" spans="2:13" hidden="1">
      <c r="B382" s="200"/>
      <c r="C382" s="220"/>
      <c r="D382" s="7" t="s">
        <v>171</v>
      </c>
      <c r="E382" s="27">
        <v>61995.113387509336</v>
      </c>
      <c r="F382" s="15">
        <v>9.3022859639863148E-2</v>
      </c>
      <c r="G382" s="17"/>
    </row>
    <row r="383" spans="2:13" hidden="1">
      <c r="B383" s="200"/>
      <c r="C383" s="220"/>
      <c r="D383" s="8" t="s">
        <v>55</v>
      </c>
      <c r="E383" s="28">
        <v>333647.5564622173</v>
      </c>
      <c r="F383" s="16">
        <v>8.4562437484116196E-2</v>
      </c>
      <c r="G383" s="17"/>
    </row>
    <row r="384" spans="2:13" hidden="1">
      <c r="B384" s="200"/>
      <c r="C384" s="220"/>
      <c r="D384" s="7" t="s">
        <v>172</v>
      </c>
      <c r="E384" s="27">
        <v>108818.58321853601</v>
      </c>
      <c r="F384" s="15">
        <v>0.21587538868033723</v>
      </c>
      <c r="G384" s="17"/>
    </row>
    <row r="385" spans="2:7" hidden="1">
      <c r="B385" s="200"/>
      <c r="C385" s="220"/>
      <c r="D385" s="8" t="s">
        <v>114</v>
      </c>
      <c r="E385" s="28">
        <v>996779.19093760487</v>
      </c>
      <c r="F385" s="16">
        <v>5.0703754704520564E-2</v>
      </c>
      <c r="G385" s="17"/>
    </row>
    <row r="386" spans="2:7" hidden="1">
      <c r="B386" s="200"/>
      <c r="C386" s="227" t="s">
        <v>16</v>
      </c>
      <c r="D386" s="7" t="s">
        <v>56</v>
      </c>
      <c r="E386" s="27">
        <v>26901.571221267168</v>
      </c>
      <c r="F386" s="15">
        <v>0.20745944195812788</v>
      </c>
      <c r="G386" s="17"/>
    </row>
    <row r="387" spans="2:7" hidden="1">
      <c r="B387" s="200"/>
      <c r="C387" s="227"/>
      <c r="D387" s="8" t="s">
        <v>171</v>
      </c>
      <c r="E387" s="28">
        <v>2634.3891821380494</v>
      </c>
      <c r="F387" s="16">
        <v>0.34192424182515663</v>
      </c>
      <c r="G387" s="17"/>
    </row>
    <row r="388" spans="2:7" ht="14.4" hidden="1">
      <c r="B388" s="200"/>
      <c r="C388" s="227"/>
      <c r="D388" s="7" t="s">
        <v>55</v>
      </c>
      <c r="E388" s="27">
        <v>10171.252209598499</v>
      </c>
      <c r="F388" s="15">
        <v>0.43656315699672521</v>
      </c>
      <c r="G388" s="21"/>
    </row>
    <row r="389" spans="2:7" ht="14.4" hidden="1">
      <c r="B389" s="200"/>
      <c r="C389" s="227"/>
      <c r="D389" s="8" t="s">
        <v>172</v>
      </c>
      <c r="E389" s="28">
        <v>3407.2988179773502</v>
      </c>
      <c r="F389" s="16">
        <v>0.89004071738090262</v>
      </c>
      <c r="G389" s="21"/>
    </row>
    <row r="390" spans="2:7" hidden="1">
      <c r="B390" s="200"/>
      <c r="C390" s="227"/>
      <c r="D390" s="7" t="s">
        <v>115</v>
      </c>
      <c r="E390" s="27">
        <v>43114.511430981067</v>
      </c>
      <c r="F390" s="15">
        <v>0.19117611117508171</v>
      </c>
    </row>
    <row r="391" spans="2:7" hidden="1">
      <c r="B391" s="211" t="s">
        <v>9</v>
      </c>
      <c r="C391" s="209"/>
      <c r="D391" s="68"/>
      <c r="E391" s="59">
        <f>+E380+E385+E390</f>
        <v>1320988.6737342002</v>
      </c>
    </row>
    <row r="392" spans="2:7" hidden="1">
      <c r="B392" s="199" t="s">
        <v>12</v>
      </c>
      <c r="C392" s="220" t="s">
        <v>14</v>
      </c>
      <c r="D392" s="8" t="s">
        <v>56</v>
      </c>
      <c r="E392" s="13">
        <f>+E376/$E$380</f>
        <v>0.630450913580617</v>
      </c>
    </row>
    <row r="393" spans="2:7" hidden="1">
      <c r="B393" s="199"/>
      <c r="C393" s="220"/>
      <c r="D393" s="7" t="s">
        <v>171</v>
      </c>
      <c r="E393" s="14">
        <f>+E377/$E$380</f>
        <v>6.977607166621233E-2</v>
      </c>
    </row>
    <row r="394" spans="2:7" hidden="1">
      <c r="B394" s="199"/>
      <c r="C394" s="220"/>
      <c r="D394" s="8" t="s">
        <v>55</v>
      </c>
      <c r="E394" s="13">
        <f>+E378/$E$380</f>
        <v>0.23229961064556473</v>
      </c>
    </row>
    <row r="395" spans="2:7" hidden="1">
      <c r="B395" s="199"/>
      <c r="C395" s="220"/>
      <c r="D395" s="7" t="s">
        <v>172</v>
      </c>
      <c r="E395" s="14">
        <f>+E379/$E$380</f>
        <v>6.7473404107606466E-2</v>
      </c>
    </row>
    <row r="396" spans="2:7" hidden="1">
      <c r="B396" s="199"/>
      <c r="C396" s="220"/>
      <c r="D396" s="8" t="s">
        <v>9</v>
      </c>
      <c r="E396" s="13">
        <f>+E380/$E$380</f>
        <v>1</v>
      </c>
    </row>
    <row r="397" spans="2:7" hidden="1">
      <c r="B397" s="199"/>
      <c r="C397" s="227" t="s">
        <v>15</v>
      </c>
      <c r="D397" s="7" t="s">
        <v>56</v>
      </c>
      <c r="E397" s="14">
        <f>+E381/$E$385</f>
        <v>0.4939087235621894</v>
      </c>
    </row>
    <row r="398" spans="2:7" hidden="1">
      <c r="B398" s="199"/>
      <c r="C398" s="227"/>
      <c r="D398" s="8" t="s">
        <v>171</v>
      </c>
      <c r="E398" s="13">
        <f>+E382/$E$385</f>
        <v>6.2195433001760995E-2</v>
      </c>
    </row>
    <row r="399" spans="2:7" hidden="1">
      <c r="B399" s="199"/>
      <c r="C399" s="227"/>
      <c r="D399" s="7" t="s">
        <v>55</v>
      </c>
      <c r="E399" s="14">
        <f>+E383/$E$385</f>
        <v>0.33472564384934328</v>
      </c>
    </row>
    <row r="400" spans="2:7" hidden="1">
      <c r="B400" s="199"/>
      <c r="C400" s="227"/>
      <c r="D400" s="8" t="s">
        <v>172</v>
      </c>
      <c r="E400" s="13">
        <f>+E384/$E$385</f>
        <v>0.10917019958670836</v>
      </c>
    </row>
    <row r="401" spans="2:13" hidden="1">
      <c r="B401" s="199"/>
      <c r="C401" s="227"/>
      <c r="D401" s="7" t="s">
        <v>9</v>
      </c>
      <c r="E401" s="14">
        <f>+E385/$E$385</f>
        <v>1</v>
      </c>
    </row>
    <row r="402" spans="2:13" hidden="1">
      <c r="B402" s="199"/>
      <c r="C402" s="220" t="s">
        <v>16</v>
      </c>
      <c r="D402" s="8" t="s">
        <v>56</v>
      </c>
      <c r="E402" s="13">
        <f>+E386/$E$390</f>
        <v>0.6239563044644949</v>
      </c>
    </row>
    <row r="403" spans="2:13" hidden="1">
      <c r="B403" s="199"/>
      <c r="C403" s="220"/>
      <c r="D403" s="7" t="s">
        <v>171</v>
      </c>
      <c r="E403" s="14">
        <f>+E387/$E$390</f>
        <v>6.1102146231095632E-2</v>
      </c>
    </row>
    <row r="404" spans="2:13" hidden="1">
      <c r="B404" s="199"/>
      <c r="C404" s="220"/>
      <c r="D404" s="8" t="s">
        <v>55</v>
      </c>
      <c r="E404" s="13">
        <f>+E388/$E$390</f>
        <v>0.23591250073379419</v>
      </c>
    </row>
    <row r="405" spans="2:13" hidden="1">
      <c r="B405" s="199"/>
      <c r="C405" s="220"/>
      <c r="D405" s="7" t="s">
        <v>172</v>
      </c>
      <c r="E405" s="14">
        <f>+E389/$E$390</f>
        <v>7.9029048570615268E-2</v>
      </c>
    </row>
    <row r="406" spans="2:13" hidden="1">
      <c r="B406" s="199"/>
      <c r="C406" s="220"/>
      <c r="D406" s="8" t="s">
        <v>9</v>
      </c>
      <c r="E406" s="13">
        <f>+E390/$E$390</f>
        <v>1</v>
      </c>
    </row>
    <row r="407" spans="2:13" hidden="1">
      <c r="B407" s="209"/>
      <c r="C407" s="209"/>
      <c r="D407" s="68"/>
      <c r="E407" s="68"/>
      <c r="H407" s="147"/>
      <c r="M407" s="157"/>
    </row>
    <row r="408" spans="2:13" hidden="1">
      <c r="B408" s="127" t="s">
        <v>18</v>
      </c>
    </row>
    <row r="409" spans="2:13" hidden="1"/>
    <row r="410" spans="2:13" hidden="1"/>
    <row r="411" spans="2:13" ht="15" hidden="1" customHeight="1">
      <c r="B411" s="194" t="s">
        <v>0</v>
      </c>
      <c r="C411" s="194"/>
      <c r="D411" s="194"/>
      <c r="E411" s="194"/>
      <c r="F411" s="194"/>
    </row>
    <row r="412" spans="2:13" ht="15" hidden="1" customHeight="1">
      <c r="B412" s="194" t="s">
        <v>1</v>
      </c>
      <c r="C412" s="194"/>
      <c r="D412" s="194"/>
      <c r="E412" s="194"/>
      <c r="F412" s="194"/>
    </row>
    <row r="413" spans="2:13" ht="15" hidden="1" customHeight="1">
      <c r="B413" s="194" t="s">
        <v>2</v>
      </c>
      <c r="C413" s="194"/>
      <c r="D413" s="194"/>
      <c r="E413" s="194"/>
      <c r="F413" s="194"/>
    </row>
    <row r="414" spans="2:13" ht="15" hidden="1" customHeight="1">
      <c r="B414" s="194" t="s">
        <v>57</v>
      </c>
      <c r="C414" s="194"/>
      <c r="D414" s="194"/>
      <c r="E414" s="194"/>
      <c r="F414" s="194"/>
    </row>
    <row r="415" spans="2:13" ht="14.25" hidden="1" customHeight="1">
      <c r="B415" s="208" t="s">
        <v>3</v>
      </c>
      <c r="C415" s="208"/>
      <c r="D415" s="208"/>
      <c r="E415" s="208"/>
      <c r="F415" s="208"/>
    </row>
    <row r="416" spans="2:13" hidden="1">
      <c r="B416" s="50"/>
      <c r="C416" s="50"/>
      <c r="D416" s="50"/>
      <c r="E416" s="50"/>
    </row>
    <row r="417" spans="1:13" s="19" customFormat="1" ht="75" hidden="1" customHeight="1">
      <c r="A417" s="184"/>
      <c r="B417" s="55" t="s">
        <v>4</v>
      </c>
      <c r="C417" s="202" t="s">
        <v>61</v>
      </c>
      <c r="D417" s="203"/>
      <c r="E417" s="55" t="s">
        <v>6</v>
      </c>
      <c r="F417" s="54" t="s">
        <v>7</v>
      </c>
      <c r="H417" s="143"/>
      <c r="M417" s="155"/>
    </row>
    <row r="418" spans="1:13" hidden="1">
      <c r="B418" s="200" t="s">
        <v>8</v>
      </c>
      <c r="C418" s="224" t="s">
        <v>58</v>
      </c>
      <c r="D418" s="248"/>
      <c r="E418" s="27">
        <v>1259479.2059495782</v>
      </c>
      <c r="F418" s="42">
        <v>4.9990874296405662E-2</v>
      </c>
    </row>
    <row r="419" spans="1:13" ht="14.4" hidden="1">
      <c r="B419" s="200"/>
      <c r="C419" s="226" t="s">
        <v>59</v>
      </c>
      <c r="D419" s="225"/>
      <c r="E419" s="28">
        <v>59371.714340967919</v>
      </c>
      <c r="F419" s="43">
        <v>7.6196365213872908E-2</v>
      </c>
    </row>
    <row r="420" spans="1:13" ht="14.4" hidden="1">
      <c r="B420" s="200"/>
      <c r="C420" s="224" t="s">
        <v>60</v>
      </c>
      <c r="D420" s="225"/>
      <c r="E420" s="27">
        <v>2137.7534436549004</v>
      </c>
      <c r="F420" s="42">
        <v>7.2115095984595423E-2</v>
      </c>
    </row>
    <row r="421" spans="1:13" ht="30" hidden="1" customHeight="1">
      <c r="B421" s="152"/>
      <c r="C421" s="230" t="s">
        <v>9</v>
      </c>
      <c r="D421" s="229"/>
      <c r="E421" s="62">
        <v>1320988.6737342011</v>
      </c>
    </row>
    <row r="422" spans="1:13" ht="14.4" hidden="1">
      <c r="B422" s="206" t="s">
        <v>12</v>
      </c>
      <c r="C422" s="224" t="s">
        <v>58</v>
      </c>
      <c r="D422" s="225"/>
      <c r="E422" s="29" t="e">
        <f>+E418/#REF!</f>
        <v>#REF!</v>
      </c>
    </row>
    <row r="423" spans="1:13" ht="14.4" hidden="1">
      <c r="B423" s="206"/>
      <c r="C423" s="226" t="s">
        <v>59</v>
      </c>
      <c r="D423" s="225"/>
      <c r="E423" s="30" t="e">
        <f>+E419/#REF!</f>
        <v>#REF!</v>
      </c>
    </row>
    <row r="424" spans="1:13" ht="14.4" hidden="1">
      <c r="B424" s="206"/>
      <c r="C424" s="224" t="s">
        <v>60</v>
      </c>
      <c r="D424" s="225"/>
      <c r="E424" s="29" t="e">
        <f>+E420/#REF!</f>
        <v>#REF!</v>
      </c>
    </row>
    <row r="425" spans="1:13" ht="14.4" hidden="1">
      <c r="B425" s="206"/>
      <c r="C425" s="226" t="s">
        <v>9</v>
      </c>
      <c r="D425" s="225"/>
      <c r="E425" s="30" t="e">
        <f>+E421/#REF!</f>
        <v>#REF!</v>
      </c>
    </row>
    <row r="426" spans="1:13" ht="14.4" hidden="1">
      <c r="B426" s="65"/>
      <c r="C426" s="228"/>
      <c r="D426" s="229"/>
      <c r="E426" s="62"/>
    </row>
    <row r="427" spans="1:13" hidden="1">
      <c r="B427" s="127" t="s">
        <v>18</v>
      </c>
    </row>
    <row r="428" spans="1:13" ht="14.4" hidden="1">
      <c r="B428" s="20"/>
      <c r="C428" s="21"/>
      <c r="D428" s="37"/>
      <c r="E428" s="22"/>
      <c r="F428" s="21"/>
      <c r="G428" s="21"/>
    </row>
    <row r="429" spans="1:13" ht="14.4" hidden="1">
      <c r="B429" s="23"/>
      <c r="C429" s="21"/>
      <c r="D429" s="37"/>
      <c r="E429" s="22"/>
      <c r="F429" s="21"/>
      <c r="G429" s="21"/>
    </row>
    <row r="430" spans="1:13" ht="14.4" hidden="1">
      <c r="B430" s="202" t="s">
        <v>13</v>
      </c>
      <c r="C430" s="203"/>
      <c r="D430" s="204" t="s">
        <v>61</v>
      </c>
      <c r="E430" s="203" t="s">
        <v>6</v>
      </c>
      <c r="F430" s="204" t="s">
        <v>7</v>
      </c>
      <c r="G430" s="21"/>
    </row>
    <row r="431" spans="1:13" hidden="1">
      <c r="B431" s="202"/>
      <c r="C431" s="203"/>
      <c r="D431" s="204"/>
      <c r="E431" s="203"/>
      <c r="F431" s="204"/>
      <c r="G431" s="17"/>
    </row>
    <row r="432" spans="1:13" hidden="1">
      <c r="B432" s="200" t="s">
        <v>8</v>
      </c>
      <c r="C432" s="227" t="s">
        <v>14</v>
      </c>
      <c r="D432" s="41" t="s">
        <v>58</v>
      </c>
      <c r="E432" s="27">
        <v>258838.01435165724</v>
      </c>
      <c r="F432" s="15">
        <v>7.2301455402248527E-2</v>
      </c>
      <c r="G432" s="17"/>
    </row>
    <row r="433" spans="2:7" hidden="1">
      <c r="B433" s="200"/>
      <c r="C433" s="227"/>
      <c r="D433" s="8" t="s">
        <v>59</v>
      </c>
      <c r="E433" s="28">
        <v>21590.485082447707</v>
      </c>
      <c r="F433" s="16">
        <v>0.16689399445906322</v>
      </c>
      <c r="G433" s="17"/>
    </row>
    <row r="434" spans="2:7" hidden="1">
      <c r="B434" s="200"/>
      <c r="C434" s="227"/>
      <c r="D434" s="41" t="s">
        <v>60</v>
      </c>
      <c r="E434" s="27">
        <v>666.47193150969997</v>
      </c>
      <c r="F434" s="15">
        <v>0.40810469817596617</v>
      </c>
      <c r="G434" s="17"/>
    </row>
    <row r="435" spans="2:7" hidden="1">
      <c r="B435" s="200"/>
      <c r="C435" s="227"/>
      <c r="D435" s="8" t="s">
        <v>113</v>
      </c>
      <c r="E435" s="28">
        <v>281094.97136561433</v>
      </c>
      <c r="F435" s="16">
        <v>7.0287626059072156E-2</v>
      </c>
      <c r="G435" s="17"/>
    </row>
    <row r="436" spans="2:7" hidden="1">
      <c r="B436" s="200"/>
      <c r="C436" s="220" t="s">
        <v>15</v>
      </c>
      <c r="D436" s="41" t="s">
        <v>58</v>
      </c>
      <c r="E436" s="27">
        <v>959623.58714911831</v>
      </c>
      <c r="F436" s="15">
        <v>5.1494882303444157E-2</v>
      </c>
      <c r="G436" s="17"/>
    </row>
    <row r="437" spans="2:7" hidden="1">
      <c r="B437" s="200"/>
      <c r="C437" s="220"/>
      <c r="D437" s="8" t="s">
        <v>59</v>
      </c>
      <c r="E437" s="28">
        <v>35684.322276341671</v>
      </c>
      <c r="F437" s="16">
        <v>0.20799782405077549</v>
      </c>
      <c r="G437" s="17"/>
    </row>
    <row r="438" spans="2:7" hidden="1">
      <c r="B438" s="200"/>
      <c r="C438" s="220"/>
      <c r="D438" s="41" t="s">
        <v>60</v>
      </c>
      <c r="E438" s="27">
        <v>1471.2815121451997</v>
      </c>
      <c r="F438" s="15">
        <v>0.50143452043115311</v>
      </c>
      <c r="G438" s="17"/>
    </row>
    <row r="439" spans="2:7" hidden="1">
      <c r="B439" s="200"/>
      <c r="C439" s="220"/>
      <c r="D439" s="8" t="s">
        <v>114</v>
      </c>
      <c r="E439" s="28">
        <v>996779.19093760487</v>
      </c>
      <c r="F439" s="16">
        <v>5.0703754704520564E-2</v>
      </c>
      <c r="G439" s="17"/>
    </row>
    <row r="440" spans="2:7" hidden="1">
      <c r="B440" s="200"/>
      <c r="C440" s="227" t="s">
        <v>16</v>
      </c>
      <c r="D440" s="41" t="s">
        <v>58</v>
      </c>
      <c r="E440" s="27">
        <v>41017.60444880258</v>
      </c>
      <c r="F440" s="15">
        <v>0.19181003918729944</v>
      </c>
      <c r="G440" s="17"/>
    </row>
    <row r="441" spans="2:7" hidden="1">
      <c r="B441" s="200"/>
      <c r="C441" s="227"/>
      <c r="D441" s="8" t="s">
        <v>59</v>
      </c>
      <c r="E441" s="28">
        <v>2096.9069821785001</v>
      </c>
      <c r="F441" s="16">
        <v>0.42484422183570614</v>
      </c>
      <c r="G441" s="17"/>
    </row>
    <row r="442" spans="2:7" ht="14.4" hidden="1">
      <c r="B442" s="200"/>
      <c r="C442" s="227"/>
      <c r="D442" s="41" t="s">
        <v>60</v>
      </c>
      <c r="E442" s="27">
        <v>0</v>
      </c>
      <c r="F442" s="15" t="s">
        <v>48</v>
      </c>
      <c r="G442" s="21"/>
    </row>
    <row r="443" spans="2:7" hidden="1">
      <c r="B443" s="200"/>
      <c r="C443" s="227"/>
      <c r="D443" s="8" t="s">
        <v>115</v>
      </c>
      <c r="E443" s="28">
        <v>43114.511430981067</v>
      </c>
      <c r="F443" s="16">
        <v>0.19117611117508171</v>
      </c>
    </row>
    <row r="444" spans="2:7" hidden="1">
      <c r="B444" s="218" t="s">
        <v>9</v>
      </c>
      <c r="C444" s="219"/>
      <c r="D444" s="71"/>
      <c r="E444" s="62">
        <f>+E435+E439+E443</f>
        <v>1320988.6737342002</v>
      </c>
    </row>
    <row r="445" spans="2:7" hidden="1">
      <c r="B445" s="199" t="s">
        <v>12</v>
      </c>
      <c r="C445" s="220" t="s">
        <v>14</v>
      </c>
      <c r="D445" s="41" t="s">
        <v>58</v>
      </c>
      <c r="E445" s="29">
        <f>+E432/$E$435</f>
        <v>0.92082050808013949</v>
      </c>
    </row>
    <row r="446" spans="2:7" hidden="1">
      <c r="B446" s="199"/>
      <c r="C446" s="220"/>
      <c r="D446" s="8" t="s">
        <v>59</v>
      </c>
      <c r="E446" s="30">
        <f>+E433/$E$435</f>
        <v>7.6808507023647235E-2</v>
      </c>
    </row>
    <row r="447" spans="2:7" hidden="1">
      <c r="B447" s="199"/>
      <c r="C447" s="220"/>
      <c r="D447" s="41" t="s">
        <v>60</v>
      </c>
      <c r="E447" s="29">
        <f>+E434/$E$435</f>
        <v>2.3709848962144326E-3</v>
      </c>
    </row>
    <row r="448" spans="2:7" hidden="1">
      <c r="B448" s="199"/>
      <c r="C448" s="220"/>
      <c r="D448" s="8" t="s">
        <v>113</v>
      </c>
      <c r="E448" s="30">
        <f>+E435/$E$435</f>
        <v>1</v>
      </c>
    </row>
    <row r="449" spans="2:7" hidden="1">
      <c r="B449" s="199"/>
      <c r="C449" s="227" t="s">
        <v>15</v>
      </c>
      <c r="D449" s="41" t="s">
        <v>58</v>
      </c>
      <c r="E449" s="29">
        <f>+E436/$E$439</f>
        <v>0.96272433842289917</v>
      </c>
    </row>
    <row r="450" spans="2:7" hidden="1">
      <c r="B450" s="199"/>
      <c r="C450" s="227"/>
      <c r="D450" s="8" t="s">
        <v>59</v>
      </c>
      <c r="E450" s="30">
        <f>+E437/$E$439</f>
        <v>3.5799626036309776E-2</v>
      </c>
    </row>
    <row r="451" spans="2:7" hidden="1">
      <c r="B451" s="199"/>
      <c r="C451" s="227"/>
      <c r="D451" s="41" t="s">
        <v>60</v>
      </c>
      <c r="E451" s="29">
        <f>+E438/$E$439</f>
        <v>1.4760355407913979E-3</v>
      </c>
    </row>
    <row r="452" spans="2:7" hidden="1">
      <c r="B452" s="199"/>
      <c r="C452" s="227"/>
      <c r="D452" s="8" t="s">
        <v>114</v>
      </c>
      <c r="E452" s="30">
        <f>+E439/$E$439</f>
        <v>1</v>
      </c>
    </row>
    <row r="453" spans="2:7" hidden="1">
      <c r="B453" s="199"/>
      <c r="C453" s="220" t="s">
        <v>16</v>
      </c>
      <c r="D453" s="41" t="s">
        <v>58</v>
      </c>
      <c r="E453" s="29">
        <f>+E440/$E$443</f>
        <v>0.95136424112017892</v>
      </c>
    </row>
    <row r="454" spans="2:7" hidden="1">
      <c r="B454" s="199"/>
      <c r="C454" s="220"/>
      <c r="D454" s="8" t="s">
        <v>59</v>
      </c>
      <c r="E454" s="30">
        <f>+E441/$E$443</f>
        <v>4.8635758879821432E-2</v>
      </c>
    </row>
    <row r="455" spans="2:7" hidden="1">
      <c r="B455" s="199"/>
      <c r="C455" s="220"/>
      <c r="D455" s="41" t="s">
        <v>60</v>
      </c>
      <c r="E455" s="29">
        <f>+E442/$E$443</f>
        <v>0</v>
      </c>
    </row>
    <row r="456" spans="2:7" hidden="1">
      <c r="B456" s="199"/>
      <c r="C456" s="220"/>
      <c r="D456" s="8" t="s">
        <v>115</v>
      </c>
      <c r="E456" s="30">
        <f>+E443/$E$443</f>
        <v>1</v>
      </c>
    </row>
    <row r="457" spans="2:7" hidden="1">
      <c r="B457" s="218"/>
      <c r="C457" s="219"/>
      <c r="D457" s="71"/>
      <c r="E457" s="62"/>
    </row>
    <row r="458" spans="2:7" hidden="1">
      <c r="B458" s="127" t="s">
        <v>18</v>
      </c>
    </row>
    <row r="459" spans="2:7" hidden="1"/>
    <row r="460" spans="2:7" hidden="1"/>
    <row r="461" spans="2:7" ht="15" hidden="1" customHeight="1">
      <c r="B461" s="194" t="s">
        <v>0</v>
      </c>
      <c r="C461" s="194"/>
      <c r="D461" s="194"/>
      <c r="E461" s="194"/>
      <c r="F461" s="194"/>
      <c r="G461" s="194"/>
    </row>
    <row r="462" spans="2:7" ht="15" hidden="1" customHeight="1">
      <c r="B462" s="194" t="s">
        <v>1</v>
      </c>
      <c r="C462" s="194"/>
      <c r="D462" s="194"/>
      <c r="E462" s="194"/>
      <c r="F462" s="194"/>
      <c r="G462" s="194"/>
    </row>
    <row r="463" spans="2:7" ht="15" hidden="1" customHeight="1">
      <c r="B463" s="194" t="s">
        <v>2</v>
      </c>
      <c r="C463" s="194"/>
      <c r="D463" s="194"/>
      <c r="E463" s="194"/>
      <c r="F463" s="194"/>
      <c r="G463" s="194"/>
    </row>
    <row r="464" spans="2:7" ht="15" hidden="1" customHeight="1">
      <c r="B464" s="194" t="s">
        <v>62</v>
      </c>
      <c r="C464" s="194"/>
      <c r="D464" s="194"/>
      <c r="E464" s="194"/>
      <c r="F464" s="194"/>
      <c r="G464" s="194"/>
    </row>
    <row r="465" spans="1:13" ht="14.25" hidden="1" customHeight="1">
      <c r="B465" s="208" t="s">
        <v>3</v>
      </c>
      <c r="C465" s="208"/>
      <c r="D465" s="208"/>
      <c r="E465" s="208"/>
      <c r="F465" s="208"/>
      <c r="G465" s="208"/>
    </row>
    <row r="466" spans="1:13" hidden="1"/>
    <row r="467" spans="1:13" s="19" customFormat="1" ht="15" hidden="1" customHeight="1">
      <c r="A467" s="184"/>
      <c r="B467" s="204" t="s">
        <v>4</v>
      </c>
      <c r="C467" s="202" t="s">
        <v>63</v>
      </c>
      <c r="D467" s="210"/>
      <c r="E467" s="210"/>
      <c r="F467" s="210"/>
      <c r="G467" s="210"/>
      <c r="H467" s="143"/>
      <c r="M467" s="155"/>
    </row>
    <row r="468" spans="1:13" s="19" customFormat="1" ht="15" hidden="1" customHeight="1">
      <c r="A468" s="184"/>
      <c r="B468" s="204"/>
      <c r="C468" s="204"/>
      <c r="D468" s="202" t="s">
        <v>6</v>
      </c>
      <c r="E468" s="210"/>
      <c r="F468" s="210"/>
      <c r="G468" s="210"/>
      <c r="H468" s="143"/>
      <c r="M468" s="155"/>
    </row>
    <row r="469" spans="1:13" s="19" customFormat="1" hidden="1">
      <c r="A469" s="184"/>
      <c r="B469" s="204"/>
      <c r="C469" s="204"/>
      <c r="D469" s="54" t="s">
        <v>29</v>
      </c>
      <c r="E469" s="54" t="s">
        <v>7</v>
      </c>
      <c r="F469" s="55" t="s">
        <v>30</v>
      </c>
      <c r="G469" s="54" t="s">
        <v>7</v>
      </c>
      <c r="H469" s="143"/>
      <c r="M469" s="155"/>
    </row>
    <row r="470" spans="1:13" hidden="1">
      <c r="B470" s="200" t="s">
        <v>8</v>
      </c>
      <c r="C470" s="7" t="s">
        <v>64</v>
      </c>
      <c r="D470" s="25">
        <v>887931.89154844836</v>
      </c>
      <c r="E470" s="29">
        <v>5.2388123605408961E-2</v>
      </c>
      <c r="F470" s="25">
        <v>433056.78218575445</v>
      </c>
      <c r="G470" s="29">
        <v>5.3931243649654924E-2</v>
      </c>
    </row>
    <row r="471" spans="1:13" hidden="1">
      <c r="B471" s="200"/>
      <c r="C471" s="8" t="s">
        <v>65</v>
      </c>
      <c r="D471" s="26">
        <v>917935.51613532612</v>
      </c>
      <c r="E471" s="30">
        <v>5.1688811397080689E-2</v>
      </c>
      <c r="F471" s="26">
        <v>403053.15759887832</v>
      </c>
      <c r="G471" s="30">
        <v>5.090006609413341E-2</v>
      </c>
    </row>
    <row r="472" spans="1:13" hidden="1">
      <c r="B472" s="200"/>
      <c r="C472" s="7" t="s">
        <v>66</v>
      </c>
      <c r="D472" s="25">
        <v>642483.33342085441</v>
      </c>
      <c r="E472" s="29">
        <v>6.4623082459584882E-2</v>
      </c>
      <c r="F472" s="25">
        <v>678505.34031334729</v>
      </c>
      <c r="G472" s="29">
        <v>4.8876249376845642E-2</v>
      </c>
    </row>
    <row r="473" spans="1:13" hidden="1">
      <c r="B473" s="200"/>
      <c r="C473" s="8" t="s">
        <v>67</v>
      </c>
      <c r="D473" s="26">
        <v>1123940.3750294682</v>
      </c>
      <c r="E473" s="30">
        <v>4.4758472025307715E-2</v>
      </c>
      <c r="F473" s="26">
        <v>197048.29870473605</v>
      </c>
      <c r="G473" s="30">
        <v>8.8209427436482704E-2</v>
      </c>
    </row>
    <row r="474" spans="1:13" hidden="1">
      <c r="B474" s="200"/>
      <c r="C474" s="7" t="s">
        <v>68</v>
      </c>
      <c r="D474" s="25">
        <v>1103183.3836000673</v>
      </c>
      <c r="E474" s="29">
        <v>4.4950457128706905E-2</v>
      </c>
      <c r="F474" s="25">
        <v>217805.29013413421</v>
      </c>
      <c r="G474" s="29">
        <v>9.4609011733362072E-2</v>
      </c>
    </row>
    <row r="475" spans="1:13" hidden="1">
      <c r="B475" s="200"/>
      <c r="C475" s="8" t="s">
        <v>173</v>
      </c>
      <c r="D475" s="26">
        <v>372330.74054300284</v>
      </c>
      <c r="E475" s="30">
        <v>8.8831662465213512E-2</v>
      </c>
      <c r="F475" s="26">
        <v>948657.93319119688</v>
      </c>
      <c r="G475" s="30">
        <v>4.4604513815620195E-2</v>
      </c>
    </row>
    <row r="476" spans="1:13" hidden="1">
      <c r="B476" s="211" t="s">
        <v>9</v>
      </c>
      <c r="C476" s="209"/>
      <c r="D476" s="71"/>
      <c r="E476" s="71"/>
      <c r="F476" s="71"/>
      <c r="G476" s="71"/>
    </row>
    <row r="477" spans="1:13" hidden="1">
      <c r="B477" s="199" t="s">
        <v>12</v>
      </c>
      <c r="C477" s="7" t="s">
        <v>64</v>
      </c>
      <c r="D477" s="31" t="e">
        <f>+D470/#REF!</f>
        <v>#REF!</v>
      </c>
      <c r="E477" s="25"/>
      <c r="F477" s="31" t="e">
        <f>+F470/#REF!</f>
        <v>#REF!</v>
      </c>
      <c r="G477" s="25"/>
    </row>
    <row r="478" spans="1:13" hidden="1">
      <c r="B478" s="199"/>
      <c r="C478" s="8" t="s">
        <v>65</v>
      </c>
      <c r="D478" s="32" t="e">
        <f>+D471/#REF!</f>
        <v>#REF!</v>
      </c>
      <c r="E478" s="26"/>
      <c r="F478" s="32" t="e">
        <f>+F471/#REF!</f>
        <v>#REF!</v>
      </c>
      <c r="G478" s="26"/>
    </row>
    <row r="479" spans="1:13" hidden="1">
      <c r="B479" s="199"/>
      <c r="C479" s="7" t="s">
        <v>66</v>
      </c>
      <c r="D479" s="31" t="e">
        <f>+D472/#REF!</f>
        <v>#REF!</v>
      </c>
      <c r="E479" s="25"/>
      <c r="F479" s="31" t="e">
        <f>+F472/#REF!</f>
        <v>#REF!</v>
      </c>
      <c r="G479" s="25"/>
    </row>
    <row r="480" spans="1:13" hidden="1">
      <c r="B480" s="199"/>
      <c r="C480" s="8" t="s">
        <v>67</v>
      </c>
      <c r="D480" s="32" t="e">
        <f>+D473/#REF!</f>
        <v>#REF!</v>
      </c>
      <c r="E480" s="26"/>
      <c r="F480" s="32" t="e">
        <f>+F473/#REF!</f>
        <v>#REF!</v>
      </c>
      <c r="G480" s="26"/>
    </row>
    <row r="481" spans="2:8" hidden="1">
      <c r="B481" s="199"/>
      <c r="C481" s="7" t="s">
        <v>68</v>
      </c>
      <c r="D481" s="31" t="e">
        <f>+D474/#REF!</f>
        <v>#REF!</v>
      </c>
      <c r="E481" s="25"/>
      <c r="F481" s="31" t="e">
        <f>+F474/#REF!</f>
        <v>#REF!</v>
      </c>
      <c r="G481" s="25"/>
    </row>
    <row r="482" spans="2:8" hidden="1">
      <c r="B482" s="199"/>
      <c r="C482" s="8" t="s">
        <v>173</v>
      </c>
      <c r="D482" s="32" t="e">
        <f>+D475/#REF!</f>
        <v>#REF!</v>
      </c>
      <c r="E482" s="26"/>
      <c r="F482" s="32" t="e">
        <f>+F475/#REF!</f>
        <v>#REF!</v>
      </c>
      <c r="G482" s="26"/>
    </row>
    <row r="483" spans="2:8" hidden="1">
      <c r="B483" s="218"/>
      <c r="C483" s="219"/>
      <c r="D483" s="71"/>
      <c r="E483" s="71"/>
      <c r="F483" s="71"/>
      <c r="G483" s="71"/>
    </row>
    <row r="484" spans="2:8" hidden="1">
      <c r="B484" s="127" t="s">
        <v>18</v>
      </c>
    </row>
    <row r="485" spans="2:8" ht="14.4" hidden="1">
      <c r="B485" s="20"/>
      <c r="C485" s="21"/>
      <c r="D485" s="37"/>
      <c r="E485" s="22"/>
      <c r="F485" s="21"/>
      <c r="G485" s="21"/>
    </row>
    <row r="486" spans="2:8" ht="14.4" hidden="1">
      <c r="B486" s="23"/>
      <c r="C486" s="21"/>
      <c r="D486" s="37"/>
      <c r="E486" s="22"/>
      <c r="F486" s="21"/>
      <c r="G486" s="21"/>
    </row>
    <row r="487" spans="2:8" ht="15" hidden="1" customHeight="1">
      <c r="B487" s="202" t="s">
        <v>13</v>
      </c>
      <c r="C487" s="203"/>
      <c r="D487" s="202" t="s">
        <v>63</v>
      </c>
      <c r="E487" s="210"/>
      <c r="F487" s="210"/>
      <c r="G487" s="210"/>
      <c r="H487" s="203"/>
    </row>
    <row r="488" spans="2:8" ht="15" hidden="1" customHeight="1">
      <c r="B488" s="202"/>
      <c r="C488" s="203"/>
      <c r="D488" s="204"/>
      <c r="E488" s="202" t="s">
        <v>6</v>
      </c>
      <c r="F488" s="210"/>
      <c r="G488" s="210"/>
      <c r="H488" s="203"/>
    </row>
    <row r="489" spans="2:8" hidden="1">
      <c r="B489" s="202"/>
      <c r="C489" s="203"/>
      <c r="D489" s="204"/>
      <c r="E489" s="54" t="s">
        <v>29</v>
      </c>
      <c r="F489" s="54" t="s">
        <v>7</v>
      </c>
      <c r="G489" s="55" t="s">
        <v>30</v>
      </c>
      <c r="H489" s="145" t="s">
        <v>31</v>
      </c>
    </row>
    <row r="490" spans="2:8" hidden="1">
      <c r="B490" s="215" t="s">
        <v>8</v>
      </c>
      <c r="C490" s="216" t="s">
        <v>14</v>
      </c>
      <c r="D490" s="7" t="s">
        <v>64</v>
      </c>
      <c r="E490" s="25">
        <v>178903.861106895</v>
      </c>
      <c r="F490" s="29">
        <v>8.3768125739980132E-2</v>
      </c>
      <c r="G490" s="25">
        <v>102191.11025872003</v>
      </c>
      <c r="H490" s="29">
        <f t="shared" ref="H490:H507" si="17">+E490+G490</f>
        <v>281094.97136561503</v>
      </c>
    </row>
    <row r="491" spans="2:8" hidden="1">
      <c r="B491" s="215"/>
      <c r="C491" s="216"/>
      <c r="D491" s="8" t="s">
        <v>65</v>
      </c>
      <c r="E491" s="26">
        <v>174446.38161224304</v>
      </c>
      <c r="F491" s="30">
        <v>8.4019731314175866E-2</v>
      </c>
      <c r="G491" s="26">
        <v>106648.58975337193</v>
      </c>
      <c r="H491" s="30">
        <f t="shared" si="17"/>
        <v>281094.97136561497</v>
      </c>
    </row>
    <row r="492" spans="2:8" hidden="1">
      <c r="B492" s="215"/>
      <c r="C492" s="216"/>
      <c r="D492" s="7" t="s">
        <v>66</v>
      </c>
      <c r="E492" s="25">
        <v>118409.49817526141</v>
      </c>
      <c r="F492" s="29">
        <v>0.10591977909186555</v>
      </c>
      <c r="G492" s="25">
        <v>162685.47319035308</v>
      </c>
      <c r="H492" s="29">
        <f t="shared" si="17"/>
        <v>281094.9713656145</v>
      </c>
    </row>
    <row r="493" spans="2:8" hidden="1">
      <c r="B493" s="215"/>
      <c r="C493" s="216"/>
      <c r="D493" s="8" t="s">
        <v>67</v>
      </c>
      <c r="E493" s="26">
        <v>225025.11021169776</v>
      </c>
      <c r="F493" s="30">
        <v>7.8232179533931662E-2</v>
      </c>
      <c r="G493" s="26">
        <v>56069.861153917278</v>
      </c>
      <c r="H493" s="30">
        <f t="shared" si="17"/>
        <v>281094.97136561503</v>
      </c>
    </row>
    <row r="494" spans="2:8" hidden="1">
      <c r="B494" s="215"/>
      <c r="C494" s="216"/>
      <c r="D494" s="7" t="s">
        <v>68</v>
      </c>
      <c r="E494" s="25">
        <v>253200.73713682088</v>
      </c>
      <c r="F494" s="29">
        <v>7.2027566162545534E-2</v>
      </c>
      <c r="G494" s="25">
        <v>27894.234228793946</v>
      </c>
      <c r="H494" s="29">
        <f t="shared" si="17"/>
        <v>281094.97136561485</v>
      </c>
    </row>
    <row r="495" spans="2:8" hidden="1">
      <c r="B495" s="215"/>
      <c r="C495" s="216"/>
      <c r="D495" s="8" t="s">
        <v>173</v>
      </c>
      <c r="E495" s="26">
        <v>98872.794651007294</v>
      </c>
      <c r="F495" s="30">
        <v>0.11655971145433908</v>
      </c>
      <c r="G495" s="26">
        <v>182222.17671460737</v>
      </c>
      <c r="H495" s="30">
        <f t="shared" si="17"/>
        <v>281094.97136561468</v>
      </c>
    </row>
    <row r="496" spans="2:8" hidden="1">
      <c r="B496" s="215"/>
      <c r="C496" s="217" t="s">
        <v>15</v>
      </c>
      <c r="D496" s="7" t="s">
        <v>64</v>
      </c>
      <c r="E496" s="25">
        <v>683155.19390223338</v>
      </c>
      <c r="F496" s="29">
        <v>6.3873490031103375E-2</v>
      </c>
      <c r="G496" s="25">
        <v>313623.99703537452</v>
      </c>
      <c r="H496" s="29">
        <f t="shared" si="17"/>
        <v>996779.1909376079</v>
      </c>
    </row>
    <row r="497" spans="2:8" hidden="1">
      <c r="B497" s="215"/>
      <c r="C497" s="217"/>
      <c r="D497" s="8" t="s">
        <v>65</v>
      </c>
      <c r="E497" s="26">
        <v>717173.88786764478</v>
      </c>
      <c r="F497" s="30">
        <v>6.2372832115938234E-2</v>
      </c>
      <c r="G497" s="26">
        <v>279605.30306996359</v>
      </c>
      <c r="H497" s="30">
        <f t="shared" si="17"/>
        <v>996779.19093760836</v>
      </c>
    </row>
    <row r="498" spans="2:8" hidden="1">
      <c r="B498" s="215"/>
      <c r="C498" s="217"/>
      <c r="D498" s="7" t="s">
        <v>66</v>
      </c>
      <c r="E498" s="25">
        <v>504729.85044909583</v>
      </c>
      <c r="F498" s="29">
        <v>7.7660917365431376E-2</v>
      </c>
      <c r="G498" s="25">
        <v>492049.3404885112</v>
      </c>
      <c r="H498" s="29">
        <f t="shared" si="17"/>
        <v>996779.19093760708</v>
      </c>
    </row>
    <row r="499" spans="2:8" hidden="1">
      <c r="B499" s="215"/>
      <c r="C499" s="217"/>
      <c r="D499" s="8" t="s">
        <v>67</v>
      </c>
      <c r="E499" s="26">
        <v>867129.87674865173</v>
      </c>
      <c r="F499" s="30">
        <v>5.3798202888158807E-2</v>
      </c>
      <c r="G499" s="26">
        <v>129649.31418895534</v>
      </c>
      <c r="H499" s="30">
        <f t="shared" si="17"/>
        <v>996779.19093760708</v>
      </c>
    </row>
    <row r="500" spans="2:8" hidden="1">
      <c r="B500" s="215"/>
      <c r="C500" s="217"/>
      <c r="D500" s="7" t="s">
        <v>68</v>
      </c>
      <c r="E500" s="25">
        <v>809526.82252343197</v>
      </c>
      <c r="F500" s="29">
        <v>5.6102255839658229E-2</v>
      </c>
      <c r="G500" s="25">
        <v>187252.36841417378</v>
      </c>
      <c r="H500" s="29">
        <f t="shared" si="17"/>
        <v>996779.19093760569</v>
      </c>
    </row>
    <row r="501" spans="2:8" hidden="1">
      <c r="B501" s="215"/>
      <c r="C501" s="217"/>
      <c r="D501" s="8" t="s">
        <v>173</v>
      </c>
      <c r="E501" s="26">
        <v>258774.56618326093</v>
      </c>
      <c r="F501" s="30">
        <v>0.11807312698537498</v>
      </c>
      <c r="G501" s="26">
        <v>738004.62475434504</v>
      </c>
      <c r="H501" s="30">
        <f t="shared" si="17"/>
        <v>996779.19093760592</v>
      </c>
    </row>
    <row r="502" spans="2:8" hidden="1">
      <c r="B502" s="215"/>
      <c r="C502" s="216" t="s">
        <v>16</v>
      </c>
      <c r="D502" s="7" t="s">
        <v>64</v>
      </c>
      <c r="E502" s="25">
        <v>25872.836539320611</v>
      </c>
      <c r="F502" s="29">
        <v>0.22927453894499519</v>
      </c>
      <c r="G502" s="25">
        <v>17241.674891660437</v>
      </c>
      <c r="H502" s="29">
        <f t="shared" si="17"/>
        <v>43114.511430981045</v>
      </c>
    </row>
    <row r="503" spans="2:8" hidden="1">
      <c r="B503" s="215"/>
      <c r="C503" s="216"/>
      <c r="D503" s="8" t="s">
        <v>65</v>
      </c>
      <c r="E503" s="26">
        <v>26315.246655438306</v>
      </c>
      <c r="F503" s="30">
        <v>0.22617603119302648</v>
      </c>
      <c r="G503" s="26">
        <v>16799.264775542742</v>
      </c>
      <c r="H503" s="30">
        <f t="shared" si="17"/>
        <v>43114.511430981045</v>
      </c>
    </row>
    <row r="504" spans="2:8" hidden="1">
      <c r="B504" s="215"/>
      <c r="C504" s="216"/>
      <c r="D504" s="7" t="s">
        <v>66</v>
      </c>
      <c r="E504" s="25">
        <v>19343.984796496301</v>
      </c>
      <c r="F504" s="29">
        <v>0.28353898534437622</v>
      </c>
      <c r="G504" s="25">
        <v>23770.526634484755</v>
      </c>
      <c r="H504" s="29">
        <f t="shared" si="17"/>
        <v>43114.51143098106</v>
      </c>
    </row>
    <row r="505" spans="2:8" hidden="1">
      <c r="B505" s="215"/>
      <c r="C505" s="216"/>
      <c r="D505" s="8" t="s">
        <v>67</v>
      </c>
      <c r="E505" s="26">
        <v>31785.388069117569</v>
      </c>
      <c r="F505" s="30">
        <v>0.20997874824634999</v>
      </c>
      <c r="G505" s="26">
        <v>11329.123361863487</v>
      </c>
      <c r="H505" s="30">
        <f t="shared" si="17"/>
        <v>43114.51143098106</v>
      </c>
    </row>
    <row r="506" spans="2:8" hidden="1">
      <c r="B506" s="215"/>
      <c r="C506" s="216"/>
      <c r="D506" s="7" t="s">
        <v>68</v>
      </c>
      <c r="E506" s="25">
        <v>40455.823939814574</v>
      </c>
      <c r="F506" s="29">
        <v>0.19741639154190097</v>
      </c>
      <c r="G506" s="25">
        <v>2658.6874911665</v>
      </c>
      <c r="H506" s="29">
        <f t="shared" si="17"/>
        <v>43114.511430981074</v>
      </c>
    </row>
    <row r="507" spans="2:8" hidden="1">
      <c r="B507" s="215"/>
      <c r="C507" s="216"/>
      <c r="D507" s="8" t="s">
        <v>173</v>
      </c>
      <c r="E507" s="26">
        <v>14683.37970873515</v>
      </c>
      <c r="F507" s="30">
        <v>0.3575114953925812</v>
      </c>
      <c r="G507" s="26">
        <v>28431.131722245926</v>
      </c>
      <c r="H507" s="30">
        <f t="shared" si="17"/>
        <v>43114.511430981074</v>
      </c>
    </row>
    <row r="508" spans="2:8" hidden="1">
      <c r="B508" s="211" t="s">
        <v>9</v>
      </c>
      <c r="C508" s="209"/>
      <c r="D508" s="71"/>
      <c r="E508" s="71"/>
      <c r="F508" s="71"/>
      <c r="G508" s="71"/>
      <c r="H508" s="146">
        <f>+H490+H496+H502</f>
        <v>1320988.6737342039</v>
      </c>
    </row>
    <row r="509" spans="2:8" hidden="1">
      <c r="B509" s="220" t="s">
        <v>12</v>
      </c>
      <c r="C509" s="217" t="s">
        <v>14</v>
      </c>
      <c r="D509" s="7" t="s">
        <v>64</v>
      </c>
      <c r="E509" s="31">
        <f t="shared" ref="E509:E526" si="18">+E490/H490</f>
        <v>0.63645343862874748</v>
      </c>
      <c r="F509" s="31"/>
      <c r="G509" s="31">
        <f t="shared" ref="G509:G526" si="19">+G490/H490</f>
        <v>0.36354656137125252</v>
      </c>
      <c r="H509" s="29">
        <f t="shared" ref="H509:H526" si="20">+E509+G509</f>
        <v>1</v>
      </c>
    </row>
    <row r="510" spans="2:8" hidden="1">
      <c r="B510" s="220"/>
      <c r="C510" s="217"/>
      <c r="D510" s="8" t="s">
        <v>65</v>
      </c>
      <c r="E510" s="32">
        <f t="shared" si="18"/>
        <v>0.62059588175750002</v>
      </c>
      <c r="F510" s="32"/>
      <c r="G510" s="32">
        <f t="shared" si="19"/>
        <v>0.37940411824249998</v>
      </c>
      <c r="H510" s="30">
        <f t="shared" si="20"/>
        <v>1</v>
      </c>
    </row>
    <row r="511" spans="2:8" hidden="1">
      <c r="B511" s="220"/>
      <c r="C511" s="217"/>
      <c r="D511" s="7" t="s">
        <v>66</v>
      </c>
      <c r="E511" s="31">
        <f t="shared" si="18"/>
        <v>0.42124374406274451</v>
      </c>
      <c r="F511" s="31"/>
      <c r="G511" s="31">
        <f t="shared" si="19"/>
        <v>0.57875625593725544</v>
      </c>
      <c r="H511" s="29">
        <f t="shared" si="20"/>
        <v>1</v>
      </c>
    </row>
    <row r="512" spans="2:8" hidden="1">
      <c r="B512" s="220"/>
      <c r="C512" s="217"/>
      <c r="D512" s="8" t="s">
        <v>67</v>
      </c>
      <c r="E512" s="32">
        <f t="shared" si="18"/>
        <v>0.80053054353296049</v>
      </c>
      <c r="F512" s="32"/>
      <c r="G512" s="32">
        <f t="shared" si="19"/>
        <v>0.19946945646703956</v>
      </c>
      <c r="H512" s="30">
        <f t="shared" si="20"/>
        <v>1</v>
      </c>
    </row>
    <row r="513" spans="2:13" hidden="1">
      <c r="B513" s="220"/>
      <c r="C513" s="217"/>
      <c r="D513" s="7" t="s">
        <v>68</v>
      </c>
      <c r="E513" s="31">
        <f t="shared" si="18"/>
        <v>0.90076580134721629</v>
      </c>
      <c r="F513" s="31"/>
      <c r="G513" s="31">
        <f t="shared" si="19"/>
        <v>9.9234198652783615E-2</v>
      </c>
      <c r="H513" s="29">
        <f t="shared" si="20"/>
        <v>0.99999999999999989</v>
      </c>
    </row>
    <row r="514" spans="2:13" hidden="1">
      <c r="B514" s="220"/>
      <c r="C514" s="217"/>
      <c r="D514" s="8" t="s">
        <v>173</v>
      </c>
      <c r="E514" s="32">
        <f t="shared" si="18"/>
        <v>0.35174159882926331</v>
      </c>
      <c r="F514" s="32"/>
      <c r="G514" s="32">
        <f t="shared" si="19"/>
        <v>0.64825840117073663</v>
      </c>
      <c r="H514" s="30">
        <f t="shared" si="20"/>
        <v>1</v>
      </c>
    </row>
    <row r="515" spans="2:13" hidden="1">
      <c r="B515" s="220"/>
      <c r="C515" s="216" t="s">
        <v>15</v>
      </c>
      <c r="D515" s="7" t="s">
        <v>64</v>
      </c>
      <c r="E515" s="31">
        <f t="shared" si="18"/>
        <v>0.6853626160269578</v>
      </c>
      <c r="F515" s="31"/>
      <c r="G515" s="31">
        <f t="shared" si="19"/>
        <v>0.31463738397304225</v>
      </c>
      <c r="H515" s="29">
        <f t="shared" si="20"/>
        <v>1</v>
      </c>
    </row>
    <row r="516" spans="2:13" hidden="1">
      <c r="B516" s="220"/>
      <c r="C516" s="216"/>
      <c r="D516" s="8" t="s">
        <v>65</v>
      </c>
      <c r="E516" s="32">
        <f t="shared" si="18"/>
        <v>0.71949123174716734</v>
      </c>
      <c r="F516" s="32"/>
      <c r="G516" s="32">
        <f t="shared" si="19"/>
        <v>0.28050876825283261</v>
      </c>
      <c r="H516" s="30">
        <f t="shared" si="20"/>
        <v>1</v>
      </c>
    </row>
    <row r="517" spans="2:13" hidden="1">
      <c r="B517" s="220"/>
      <c r="C517" s="216"/>
      <c r="D517" s="7" t="s">
        <v>66</v>
      </c>
      <c r="E517" s="31">
        <f t="shared" si="18"/>
        <v>0.50636074171485101</v>
      </c>
      <c r="F517" s="31"/>
      <c r="G517" s="31">
        <f t="shared" si="19"/>
        <v>0.49363925828514893</v>
      </c>
      <c r="H517" s="29">
        <f t="shared" si="20"/>
        <v>1</v>
      </c>
    </row>
    <row r="518" spans="2:13" hidden="1">
      <c r="B518" s="220"/>
      <c r="C518" s="216"/>
      <c r="D518" s="8" t="s">
        <v>67</v>
      </c>
      <c r="E518" s="32">
        <f t="shared" si="18"/>
        <v>0.86993176084765333</v>
      </c>
      <c r="F518" s="32"/>
      <c r="G518" s="32">
        <f t="shared" si="19"/>
        <v>0.13006823915234669</v>
      </c>
      <c r="H518" s="30">
        <f t="shared" si="20"/>
        <v>1</v>
      </c>
    </row>
    <row r="519" spans="2:13" hidden="1">
      <c r="B519" s="220"/>
      <c r="C519" s="216"/>
      <c r="D519" s="7" t="s">
        <v>68</v>
      </c>
      <c r="E519" s="31">
        <f t="shared" si="18"/>
        <v>0.81214257870086803</v>
      </c>
      <c r="F519" s="31"/>
      <c r="G519" s="31">
        <f t="shared" si="19"/>
        <v>0.18785742129913205</v>
      </c>
      <c r="H519" s="29">
        <f t="shared" si="20"/>
        <v>1</v>
      </c>
    </row>
    <row r="520" spans="2:13" hidden="1">
      <c r="B520" s="220"/>
      <c r="C520" s="216"/>
      <c r="D520" s="8" t="s">
        <v>173</v>
      </c>
      <c r="E520" s="32">
        <f t="shared" si="18"/>
        <v>0.25961072275179459</v>
      </c>
      <c r="F520" s="32"/>
      <c r="G520" s="32">
        <f t="shared" si="19"/>
        <v>0.74038927724820547</v>
      </c>
      <c r="H520" s="30">
        <f t="shared" si="20"/>
        <v>1</v>
      </c>
    </row>
    <row r="521" spans="2:13" hidden="1">
      <c r="B521" s="220"/>
      <c r="C521" s="217" t="s">
        <v>16</v>
      </c>
      <c r="D521" s="7" t="s">
        <v>64</v>
      </c>
      <c r="E521" s="31">
        <f t="shared" si="18"/>
        <v>0.60009578400856045</v>
      </c>
      <c r="F521" s="31"/>
      <c r="G521" s="31">
        <f t="shared" si="19"/>
        <v>0.39990421599143966</v>
      </c>
      <c r="H521" s="29">
        <f t="shared" si="20"/>
        <v>1</v>
      </c>
    </row>
    <row r="522" spans="2:13" hidden="1">
      <c r="B522" s="220"/>
      <c r="C522" s="217"/>
      <c r="D522" s="8" t="s">
        <v>65</v>
      </c>
      <c r="E522" s="32">
        <f t="shared" si="18"/>
        <v>0.61035706498876863</v>
      </c>
      <c r="F522" s="32"/>
      <c r="G522" s="32">
        <f t="shared" si="19"/>
        <v>0.38964293501123143</v>
      </c>
      <c r="H522" s="30">
        <f t="shared" si="20"/>
        <v>1</v>
      </c>
    </row>
    <row r="523" spans="2:13" hidden="1">
      <c r="B523" s="220"/>
      <c r="C523" s="217"/>
      <c r="D523" s="7" t="s">
        <v>66</v>
      </c>
      <c r="E523" s="31">
        <f t="shared" si="18"/>
        <v>0.44866529051274773</v>
      </c>
      <c r="F523" s="31"/>
      <c r="G523" s="31">
        <f t="shared" si="19"/>
        <v>0.55133470948725216</v>
      </c>
      <c r="H523" s="29">
        <f t="shared" si="20"/>
        <v>0.99999999999999989</v>
      </c>
    </row>
    <row r="524" spans="2:13" hidden="1">
      <c r="B524" s="220"/>
      <c r="C524" s="217"/>
      <c r="D524" s="8" t="s">
        <v>67</v>
      </c>
      <c r="E524" s="32">
        <f t="shared" si="18"/>
        <v>0.73723178146180612</v>
      </c>
      <c r="F524" s="32"/>
      <c r="G524" s="32">
        <f t="shared" si="19"/>
        <v>0.26276821853819382</v>
      </c>
      <c r="H524" s="30">
        <f t="shared" si="20"/>
        <v>1</v>
      </c>
    </row>
    <row r="525" spans="2:13" hidden="1">
      <c r="B525" s="220"/>
      <c r="C525" s="217"/>
      <c r="D525" s="7" t="s">
        <v>68</v>
      </c>
      <c r="E525" s="31">
        <f t="shared" si="18"/>
        <v>0.93833427764982091</v>
      </c>
      <c r="F525" s="31"/>
      <c r="G525" s="31">
        <f t="shared" si="19"/>
        <v>6.1665722350179052E-2</v>
      </c>
      <c r="H525" s="29">
        <f t="shared" si="20"/>
        <v>1</v>
      </c>
    </row>
    <row r="526" spans="2:13" hidden="1">
      <c r="B526" s="220"/>
      <c r="C526" s="217"/>
      <c r="D526" s="8" t="s">
        <v>173</v>
      </c>
      <c r="E526" s="32">
        <f t="shared" si="18"/>
        <v>0.3405669975465388</v>
      </c>
      <c r="F526" s="32"/>
      <c r="G526" s="32">
        <f t="shared" si="19"/>
        <v>0.65943300245346126</v>
      </c>
      <c r="H526" s="30">
        <f t="shared" si="20"/>
        <v>1</v>
      </c>
    </row>
    <row r="527" spans="2:13" hidden="1">
      <c r="B527" s="211"/>
      <c r="C527" s="209"/>
      <c r="D527" s="71"/>
      <c r="E527" s="71"/>
      <c r="F527" s="71"/>
      <c r="G527" s="71"/>
      <c r="H527" s="146"/>
    </row>
    <row r="528" spans="2:13" hidden="1">
      <c r="B528" s="127" t="s">
        <v>18</v>
      </c>
      <c r="D528" s="10"/>
      <c r="E528" s="35"/>
      <c r="F528" s="35"/>
      <c r="G528" s="35"/>
      <c r="H528" s="99"/>
      <c r="M528" s="157"/>
    </row>
    <row r="529" spans="1:13" hidden="1"/>
    <row r="530" spans="1:13" hidden="1"/>
    <row r="531" spans="1:13" ht="15" hidden="1" customHeight="1">
      <c r="B531" s="194" t="s">
        <v>0</v>
      </c>
      <c r="C531" s="194"/>
      <c r="D531" s="194"/>
      <c r="E531" s="194"/>
      <c r="F531" s="194"/>
      <c r="G531" s="194"/>
    </row>
    <row r="532" spans="1:13" ht="15" hidden="1" customHeight="1">
      <c r="B532" s="194" t="s">
        <v>1</v>
      </c>
      <c r="C532" s="194"/>
      <c r="D532" s="194"/>
      <c r="E532" s="194"/>
      <c r="F532" s="194"/>
      <c r="G532" s="194"/>
    </row>
    <row r="533" spans="1:13" ht="15" hidden="1" customHeight="1">
      <c r="B533" s="194" t="s">
        <v>2</v>
      </c>
      <c r="C533" s="194"/>
      <c r="D533" s="194"/>
      <c r="E533" s="194"/>
      <c r="F533" s="194"/>
      <c r="G533" s="194"/>
    </row>
    <row r="534" spans="1:13" ht="15" hidden="1" customHeight="1">
      <c r="B534" s="194" t="s">
        <v>75</v>
      </c>
      <c r="C534" s="194"/>
      <c r="D534" s="194"/>
      <c r="E534" s="194"/>
      <c r="F534" s="194"/>
      <c r="G534" s="194"/>
    </row>
    <row r="535" spans="1:13" ht="14.25" hidden="1" customHeight="1">
      <c r="B535" s="208" t="s">
        <v>3</v>
      </c>
      <c r="C535" s="208"/>
      <c r="D535" s="208"/>
      <c r="E535" s="208"/>
      <c r="F535" s="208"/>
      <c r="G535" s="208"/>
    </row>
    <row r="536" spans="1:13" hidden="1"/>
    <row r="537" spans="1:13" s="19" customFormat="1" ht="15" hidden="1" customHeight="1">
      <c r="A537" s="184"/>
      <c r="B537" s="204" t="s">
        <v>4</v>
      </c>
      <c r="C537" s="202" t="s">
        <v>74</v>
      </c>
      <c r="D537" s="210"/>
      <c r="E537" s="210"/>
      <c r="F537" s="210"/>
      <c r="G537" s="210"/>
      <c r="H537" s="143"/>
      <c r="M537" s="155"/>
    </row>
    <row r="538" spans="1:13" s="19" customFormat="1" ht="15" hidden="1" customHeight="1">
      <c r="A538" s="184"/>
      <c r="B538" s="204"/>
      <c r="C538" s="204"/>
      <c r="D538" s="202" t="s">
        <v>6</v>
      </c>
      <c r="E538" s="210"/>
      <c r="F538" s="210"/>
      <c r="G538" s="210"/>
      <c r="H538" s="143"/>
      <c r="M538" s="155"/>
    </row>
    <row r="539" spans="1:13" s="19" customFormat="1" hidden="1">
      <c r="A539" s="184"/>
      <c r="B539" s="204"/>
      <c r="C539" s="204"/>
      <c r="D539" s="54" t="s">
        <v>29</v>
      </c>
      <c r="E539" s="54" t="s">
        <v>7</v>
      </c>
      <c r="F539" s="55" t="s">
        <v>30</v>
      </c>
      <c r="G539" s="54" t="s">
        <v>7</v>
      </c>
      <c r="H539" s="143"/>
      <c r="M539" s="155"/>
    </row>
    <row r="540" spans="1:13" hidden="1">
      <c r="B540" s="200" t="s">
        <v>8</v>
      </c>
      <c r="C540" s="7" t="s">
        <v>70</v>
      </c>
      <c r="D540" s="25">
        <v>96644.273272889564</v>
      </c>
      <c r="E540" s="29">
        <v>9.5187217669663593E-2</v>
      </c>
      <c r="F540" s="25">
        <v>1224344.4004613108</v>
      </c>
      <c r="G540" s="29">
        <v>4.3162036175817799E-2</v>
      </c>
    </row>
    <row r="541" spans="1:13" hidden="1">
      <c r="B541" s="200"/>
      <c r="C541" s="8" t="s">
        <v>71</v>
      </c>
      <c r="D541" s="26">
        <v>39306.151204341906</v>
      </c>
      <c r="E541" s="30">
        <v>0.14327567001345162</v>
      </c>
      <c r="F541" s="26">
        <v>1281682.5225298596</v>
      </c>
      <c r="G541" s="30">
        <v>4.2096696817956546E-2</v>
      </c>
    </row>
    <row r="542" spans="1:13" hidden="1">
      <c r="B542" s="200"/>
      <c r="C542" s="7" t="s">
        <v>72</v>
      </c>
      <c r="D542" s="25">
        <v>182864.97278832903</v>
      </c>
      <c r="E542" s="29">
        <v>0.13596861144502229</v>
      </c>
      <c r="F542" s="25">
        <v>1138123.7009458723</v>
      </c>
      <c r="G542" s="29">
        <v>4.261212399331437E-2</v>
      </c>
    </row>
    <row r="543" spans="1:13" hidden="1">
      <c r="B543" s="200"/>
      <c r="C543" s="8" t="s">
        <v>69</v>
      </c>
      <c r="D543" s="26">
        <v>73110.642090354479</v>
      </c>
      <c r="E543" s="30">
        <v>0.10564177073222726</v>
      </c>
      <c r="F543" s="26">
        <v>1247878.0316438472</v>
      </c>
      <c r="G543" s="30">
        <v>4.2703975739355346E-2</v>
      </c>
    </row>
    <row r="544" spans="1:13" hidden="1">
      <c r="B544" s="200"/>
      <c r="C544" s="7" t="s">
        <v>73</v>
      </c>
      <c r="D544" s="25">
        <v>747163.67788632761</v>
      </c>
      <c r="E544" s="29">
        <v>5.1934739922333231E-2</v>
      </c>
      <c r="F544" s="25">
        <v>573824.99584787246</v>
      </c>
      <c r="G544" s="29">
        <v>6.5118523467468825E-2</v>
      </c>
    </row>
    <row r="545" spans="2:8" hidden="1">
      <c r="B545" s="200"/>
      <c r="C545" s="8" t="s">
        <v>11</v>
      </c>
      <c r="D545" s="26">
        <v>225230.88557233455</v>
      </c>
      <c r="E545" s="30">
        <v>9.6531950505401379E-2</v>
      </c>
      <c r="F545" s="26">
        <v>1095757.7881618687</v>
      </c>
      <c r="G545" s="30">
        <v>4.5512484013136713E-2</v>
      </c>
    </row>
    <row r="546" spans="2:8" hidden="1">
      <c r="B546" s="211" t="s">
        <v>9</v>
      </c>
      <c r="C546" s="209"/>
      <c r="D546" s="71"/>
      <c r="E546" s="71"/>
      <c r="F546" s="71"/>
      <c r="G546" s="71"/>
    </row>
    <row r="547" spans="2:8" hidden="1">
      <c r="B547" s="199" t="s">
        <v>12</v>
      </c>
      <c r="C547" s="7" t="s">
        <v>70</v>
      </c>
      <c r="D547" s="31" t="e">
        <f>+D540/#REF!</f>
        <v>#REF!</v>
      </c>
      <c r="E547" s="29">
        <v>9.5187217669663593E-2</v>
      </c>
      <c r="F547" s="31" t="e">
        <f>+F540/#REF!</f>
        <v>#REF!</v>
      </c>
      <c r="G547" s="29">
        <v>4.3162036175817799E-2</v>
      </c>
    </row>
    <row r="548" spans="2:8" hidden="1">
      <c r="B548" s="199"/>
      <c r="C548" s="8" t="s">
        <v>71</v>
      </c>
      <c r="D548" s="32" t="e">
        <f>+D541/#REF!</f>
        <v>#REF!</v>
      </c>
      <c r="E548" s="30">
        <v>0.14327567001345162</v>
      </c>
      <c r="F548" s="32" t="e">
        <f>+F541/#REF!</f>
        <v>#REF!</v>
      </c>
      <c r="G548" s="30">
        <v>4.2096696817956546E-2</v>
      </c>
    </row>
    <row r="549" spans="2:8" hidden="1">
      <c r="B549" s="199"/>
      <c r="C549" s="7" t="s">
        <v>72</v>
      </c>
      <c r="D549" s="31" t="e">
        <f>+D542/#REF!</f>
        <v>#REF!</v>
      </c>
      <c r="E549" s="29">
        <v>0.13596861144502229</v>
      </c>
      <c r="F549" s="31" t="e">
        <f>+F542/#REF!</f>
        <v>#REF!</v>
      </c>
      <c r="G549" s="29">
        <v>4.261212399331437E-2</v>
      </c>
    </row>
    <row r="550" spans="2:8" hidden="1">
      <c r="B550" s="199"/>
      <c r="C550" s="8" t="s">
        <v>69</v>
      </c>
      <c r="D550" s="32" t="e">
        <f>+D543/#REF!</f>
        <v>#REF!</v>
      </c>
      <c r="E550" s="30">
        <v>0.10564177073222726</v>
      </c>
      <c r="F550" s="32" t="e">
        <f>+F543/#REF!</f>
        <v>#REF!</v>
      </c>
      <c r="G550" s="30">
        <v>4.2703975739355346E-2</v>
      </c>
    </row>
    <row r="551" spans="2:8" hidden="1">
      <c r="B551" s="199"/>
      <c r="C551" s="7" t="s">
        <v>73</v>
      </c>
      <c r="D551" s="31" t="e">
        <f>+D544/#REF!</f>
        <v>#REF!</v>
      </c>
      <c r="E551" s="29">
        <v>5.1934739922333231E-2</v>
      </c>
      <c r="F551" s="31" t="e">
        <f>+F544/#REF!</f>
        <v>#REF!</v>
      </c>
      <c r="G551" s="29">
        <v>6.5118523467468825E-2</v>
      </c>
    </row>
    <row r="552" spans="2:8" hidden="1">
      <c r="B552" s="199"/>
      <c r="C552" s="8" t="s">
        <v>11</v>
      </c>
      <c r="D552" s="32" t="e">
        <f>+D545/#REF!</f>
        <v>#REF!</v>
      </c>
      <c r="E552" s="30">
        <v>9.6531950505401379E-2</v>
      </c>
      <c r="F552" s="32" t="e">
        <f>+F545/#REF!</f>
        <v>#REF!</v>
      </c>
      <c r="G552" s="30">
        <v>4.5512484013136713E-2</v>
      </c>
    </row>
    <row r="553" spans="2:8" hidden="1">
      <c r="B553" s="127" t="s">
        <v>18</v>
      </c>
    </row>
    <row r="554" spans="2:8" ht="14.4" hidden="1">
      <c r="B554" s="20"/>
      <c r="C554" s="21"/>
      <c r="D554" s="37"/>
      <c r="E554" s="22"/>
      <c r="F554" s="21"/>
      <c r="G554" s="21"/>
    </row>
    <row r="555" spans="2:8" ht="14.4" hidden="1">
      <c r="B555" s="23"/>
      <c r="C555" s="21"/>
      <c r="D555" s="37"/>
      <c r="E555" s="22"/>
      <c r="F555" s="21"/>
      <c r="G555" s="21"/>
    </row>
    <row r="556" spans="2:8" ht="15" hidden="1" customHeight="1">
      <c r="B556" s="202" t="s">
        <v>13</v>
      </c>
      <c r="C556" s="203"/>
      <c r="D556" s="202" t="s">
        <v>74</v>
      </c>
      <c r="E556" s="210"/>
      <c r="F556" s="210"/>
      <c r="G556" s="210"/>
      <c r="H556" s="203"/>
    </row>
    <row r="557" spans="2:8" ht="15" hidden="1" customHeight="1">
      <c r="B557" s="202"/>
      <c r="C557" s="203"/>
      <c r="D557" s="204"/>
      <c r="E557" s="202" t="s">
        <v>6</v>
      </c>
      <c r="F557" s="210"/>
      <c r="G557" s="210"/>
      <c r="H557" s="203"/>
    </row>
    <row r="558" spans="2:8" hidden="1">
      <c r="B558" s="202"/>
      <c r="C558" s="203"/>
      <c r="D558" s="204"/>
      <c r="E558" s="54" t="s">
        <v>29</v>
      </c>
      <c r="F558" s="54" t="s">
        <v>7</v>
      </c>
      <c r="G558" s="55" t="s">
        <v>30</v>
      </c>
      <c r="H558" s="145" t="s">
        <v>31</v>
      </c>
    </row>
    <row r="559" spans="2:8" hidden="1">
      <c r="B559" s="215" t="s">
        <v>8</v>
      </c>
      <c r="C559" s="216" t="s">
        <v>14</v>
      </c>
      <c r="D559" s="7" t="s">
        <v>70</v>
      </c>
      <c r="E559" s="25">
        <v>30582.499844013309</v>
      </c>
      <c r="F559" s="29">
        <v>0.16858866684858984</v>
      </c>
      <c r="G559" s="25">
        <v>250512.4715216012</v>
      </c>
      <c r="H559" s="29">
        <f t="shared" ref="H559:H576" si="21">+E559+G559</f>
        <v>281094.9713656145</v>
      </c>
    </row>
    <row r="560" spans="2:8" hidden="1">
      <c r="B560" s="215"/>
      <c r="C560" s="216"/>
      <c r="D560" s="8" t="s">
        <v>71</v>
      </c>
      <c r="E560" s="26">
        <v>11561.938212090481</v>
      </c>
      <c r="F560" s="30">
        <v>0.26561742414543038</v>
      </c>
      <c r="G560" s="26">
        <v>269533.03315352416</v>
      </c>
      <c r="H560" s="30">
        <f t="shared" si="21"/>
        <v>281094.97136561462</v>
      </c>
    </row>
    <row r="561" spans="2:8" hidden="1">
      <c r="B561" s="215"/>
      <c r="C561" s="216"/>
      <c r="D561" s="7" t="s">
        <v>72</v>
      </c>
      <c r="E561" s="25">
        <v>51927.321225003034</v>
      </c>
      <c r="F561" s="29">
        <v>0.12161186585115556</v>
      </c>
      <c r="G561" s="25">
        <v>229167.65014061166</v>
      </c>
      <c r="H561" s="29">
        <f t="shared" si="21"/>
        <v>281094.97136561468</v>
      </c>
    </row>
    <row r="562" spans="2:8" hidden="1">
      <c r="B562" s="215"/>
      <c r="C562" s="216"/>
      <c r="D562" s="8" t="s">
        <v>69</v>
      </c>
      <c r="E562" s="26">
        <v>18865.231553622747</v>
      </c>
      <c r="F562" s="30">
        <v>0.20048725290034597</v>
      </c>
      <c r="G562" s="26">
        <v>262229.73981199181</v>
      </c>
      <c r="H562" s="30">
        <f t="shared" si="21"/>
        <v>281094.97136561456</v>
      </c>
    </row>
    <row r="563" spans="2:8" hidden="1">
      <c r="B563" s="215"/>
      <c r="C563" s="216"/>
      <c r="D563" s="7" t="s">
        <v>73</v>
      </c>
      <c r="E563" s="25">
        <v>116507.59711506935</v>
      </c>
      <c r="F563" s="29">
        <v>9.4023376902414413E-2</v>
      </c>
      <c r="G563" s="25">
        <v>164587.37425054531</v>
      </c>
      <c r="H563" s="29">
        <f t="shared" si="21"/>
        <v>281094.97136561468</v>
      </c>
    </row>
    <row r="564" spans="2:8" hidden="1">
      <c r="B564" s="215"/>
      <c r="C564" s="216"/>
      <c r="D564" s="8" t="s">
        <v>11</v>
      </c>
      <c r="E564" s="26">
        <v>61386.494342816273</v>
      </c>
      <c r="F564" s="30">
        <v>0.12015502986051296</v>
      </c>
      <c r="G564" s="26">
        <v>219708.47702279832</v>
      </c>
      <c r="H564" s="30">
        <f t="shared" si="21"/>
        <v>281094.97136561462</v>
      </c>
    </row>
    <row r="565" spans="2:8" hidden="1">
      <c r="B565" s="215"/>
      <c r="C565" s="217" t="s">
        <v>15</v>
      </c>
      <c r="D565" s="7" t="s">
        <v>70</v>
      </c>
      <c r="E565" s="25">
        <v>64699.579651177919</v>
      </c>
      <c r="F565" s="29">
        <v>0.11736191430242014</v>
      </c>
      <c r="G565" s="25">
        <v>932079.61128642748</v>
      </c>
      <c r="H565" s="29">
        <f t="shared" si="21"/>
        <v>996779.19093760545</v>
      </c>
    </row>
    <row r="566" spans="2:8" hidden="1">
      <c r="B566" s="215"/>
      <c r="C566" s="217"/>
      <c r="D566" s="8" t="s">
        <v>71</v>
      </c>
      <c r="E566" s="26">
        <v>27387.76145225393</v>
      </c>
      <c r="F566" s="30">
        <v>0.17215736869684237</v>
      </c>
      <c r="G566" s="26">
        <v>969391.42948535108</v>
      </c>
      <c r="H566" s="30">
        <f t="shared" si="21"/>
        <v>996779.19093760499</v>
      </c>
    </row>
    <row r="567" spans="2:8" hidden="1">
      <c r="B567" s="215"/>
      <c r="C567" s="217"/>
      <c r="D567" s="7" t="s">
        <v>72</v>
      </c>
      <c r="E567" s="25">
        <v>129664.59793257499</v>
      </c>
      <c r="F567" s="29">
        <v>0.18543744233494713</v>
      </c>
      <c r="G567" s="25">
        <v>867114.59300502855</v>
      </c>
      <c r="H567" s="29">
        <f t="shared" si="21"/>
        <v>996779.19093760359</v>
      </c>
    </row>
    <row r="568" spans="2:8" hidden="1">
      <c r="B568" s="215"/>
      <c r="C568" s="217"/>
      <c r="D568" s="8" t="s">
        <v>69</v>
      </c>
      <c r="E568" s="26">
        <v>53517.669712738192</v>
      </c>
      <c r="F568" s="30">
        <v>0.1257187873179712</v>
      </c>
      <c r="G568" s="26">
        <v>943261.52122486662</v>
      </c>
      <c r="H568" s="30">
        <f t="shared" si="21"/>
        <v>996779.19093760476</v>
      </c>
    </row>
    <row r="569" spans="2:8" hidden="1">
      <c r="B569" s="215"/>
      <c r="C569" s="217"/>
      <c r="D569" s="7" t="s">
        <v>73</v>
      </c>
      <c r="E569" s="25">
        <v>610085.12168896478</v>
      </c>
      <c r="F569" s="29">
        <v>6.0369878718527947E-2</v>
      </c>
      <c r="G569" s="25">
        <v>386694.06924864295</v>
      </c>
      <c r="H569" s="29">
        <f t="shared" si="21"/>
        <v>996779.19093760778</v>
      </c>
    </row>
    <row r="570" spans="2:8" hidden="1">
      <c r="B570" s="215"/>
      <c r="C570" s="217"/>
      <c r="D570" s="8" t="s">
        <v>11</v>
      </c>
      <c r="E570" s="26">
        <v>154757.97009859156</v>
      </c>
      <c r="F570" s="30">
        <v>0.12987346035442643</v>
      </c>
      <c r="G570" s="26">
        <v>842021.22083901346</v>
      </c>
      <c r="H570" s="30">
        <f t="shared" si="21"/>
        <v>996779.19093760499</v>
      </c>
    </row>
    <row r="571" spans="2:8" hidden="1">
      <c r="B571" s="215"/>
      <c r="C571" s="216" t="s">
        <v>16</v>
      </c>
      <c r="D571" s="7" t="s">
        <v>70</v>
      </c>
      <c r="E571" s="25">
        <v>1362.19377769831</v>
      </c>
      <c r="F571" s="29">
        <v>0.4563852164398528</v>
      </c>
      <c r="G571" s="25">
        <v>41752.317653282757</v>
      </c>
      <c r="H571" s="29">
        <f t="shared" si="21"/>
        <v>43114.511430981067</v>
      </c>
    </row>
    <row r="572" spans="2:8" hidden="1">
      <c r="B572" s="215"/>
      <c r="C572" s="216"/>
      <c r="D572" s="8" t="s">
        <v>71</v>
      </c>
      <c r="E572" s="26">
        <v>356.45153999749994</v>
      </c>
      <c r="F572" s="30">
        <v>0.64253331223267651</v>
      </c>
      <c r="G572" s="26">
        <v>42758.059890983568</v>
      </c>
      <c r="H572" s="30">
        <f t="shared" si="21"/>
        <v>43114.511430981067</v>
      </c>
    </row>
    <row r="573" spans="2:8" hidden="1">
      <c r="B573" s="215"/>
      <c r="C573" s="216"/>
      <c r="D573" s="7" t="s">
        <v>72</v>
      </c>
      <c r="E573" s="25">
        <v>1273.0536307511502</v>
      </c>
      <c r="F573" s="29">
        <v>0.3407446398314059</v>
      </c>
      <c r="G573" s="25">
        <v>41841.457800229931</v>
      </c>
      <c r="H573" s="29">
        <f t="shared" si="21"/>
        <v>43114.511430981082</v>
      </c>
    </row>
    <row r="574" spans="2:8" hidden="1">
      <c r="B574" s="215"/>
      <c r="C574" s="216"/>
      <c r="D574" s="8" t="s">
        <v>69</v>
      </c>
      <c r="E574" s="26">
        <v>727.74082399350004</v>
      </c>
      <c r="F574" s="30">
        <v>0.38706972822916275</v>
      </c>
      <c r="G574" s="26">
        <v>42386.770606987564</v>
      </c>
      <c r="H574" s="30">
        <f t="shared" si="21"/>
        <v>43114.511430981067</v>
      </c>
    </row>
    <row r="575" spans="2:8" hidden="1">
      <c r="B575" s="215"/>
      <c r="C575" s="216"/>
      <c r="D575" s="7" t="s">
        <v>73</v>
      </c>
      <c r="E575" s="25">
        <v>20570.959082295798</v>
      </c>
      <c r="F575" s="29">
        <v>0.26280367323655096</v>
      </c>
      <c r="G575" s="25">
        <v>22543.552348685258</v>
      </c>
      <c r="H575" s="29">
        <f t="shared" si="21"/>
        <v>43114.51143098106</v>
      </c>
    </row>
    <row r="576" spans="2:8" hidden="1">
      <c r="B576" s="215"/>
      <c r="C576" s="216"/>
      <c r="D576" s="8" t="s">
        <v>11</v>
      </c>
      <c r="E576" s="26">
        <v>9086.4211309265011</v>
      </c>
      <c r="F576" s="30">
        <v>0.41678190670670445</v>
      </c>
      <c r="G576" s="26">
        <v>34028.090300054559</v>
      </c>
      <c r="H576" s="30">
        <f t="shared" si="21"/>
        <v>43114.51143098106</v>
      </c>
    </row>
    <row r="577" spans="2:8" hidden="1">
      <c r="B577" s="211" t="s">
        <v>9</v>
      </c>
      <c r="C577" s="209"/>
      <c r="D577" s="71"/>
      <c r="E577" s="71"/>
      <c r="F577" s="71"/>
      <c r="G577" s="71"/>
      <c r="H577" s="146">
        <f>+H559+H565+H571</f>
        <v>1320988.6737342011</v>
      </c>
    </row>
    <row r="578" spans="2:8" hidden="1">
      <c r="B578" s="220" t="s">
        <v>12</v>
      </c>
      <c r="C578" s="217" t="s">
        <v>14</v>
      </c>
      <c r="D578" s="7" t="s">
        <v>70</v>
      </c>
      <c r="E578" s="31">
        <f t="shared" ref="E578:E595" si="22">+E559/H559</f>
        <v>0.10879774794773997</v>
      </c>
      <c r="F578" s="31"/>
      <c r="G578" s="31">
        <f t="shared" ref="G578:G595" si="23">+G559/H559</f>
        <v>0.89120225205226</v>
      </c>
      <c r="H578" s="29">
        <f t="shared" ref="H578:H595" si="24">+E578+G578</f>
        <v>1</v>
      </c>
    </row>
    <row r="579" spans="2:8" hidden="1">
      <c r="B579" s="220"/>
      <c r="C579" s="217"/>
      <c r="D579" s="8" t="s">
        <v>71</v>
      </c>
      <c r="E579" s="32">
        <f t="shared" si="22"/>
        <v>4.1131786014955415E-2</v>
      </c>
      <c r="F579" s="32"/>
      <c r="G579" s="32">
        <f t="shared" si="23"/>
        <v>0.95886821398504463</v>
      </c>
      <c r="H579" s="30">
        <f t="shared" si="24"/>
        <v>1</v>
      </c>
    </row>
    <row r="580" spans="2:8" hidden="1">
      <c r="B580" s="220"/>
      <c r="C580" s="217"/>
      <c r="D580" s="7" t="s">
        <v>72</v>
      </c>
      <c r="E580" s="31">
        <f t="shared" si="22"/>
        <v>0.18473230229886323</v>
      </c>
      <c r="F580" s="31"/>
      <c r="G580" s="31">
        <f t="shared" si="23"/>
        <v>0.81526769770113683</v>
      </c>
      <c r="H580" s="29">
        <f t="shared" si="24"/>
        <v>1</v>
      </c>
    </row>
    <row r="581" spans="2:8" hidden="1">
      <c r="B581" s="220"/>
      <c r="C581" s="217"/>
      <c r="D581" s="8" t="s">
        <v>69</v>
      </c>
      <c r="E581" s="32">
        <f t="shared" si="22"/>
        <v>6.7113372615567435E-2</v>
      </c>
      <c r="F581" s="32"/>
      <c r="G581" s="32">
        <f t="shared" si="23"/>
        <v>0.93288662738443251</v>
      </c>
      <c r="H581" s="30">
        <f t="shared" si="24"/>
        <v>1</v>
      </c>
    </row>
    <row r="582" spans="2:8" hidden="1">
      <c r="B582" s="220"/>
      <c r="C582" s="217"/>
      <c r="D582" s="7" t="s">
        <v>73</v>
      </c>
      <c r="E582" s="31">
        <f t="shared" si="22"/>
        <v>0.41447769965094899</v>
      </c>
      <c r="F582" s="31"/>
      <c r="G582" s="31">
        <f t="shared" si="23"/>
        <v>0.58552230034905095</v>
      </c>
      <c r="H582" s="29">
        <f t="shared" si="24"/>
        <v>1</v>
      </c>
    </row>
    <row r="583" spans="2:8" hidden="1">
      <c r="B583" s="220"/>
      <c r="C583" s="217"/>
      <c r="D583" s="8" t="s">
        <v>11</v>
      </c>
      <c r="E583" s="32">
        <f t="shared" si="22"/>
        <v>0.21838346678558004</v>
      </c>
      <c r="F583" s="32"/>
      <c r="G583" s="32">
        <f t="shared" si="23"/>
        <v>0.78161653321441993</v>
      </c>
      <c r="H583" s="30">
        <f t="shared" si="24"/>
        <v>1</v>
      </c>
    </row>
    <row r="584" spans="2:8" hidden="1">
      <c r="B584" s="220"/>
      <c r="C584" s="216" t="s">
        <v>15</v>
      </c>
      <c r="D584" s="7" t="s">
        <v>70</v>
      </c>
      <c r="E584" s="31">
        <f t="shared" si="22"/>
        <v>6.4908637980613568E-2</v>
      </c>
      <c r="F584" s="31"/>
      <c r="G584" s="31">
        <f t="shared" si="23"/>
        <v>0.93509136201938636</v>
      </c>
      <c r="H584" s="29">
        <f t="shared" si="24"/>
        <v>0.99999999999999989</v>
      </c>
    </row>
    <row r="585" spans="2:8" hidden="1">
      <c r="B585" s="220"/>
      <c r="C585" s="216"/>
      <c r="D585" s="8" t="s">
        <v>71</v>
      </c>
      <c r="E585" s="32">
        <f t="shared" si="22"/>
        <v>2.7476257230542759E-2</v>
      </c>
      <c r="F585" s="32"/>
      <c r="G585" s="32">
        <f t="shared" si="23"/>
        <v>0.9725237427694573</v>
      </c>
      <c r="H585" s="30">
        <f t="shared" si="24"/>
        <v>1</v>
      </c>
    </row>
    <row r="586" spans="2:8" hidden="1">
      <c r="B586" s="220"/>
      <c r="C586" s="216"/>
      <c r="D586" s="7" t="s">
        <v>72</v>
      </c>
      <c r="E586" s="31">
        <f t="shared" si="22"/>
        <v>0.13008357228104669</v>
      </c>
      <c r="F586" s="31"/>
      <c r="G586" s="31">
        <f t="shared" si="23"/>
        <v>0.86991642771895328</v>
      </c>
      <c r="H586" s="29">
        <f t="shared" si="24"/>
        <v>1</v>
      </c>
    </row>
    <row r="587" spans="2:8" hidden="1">
      <c r="B587" s="220"/>
      <c r="C587" s="216"/>
      <c r="D587" s="8" t="s">
        <v>69</v>
      </c>
      <c r="E587" s="32">
        <f t="shared" si="22"/>
        <v>5.3690596873714462E-2</v>
      </c>
      <c r="F587" s="32"/>
      <c r="G587" s="32">
        <f t="shared" si="23"/>
        <v>0.94630940312628564</v>
      </c>
      <c r="H587" s="30">
        <f t="shared" si="24"/>
        <v>1</v>
      </c>
    </row>
    <row r="588" spans="2:8" hidden="1">
      <c r="B588" s="220"/>
      <c r="C588" s="216"/>
      <c r="D588" s="7" t="s">
        <v>73</v>
      </c>
      <c r="E588" s="31">
        <f t="shared" si="22"/>
        <v>0.61205643861314551</v>
      </c>
      <c r="F588" s="31"/>
      <c r="G588" s="31">
        <f t="shared" si="23"/>
        <v>0.38794356138685443</v>
      </c>
      <c r="H588" s="29">
        <f t="shared" si="24"/>
        <v>1</v>
      </c>
    </row>
    <row r="589" spans="2:8" hidden="1">
      <c r="B589" s="220"/>
      <c r="C589" s="216"/>
      <c r="D589" s="8" t="s">
        <v>11</v>
      </c>
      <c r="E589" s="32">
        <f t="shared" si="22"/>
        <v>0.15525802655753765</v>
      </c>
      <c r="F589" s="32"/>
      <c r="G589" s="32">
        <f t="shared" si="23"/>
        <v>0.84474197344246238</v>
      </c>
      <c r="H589" s="30">
        <f t="shared" si="24"/>
        <v>1</v>
      </c>
    </row>
    <row r="590" spans="2:8" hidden="1">
      <c r="B590" s="220"/>
      <c r="C590" s="217" t="s">
        <v>16</v>
      </c>
      <c r="D590" s="7" t="s">
        <v>70</v>
      </c>
      <c r="E590" s="31">
        <f t="shared" si="22"/>
        <v>3.1594786360479778E-2</v>
      </c>
      <c r="F590" s="31"/>
      <c r="G590" s="31">
        <f t="shared" si="23"/>
        <v>0.96840521363952026</v>
      </c>
      <c r="H590" s="29">
        <f t="shared" si="24"/>
        <v>1</v>
      </c>
    </row>
    <row r="591" spans="2:8" hidden="1">
      <c r="B591" s="220"/>
      <c r="C591" s="217"/>
      <c r="D591" s="8" t="s">
        <v>71</v>
      </c>
      <c r="E591" s="32">
        <f t="shared" si="22"/>
        <v>8.2675537346194369E-3</v>
      </c>
      <c r="F591" s="32"/>
      <c r="G591" s="32">
        <f t="shared" si="23"/>
        <v>0.9917324462653806</v>
      </c>
      <c r="H591" s="30">
        <f t="shared" si="24"/>
        <v>1</v>
      </c>
    </row>
    <row r="592" spans="2:8" hidden="1">
      <c r="B592" s="220"/>
      <c r="C592" s="217"/>
      <c r="D592" s="7" t="s">
        <v>72</v>
      </c>
      <c r="E592" s="31">
        <f t="shared" si="22"/>
        <v>2.9527265611929528E-2</v>
      </c>
      <c r="F592" s="31"/>
      <c r="G592" s="31">
        <f t="shared" si="23"/>
        <v>0.97047273438807047</v>
      </c>
      <c r="H592" s="29">
        <f t="shared" si="24"/>
        <v>1</v>
      </c>
    </row>
    <row r="593" spans="1:13" hidden="1">
      <c r="B593" s="220"/>
      <c r="C593" s="217"/>
      <c r="D593" s="8" t="s">
        <v>69</v>
      </c>
      <c r="E593" s="32">
        <f t="shared" si="22"/>
        <v>1.6879254799361188E-2</v>
      </c>
      <c r="F593" s="32"/>
      <c r="G593" s="32">
        <f t="shared" si="23"/>
        <v>0.98312074520063875</v>
      </c>
      <c r="H593" s="30">
        <f t="shared" si="24"/>
        <v>0.99999999999999989</v>
      </c>
    </row>
    <row r="594" spans="1:13" hidden="1">
      <c r="B594" s="220"/>
      <c r="C594" s="217"/>
      <c r="D594" s="7" t="s">
        <v>73</v>
      </c>
      <c r="E594" s="31">
        <f t="shared" si="22"/>
        <v>0.47712378963696195</v>
      </c>
      <c r="F594" s="31"/>
      <c r="G594" s="31">
        <f t="shared" si="23"/>
        <v>0.522876210363038</v>
      </c>
      <c r="H594" s="29">
        <f t="shared" si="24"/>
        <v>1</v>
      </c>
    </row>
    <row r="595" spans="1:13" hidden="1">
      <c r="B595" s="220"/>
      <c r="C595" s="217"/>
      <c r="D595" s="8" t="s">
        <v>11</v>
      </c>
      <c r="E595" s="32">
        <f t="shared" si="22"/>
        <v>0.21075087782154978</v>
      </c>
      <c r="F595" s="32"/>
      <c r="G595" s="32">
        <f t="shared" si="23"/>
        <v>0.78924912217845022</v>
      </c>
      <c r="H595" s="30">
        <f t="shared" si="24"/>
        <v>1</v>
      </c>
    </row>
    <row r="596" spans="1:13" hidden="1">
      <c r="B596" s="211"/>
      <c r="C596" s="209"/>
      <c r="D596" s="71"/>
      <c r="E596" s="71"/>
      <c r="F596" s="71"/>
      <c r="G596" s="71"/>
      <c r="H596" s="146"/>
    </row>
    <row r="597" spans="1:13" hidden="1">
      <c r="B597" s="127" t="s">
        <v>18</v>
      </c>
      <c r="D597" s="10"/>
      <c r="E597" s="35"/>
      <c r="F597" s="35"/>
      <c r="G597" s="35"/>
      <c r="H597" s="99"/>
      <c r="M597" s="157"/>
    </row>
    <row r="598" spans="1:13" hidden="1"/>
    <row r="599" spans="1:13" hidden="1"/>
    <row r="600" spans="1:13" ht="15" hidden="1" customHeight="1">
      <c r="B600" s="194" t="s">
        <v>0</v>
      </c>
      <c r="C600" s="194"/>
      <c r="D600" s="194"/>
      <c r="E600" s="194"/>
      <c r="F600" s="194"/>
      <c r="G600" s="194"/>
    </row>
    <row r="601" spans="1:13" ht="15" hidden="1" customHeight="1">
      <c r="B601" s="194" t="s">
        <v>1</v>
      </c>
      <c r="C601" s="194"/>
      <c r="D601" s="194"/>
      <c r="E601" s="194"/>
      <c r="F601" s="194"/>
      <c r="G601" s="194"/>
    </row>
    <row r="602" spans="1:13" ht="15" hidden="1" customHeight="1">
      <c r="B602" s="194" t="s">
        <v>2</v>
      </c>
      <c r="C602" s="194"/>
      <c r="D602" s="194"/>
      <c r="E602" s="194"/>
      <c r="F602" s="194"/>
      <c r="G602" s="194"/>
    </row>
    <row r="603" spans="1:13" ht="15" hidden="1" customHeight="1">
      <c r="B603" s="194" t="s">
        <v>76</v>
      </c>
      <c r="C603" s="194"/>
      <c r="D603" s="194"/>
      <c r="E603" s="194"/>
      <c r="F603" s="194"/>
      <c r="G603" s="194"/>
    </row>
    <row r="604" spans="1:13" ht="14.25" hidden="1" customHeight="1">
      <c r="B604" s="208" t="s">
        <v>3</v>
      </c>
      <c r="C604" s="208"/>
      <c r="D604" s="208"/>
      <c r="E604" s="208"/>
      <c r="F604" s="208"/>
      <c r="G604" s="208"/>
    </row>
    <row r="605" spans="1:13" hidden="1"/>
    <row r="606" spans="1:13" s="19" customFormat="1" ht="15" hidden="1" customHeight="1">
      <c r="A606" s="184"/>
      <c r="B606" s="204" t="s">
        <v>4</v>
      </c>
      <c r="C606" s="202" t="s">
        <v>34</v>
      </c>
      <c r="D606" s="210"/>
      <c r="E606" s="210"/>
      <c r="F606" s="210"/>
      <c r="G606" s="210"/>
      <c r="H606" s="143"/>
      <c r="M606" s="155"/>
    </row>
    <row r="607" spans="1:13" s="19" customFormat="1" ht="15" hidden="1" customHeight="1">
      <c r="A607" s="184"/>
      <c r="B607" s="204"/>
      <c r="C607" s="204"/>
      <c r="D607" s="202" t="s">
        <v>6</v>
      </c>
      <c r="E607" s="210"/>
      <c r="F607" s="210"/>
      <c r="G607" s="210"/>
      <c r="H607" s="143"/>
      <c r="M607" s="155"/>
    </row>
    <row r="608" spans="1:13" s="19" customFormat="1" hidden="1">
      <c r="A608" s="184"/>
      <c r="B608" s="204"/>
      <c r="C608" s="204"/>
      <c r="D608" s="54" t="s">
        <v>29</v>
      </c>
      <c r="E608" s="54" t="s">
        <v>7</v>
      </c>
      <c r="F608" s="55" t="s">
        <v>30</v>
      </c>
      <c r="G608" s="54" t="s">
        <v>7</v>
      </c>
      <c r="H608" s="143"/>
      <c r="M608" s="155"/>
    </row>
    <row r="609" spans="2:8" hidden="1">
      <c r="B609" s="51" t="s">
        <v>8</v>
      </c>
      <c r="C609" s="7" t="s">
        <v>77</v>
      </c>
      <c r="D609" s="25">
        <v>676887.41095313744</v>
      </c>
      <c r="E609" s="29">
        <v>5.8605841030086016E-2</v>
      </c>
      <c r="F609" s="25">
        <v>644101.26278106461</v>
      </c>
      <c r="G609" s="29">
        <v>5.3942878146407025E-2</v>
      </c>
    </row>
    <row r="610" spans="2:8" hidden="1">
      <c r="B610" s="52" t="s">
        <v>12</v>
      </c>
      <c r="C610" s="8" t="s">
        <v>77</v>
      </c>
      <c r="D610" s="32" t="e">
        <f>+D609/#REF!</f>
        <v>#REF!</v>
      </c>
      <c r="E610" s="33"/>
      <c r="F610" s="32" t="e">
        <f>+F609/#REF!</f>
        <v>#REF!</v>
      </c>
      <c r="G610" s="33"/>
    </row>
    <row r="611" spans="2:8" hidden="1">
      <c r="B611" s="127" t="s">
        <v>18</v>
      </c>
    </row>
    <row r="612" spans="2:8" ht="14.4" hidden="1">
      <c r="B612" s="20"/>
      <c r="C612" s="21"/>
      <c r="D612" s="37"/>
      <c r="E612" s="22"/>
      <c r="F612" s="21"/>
      <c r="G612" s="21"/>
    </row>
    <row r="613" spans="2:8" ht="14.4" hidden="1">
      <c r="B613" s="23"/>
      <c r="C613" s="21"/>
      <c r="D613" s="37"/>
      <c r="E613" s="22"/>
      <c r="F613" s="21"/>
      <c r="G613" s="21"/>
    </row>
    <row r="614" spans="2:8" ht="15" hidden="1" customHeight="1">
      <c r="B614" s="202" t="s">
        <v>13</v>
      </c>
      <c r="C614" s="203"/>
      <c r="D614" s="202" t="s">
        <v>34</v>
      </c>
      <c r="E614" s="210"/>
      <c r="F614" s="210"/>
      <c r="G614" s="210"/>
      <c r="H614" s="203"/>
    </row>
    <row r="615" spans="2:8" ht="15" hidden="1" customHeight="1">
      <c r="B615" s="202"/>
      <c r="C615" s="203"/>
      <c r="D615" s="204"/>
      <c r="E615" s="202" t="s">
        <v>6</v>
      </c>
      <c r="F615" s="210"/>
      <c r="G615" s="210"/>
      <c r="H615" s="203"/>
    </row>
    <row r="616" spans="2:8" hidden="1">
      <c r="B616" s="202"/>
      <c r="C616" s="203"/>
      <c r="D616" s="204"/>
      <c r="E616" s="54" t="s">
        <v>29</v>
      </c>
      <c r="F616" s="54" t="s">
        <v>7</v>
      </c>
      <c r="G616" s="55" t="s">
        <v>30</v>
      </c>
      <c r="H616" s="145" t="s">
        <v>31</v>
      </c>
    </row>
    <row r="617" spans="2:8" hidden="1">
      <c r="B617" s="215" t="s">
        <v>8</v>
      </c>
      <c r="C617" s="38" t="s">
        <v>14</v>
      </c>
      <c r="D617" s="38" t="s">
        <v>77</v>
      </c>
      <c r="E617" s="25">
        <v>140329.94516487175</v>
      </c>
      <c r="F617" s="29">
        <v>8.743545105899779E-2</v>
      </c>
      <c r="G617" s="25">
        <v>140765.02620074266</v>
      </c>
      <c r="H617" s="29">
        <f>+E617+G617</f>
        <v>281094.97136561444</v>
      </c>
    </row>
    <row r="618" spans="2:8" hidden="1">
      <c r="B618" s="215"/>
      <c r="C618" s="48" t="s">
        <v>15</v>
      </c>
      <c r="D618" s="48" t="s">
        <v>77</v>
      </c>
      <c r="E618" s="26">
        <v>509064.87864889455</v>
      </c>
      <c r="F618" s="30">
        <v>7.2958359669968845E-2</v>
      </c>
      <c r="G618" s="26">
        <v>487714.31228871149</v>
      </c>
      <c r="H618" s="30">
        <f>+E618+G618</f>
        <v>996779.19093760604</v>
      </c>
    </row>
    <row r="619" spans="2:8" hidden="1">
      <c r="B619" s="215"/>
      <c r="C619" s="38" t="s">
        <v>16</v>
      </c>
      <c r="D619" s="38" t="s">
        <v>77</v>
      </c>
      <c r="E619" s="25">
        <v>27492.587139371262</v>
      </c>
      <c r="F619" s="29">
        <v>0.24046609472987257</v>
      </c>
      <c r="G619" s="25">
        <v>15621.924291609786</v>
      </c>
      <c r="H619" s="29">
        <f>+E619+G619</f>
        <v>43114.511430981045</v>
      </c>
    </row>
    <row r="620" spans="2:8" hidden="1">
      <c r="B620" s="211" t="s">
        <v>9</v>
      </c>
      <c r="C620" s="209"/>
      <c r="D620" s="71"/>
      <c r="E620" s="71"/>
      <c r="F620" s="71"/>
      <c r="G620" s="71"/>
      <c r="H620" s="146">
        <f>SUM(H617:H619)</f>
        <v>1320988.6737342016</v>
      </c>
    </row>
    <row r="621" spans="2:8" hidden="1">
      <c r="B621" s="220" t="s">
        <v>12</v>
      </c>
      <c r="C621" s="48" t="s">
        <v>14</v>
      </c>
      <c r="D621" s="48" t="s">
        <v>77</v>
      </c>
      <c r="E621" s="32">
        <f>+E617/H617</f>
        <v>0.49922609601702012</v>
      </c>
      <c r="F621" s="30"/>
      <c r="G621" s="32">
        <f>+G617/H617</f>
        <v>0.50077390398297983</v>
      </c>
      <c r="H621" s="30">
        <f>+E621+G621</f>
        <v>1</v>
      </c>
    </row>
    <row r="622" spans="2:8" hidden="1">
      <c r="B622" s="220"/>
      <c r="C622" s="38" t="s">
        <v>15</v>
      </c>
      <c r="D622" s="38" t="s">
        <v>77</v>
      </c>
      <c r="E622" s="31">
        <f>+E618/H618</f>
        <v>0.51070977732796563</v>
      </c>
      <c r="F622" s="29"/>
      <c r="G622" s="31">
        <f>+G618/H618</f>
        <v>0.48929022267203431</v>
      </c>
      <c r="H622" s="29">
        <f>+E622+G622</f>
        <v>1</v>
      </c>
    </row>
    <row r="623" spans="2:8" hidden="1">
      <c r="B623" s="220"/>
      <c r="C623" s="48" t="s">
        <v>16</v>
      </c>
      <c r="D623" s="48" t="s">
        <v>77</v>
      </c>
      <c r="E623" s="32">
        <f>+E619/H619</f>
        <v>0.63766435538489608</v>
      </c>
      <c r="F623" s="32"/>
      <c r="G623" s="32">
        <f>+G619/H619</f>
        <v>0.36233564461510398</v>
      </c>
      <c r="H623" s="30">
        <f>+E623+G623</f>
        <v>1</v>
      </c>
    </row>
    <row r="624" spans="2:8" hidden="1">
      <c r="B624" s="211"/>
      <c r="C624" s="209"/>
      <c r="D624" s="71"/>
      <c r="E624" s="71"/>
      <c r="F624" s="71"/>
      <c r="G624" s="71"/>
      <c r="H624" s="146"/>
    </row>
    <row r="625" spans="1:13" hidden="1">
      <c r="B625" s="127" t="s">
        <v>18</v>
      </c>
      <c r="D625" s="10"/>
      <c r="E625" s="35"/>
      <c r="F625" s="35"/>
      <c r="G625" s="35"/>
      <c r="H625" s="99"/>
      <c r="M625" s="157"/>
    </row>
    <row r="626" spans="1:13" hidden="1"/>
    <row r="627" spans="1:13" hidden="1"/>
    <row r="628" spans="1:13" ht="15" hidden="1" customHeight="1">
      <c r="B628" s="194" t="s">
        <v>0</v>
      </c>
      <c r="C628" s="194"/>
      <c r="D628" s="194"/>
      <c r="E628" s="194"/>
      <c r="F628" s="194"/>
      <c r="G628" s="194"/>
    </row>
    <row r="629" spans="1:13" ht="15" hidden="1" customHeight="1">
      <c r="B629" s="194" t="s">
        <v>1</v>
      </c>
      <c r="C629" s="194"/>
      <c r="D629" s="194"/>
      <c r="E629" s="194"/>
      <c r="F629" s="194"/>
      <c r="G629" s="194"/>
    </row>
    <row r="630" spans="1:13" ht="15" hidden="1" customHeight="1">
      <c r="B630" s="194" t="s">
        <v>2</v>
      </c>
      <c r="C630" s="194"/>
      <c r="D630" s="194"/>
      <c r="E630" s="194"/>
      <c r="F630" s="194"/>
      <c r="G630" s="194"/>
    </row>
    <row r="631" spans="1:13" ht="15" hidden="1" customHeight="1">
      <c r="B631" s="194" t="s">
        <v>78</v>
      </c>
      <c r="C631" s="194"/>
      <c r="D631" s="194"/>
      <c r="E631" s="194"/>
      <c r="F631" s="194"/>
      <c r="G631" s="194"/>
    </row>
    <row r="632" spans="1:13" ht="14.25" hidden="1" customHeight="1">
      <c r="B632" s="208" t="s">
        <v>3</v>
      </c>
      <c r="C632" s="208"/>
      <c r="D632" s="208"/>
      <c r="E632" s="208"/>
      <c r="F632" s="208"/>
      <c r="G632" s="208"/>
    </row>
    <row r="633" spans="1:13" hidden="1"/>
    <row r="634" spans="1:13" s="19" customFormat="1" ht="15" hidden="1" customHeight="1">
      <c r="A634" s="184"/>
      <c r="B634" s="204" t="s">
        <v>4</v>
      </c>
      <c r="C634" s="202" t="s">
        <v>79</v>
      </c>
      <c r="D634" s="210"/>
      <c r="E634" s="210"/>
      <c r="F634" s="210"/>
      <c r="G634" s="210"/>
      <c r="H634" s="143"/>
      <c r="M634" s="155"/>
    </row>
    <row r="635" spans="1:13" s="19" customFormat="1" ht="15" hidden="1" customHeight="1">
      <c r="A635" s="184"/>
      <c r="B635" s="204"/>
      <c r="C635" s="204"/>
      <c r="D635" s="202" t="s">
        <v>6</v>
      </c>
      <c r="E635" s="210"/>
      <c r="F635" s="210"/>
      <c r="G635" s="210"/>
      <c r="H635" s="143"/>
      <c r="M635" s="155"/>
    </row>
    <row r="636" spans="1:13" s="19" customFormat="1" hidden="1">
      <c r="A636" s="184"/>
      <c r="B636" s="204"/>
      <c r="C636" s="204"/>
      <c r="D636" s="54" t="s">
        <v>29</v>
      </c>
      <c r="E636" s="54" t="s">
        <v>7</v>
      </c>
      <c r="F636" s="55" t="s">
        <v>30</v>
      </c>
      <c r="G636" s="54" t="s">
        <v>7</v>
      </c>
      <c r="H636" s="143"/>
      <c r="M636" s="155"/>
    </row>
    <row r="637" spans="1:13" hidden="1">
      <c r="B637" s="51" t="s">
        <v>8</v>
      </c>
      <c r="C637" s="7" t="s">
        <v>80</v>
      </c>
      <c r="D637" s="25">
        <v>676887.41095313744</v>
      </c>
      <c r="E637" s="29">
        <v>5.8605841030086016E-2</v>
      </c>
      <c r="F637" s="25">
        <v>644101.26278106461</v>
      </c>
      <c r="G637" s="29">
        <v>5.3942878146407025E-2</v>
      </c>
    </row>
    <row r="638" spans="1:13" hidden="1">
      <c r="B638" s="52" t="s">
        <v>12</v>
      </c>
      <c r="C638" s="8" t="s">
        <v>80</v>
      </c>
      <c r="D638" s="32" t="e">
        <f>+D637/#REF!</f>
        <v>#REF!</v>
      </c>
      <c r="E638" s="33"/>
      <c r="F638" s="32" t="e">
        <f>+F637/#REF!</f>
        <v>#REF!</v>
      </c>
      <c r="G638" s="33"/>
    </row>
    <row r="639" spans="1:13" hidden="1">
      <c r="B639" s="127" t="s">
        <v>18</v>
      </c>
    </row>
    <row r="640" spans="1:13" ht="14.4" hidden="1">
      <c r="B640" s="20"/>
      <c r="C640" s="21"/>
      <c r="D640" s="37"/>
      <c r="E640" s="22"/>
      <c r="F640" s="21"/>
      <c r="G640" s="21"/>
    </row>
    <row r="641" spans="2:13" ht="14.4" hidden="1">
      <c r="B641" s="23"/>
      <c r="C641" s="21"/>
      <c r="D641" s="37"/>
      <c r="E641" s="22"/>
      <c r="F641" s="21"/>
      <c r="G641" s="21"/>
    </row>
    <row r="642" spans="2:13" ht="15" hidden="1" customHeight="1">
      <c r="B642" s="202" t="s">
        <v>13</v>
      </c>
      <c r="C642" s="203"/>
      <c r="D642" s="202" t="s">
        <v>79</v>
      </c>
      <c r="E642" s="210"/>
      <c r="F642" s="210"/>
      <c r="G642" s="210"/>
      <c r="H642" s="203"/>
    </row>
    <row r="643" spans="2:13" ht="15" hidden="1" customHeight="1">
      <c r="B643" s="202"/>
      <c r="C643" s="203"/>
      <c r="D643" s="204"/>
      <c r="E643" s="202" t="s">
        <v>6</v>
      </c>
      <c r="F643" s="210"/>
      <c r="G643" s="210"/>
      <c r="H643" s="203"/>
    </row>
    <row r="644" spans="2:13" hidden="1">
      <c r="B644" s="202"/>
      <c r="C644" s="203"/>
      <c r="D644" s="204"/>
      <c r="E644" s="54" t="s">
        <v>29</v>
      </c>
      <c r="F644" s="54" t="s">
        <v>7</v>
      </c>
      <c r="G644" s="55" t="s">
        <v>30</v>
      </c>
      <c r="H644" s="145" t="s">
        <v>31</v>
      </c>
    </row>
    <row r="645" spans="2:13" hidden="1">
      <c r="B645" s="215" t="s">
        <v>8</v>
      </c>
      <c r="C645" s="38" t="s">
        <v>14</v>
      </c>
      <c r="D645" s="38" t="s">
        <v>80</v>
      </c>
      <c r="E645" s="25">
        <v>140329.94516487175</v>
      </c>
      <c r="F645" s="29">
        <v>8.743545105899779E-2</v>
      </c>
      <c r="G645" s="25">
        <v>140765.02620074266</v>
      </c>
      <c r="H645" s="29">
        <f>+E645+G645</f>
        <v>281094.97136561444</v>
      </c>
    </row>
    <row r="646" spans="2:13" hidden="1">
      <c r="B646" s="215"/>
      <c r="C646" s="48" t="s">
        <v>15</v>
      </c>
      <c r="D646" s="48" t="s">
        <v>80</v>
      </c>
      <c r="E646" s="26">
        <v>509064.87864889455</v>
      </c>
      <c r="F646" s="30">
        <v>7.2958359669968845E-2</v>
      </c>
      <c r="G646" s="26">
        <v>487714.31228871149</v>
      </c>
      <c r="H646" s="30">
        <f>+E646+G646</f>
        <v>996779.19093760604</v>
      </c>
    </row>
    <row r="647" spans="2:13" hidden="1">
      <c r="B647" s="215"/>
      <c r="C647" s="38" t="s">
        <v>16</v>
      </c>
      <c r="D647" s="38" t="s">
        <v>80</v>
      </c>
      <c r="E647" s="25">
        <v>27492.587139371262</v>
      </c>
      <c r="F647" s="29">
        <v>0.24046609472987257</v>
      </c>
      <c r="G647" s="25">
        <v>15621.924291609786</v>
      </c>
      <c r="H647" s="29">
        <f>+E647+G647</f>
        <v>43114.511430981045</v>
      </c>
    </row>
    <row r="648" spans="2:13" hidden="1">
      <c r="B648" s="211" t="s">
        <v>9</v>
      </c>
      <c r="C648" s="209"/>
      <c r="D648" s="71"/>
      <c r="E648" s="71"/>
      <c r="F648" s="71"/>
      <c r="G648" s="71"/>
      <c r="H648" s="146">
        <f>SUM(H645:H647)</f>
        <v>1320988.6737342016</v>
      </c>
    </row>
    <row r="649" spans="2:13" hidden="1">
      <c r="B649" s="220" t="s">
        <v>12</v>
      </c>
      <c r="C649" s="48" t="s">
        <v>14</v>
      </c>
      <c r="D649" s="48" t="s">
        <v>80</v>
      </c>
      <c r="E649" s="32">
        <f>+E645/H645</f>
        <v>0.49922609601702012</v>
      </c>
      <c r="F649" s="30"/>
      <c r="G649" s="32">
        <f>+G645/H645</f>
        <v>0.50077390398297983</v>
      </c>
      <c r="H649" s="30">
        <f>+E649+G649</f>
        <v>1</v>
      </c>
    </row>
    <row r="650" spans="2:13" hidden="1">
      <c r="B650" s="220"/>
      <c r="C650" s="38" t="s">
        <v>15</v>
      </c>
      <c r="D650" s="38" t="s">
        <v>80</v>
      </c>
      <c r="E650" s="31">
        <f>+E646/H646</f>
        <v>0.51070977732796563</v>
      </c>
      <c r="F650" s="29"/>
      <c r="G650" s="31">
        <f>+G646/H646</f>
        <v>0.48929022267203431</v>
      </c>
      <c r="H650" s="29">
        <f>+E650+G650</f>
        <v>1</v>
      </c>
    </row>
    <row r="651" spans="2:13" hidden="1">
      <c r="B651" s="220"/>
      <c r="C651" s="48" t="s">
        <v>16</v>
      </c>
      <c r="D651" s="48" t="s">
        <v>80</v>
      </c>
      <c r="E651" s="32">
        <f>+E647/H647</f>
        <v>0.63766435538489608</v>
      </c>
      <c r="F651" s="32"/>
      <c r="G651" s="32">
        <f>+G647/H647</f>
        <v>0.36233564461510398</v>
      </c>
      <c r="H651" s="30">
        <f>+E651+G651</f>
        <v>1</v>
      </c>
    </row>
    <row r="652" spans="2:13" hidden="1">
      <c r="B652" s="211"/>
      <c r="C652" s="209"/>
      <c r="D652" s="71"/>
      <c r="E652" s="71"/>
      <c r="F652" s="71"/>
      <c r="G652" s="71"/>
      <c r="H652" s="146"/>
    </row>
    <row r="653" spans="2:13" hidden="1">
      <c r="B653" s="127" t="s">
        <v>18</v>
      </c>
      <c r="D653" s="10"/>
      <c r="E653" s="35"/>
      <c r="F653" s="35"/>
      <c r="G653" s="35"/>
      <c r="H653" s="99"/>
      <c r="M653" s="157"/>
    </row>
    <row r="654" spans="2:13" hidden="1">
      <c r="D654" s="10"/>
      <c r="E654" s="35"/>
      <c r="F654" s="35"/>
      <c r="G654" s="35"/>
      <c r="H654" s="99"/>
      <c r="M654" s="157"/>
    </row>
    <row r="655" spans="2:13" ht="14.4" hidden="1">
      <c r="B655" s="20"/>
      <c r="C655" s="21"/>
      <c r="D655" s="37"/>
      <c r="E655" s="22"/>
      <c r="F655" s="21"/>
      <c r="G655" s="21"/>
    </row>
    <row r="656" spans="2:13" hidden="1">
      <c r="B656" s="194" t="s">
        <v>0</v>
      </c>
      <c r="C656" s="194"/>
      <c r="D656" s="194"/>
      <c r="E656" s="194"/>
    </row>
    <row r="657" spans="1:13" hidden="1">
      <c r="B657" s="194" t="s">
        <v>1</v>
      </c>
      <c r="C657" s="194"/>
      <c r="D657" s="194"/>
      <c r="E657" s="194"/>
    </row>
    <row r="658" spans="1:13" hidden="1">
      <c r="B658" s="194" t="s">
        <v>2</v>
      </c>
      <c r="C658" s="194"/>
      <c r="D658" s="194"/>
      <c r="E658" s="194"/>
    </row>
    <row r="659" spans="1:13" hidden="1">
      <c r="B659" s="194" t="s">
        <v>84</v>
      </c>
      <c r="C659" s="194"/>
      <c r="D659" s="194"/>
      <c r="E659" s="194"/>
    </row>
    <row r="660" spans="1:13" hidden="1">
      <c r="B660" s="208" t="s">
        <v>3</v>
      </c>
      <c r="C660" s="208"/>
      <c r="D660" s="208"/>
      <c r="E660" s="208"/>
    </row>
    <row r="661" spans="1:13" ht="14.4" hidden="1">
      <c r="B661" s="23"/>
      <c r="C661" s="21"/>
      <c r="D661" s="37"/>
      <c r="E661" s="22"/>
      <c r="F661" s="21"/>
      <c r="G661" s="21"/>
    </row>
    <row r="662" spans="1:13" s="19" customFormat="1" ht="27.6" hidden="1">
      <c r="A662" s="184"/>
      <c r="B662" s="55" t="s">
        <v>4</v>
      </c>
      <c r="C662" s="53" t="s">
        <v>20</v>
      </c>
      <c r="D662" s="55" t="s">
        <v>6</v>
      </c>
      <c r="E662" s="54" t="s">
        <v>7</v>
      </c>
      <c r="H662" s="143"/>
      <c r="M662" s="155"/>
    </row>
    <row r="663" spans="1:13" hidden="1">
      <c r="B663" s="200" t="s">
        <v>8</v>
      </c>
      <c r="C663" s="7" t="s">
        <v>82</v>
      </c>
      <c r="D663" s="11">
        <v>11721.371576804808</v>
      </c>
      <c r="E663" s="15">
        <v>0.19733491050578011</v>
      </c>
    </row>
    <row r="664" spans="1:13" hidden="1">
      <c r="B664" s="200"/>
      <c r="C664" s="8" t="s">
        <v>81</v>
      </c>
      <c r="D664" s="12">
        <v>67864.679315597445</v>
      </c>
      <c r="E664" s="16">
        <v>0.12542412232909406</v>
      </c>
    </row>
    <row r="665" spans="1:13" hidden="1">
      <c r="B665" s="200"/>
      <c r="C665" s="7" t="s">
        <v>83</v>
      </c>
      <c r="D665" s="11">
        <v>287979.07410947274</v>
      </c>
      <c r="E665" s="15">
        <v>0.10893648888973591</v>
      </c>
    </row>
    <row r="666" spans="1:13" hidden="1">
      <c r="B666" s="200"/>
      <c r="C666" s="8" t="s">
        <v>11</v>
      </c>
      <c r="D666" s="12">
        <v>27011.885450952708</v>
      </c>
      <c r="E666" s="16">
        <v>0.23872445658726787</v>
      </c>
    </row>
    <row r="667" spans="1:13" hidden="1">
      <c r="B667" s="218" t="s">
        <v>9</v>
      </c>
      <c r="C667" s="219"/>
      <c r="D667" s="62">
        <v>1320988.6737342011</v>
      </c>
    </row>
    <row r="668" spans="1:13" hidden="1">
      <c r="B668" s="199" t="s">
        <v>12</v>
      </c>
      <c r="C668" s="8" t="s">
        <v>82</v>
      </c>
      <c r="D668" s="13">
        <f>+D663/$D$92</f>
        <v>8.8731809816889468E-3</v>
      </c>
    </row>
    <row r="669" spans="1:13" hidden="1">
      <c r="B669" s="199"/>
      <c r="C669" s="7" t="s">
        <v>81</v>
      </c>
      <c r="D669" s="14">
        <f>+D664/$D$92</f>
        <v>5.1374156845536055E-2</v>
      </c>
    </row>
    <row r="670" spans="1:13" hidden="1">
      <c r="B670" s="199"/>
      <c r="C670" s="8" t="s">
        <v>83</v>
      </c>
      <c r="D670" s="13">
        <f>+D665/$D$92</f>
        <v>0.21800268226025521</v>
      </c>
    </row>
    <row r="671" spans="1:13" hidden="1">
      <c r="B671" s="199"/>
      <c r="C671" s="7" t="s">
        <v>11</v>
      </c>
      <c r="D671" s="14">
        <f>+D666/$D$92</f>
        <v>2.044823395388767E-2</v>
      </c>
    </row>
    <row r="672" spans="1:13" hidden="1">
      <c r="B672" s="199"/>
      <c r="C672" s="8" t="s">
        <v>9</v>
      </c>
      <c r="D672" s="13">
        <f>+D667/$D$92</f>
        <v>1.0000000000000009</v>
      </c>
    </row>
    <row r="673" spans="2:7" hidden="1">
      <c r="B673" s="218"/>
      <c r="C673" s="219"/>
      <c r="D673" s="62"/>
    </row>
    <row r="674" spans="2:7" hidden="1">
      <c r="B674" s="127" t="s">
        <v>18</v>
      </c>
    </row>
    <row r="675" spans="2:7" ht="14.4" hidden="1">
      <c r="B675" s="20"/>
      <c r="C675" s="21"/>
      <c r="D675" s="37"/>
      <c r="E675" s="22"/>
      <c r="F675" s="21"/>
      <c r="G675" s="21"/>
    </row>
    <row r="676" spans="2:7" ht="14.4" hidden="1">
      <c r="B676" s="23"/>
      <c r="C676" s="21"/>
      <c r="D676" s="37"/>
      <c r="E676" s="22"/>
      <c r="F676" s="21"/>
      <c r="G676" s="21"/>
    </row>
    <row r="677" spans="2:7" ht="14.4" hidden="1">
      <c r="B677" s="202" t="s">
        <v>13</v>
      </c>
      <c r="C677" s="203"/>
      <c r="D677" s="204" t="s">
        <v>20</v>
      </c>
      <c r="E677" s="203" t="s">
        <v>6</v>
      </c>
      <c r="F677" s="204" t="s">
        <v>7</v>
      </c>
      <c r="G677" s="21"/>
    </row>
    <row r="678" spans="2:7" hidden="1">
      <c r="B678" s="202"/>
      <c r="C678" s="203"/>
      <c r="D678" s="204"/>
      <c r="E678" s="203"/>
      <c r="F678" s="204"/>
      <c r="G678" s="17"/>
    </row>
    <row r="679" spans="2:7" hidden="1">
      <c r="B679" s="215" t="s">
        <v>8</v>
      </c>
      <c r="C679" s="216" t="s">
        <v>14</v>
      </c>
      <c r="D679" s="7" t="s">
        <v>82</v>
      </c>
      <c r="E679" s="25">
        <v>4783.0939996527122</v>
      </c>
      <c r="F679" s="34">
        <v>0.27336811812462097</v>
      </c>
      <c r="G679" s="17"/>
    </row>
    <row r="680" spans="2:7" hidden="1">
      <c r="B680" s="215"/>
      <c r="C680" s="216"/>
      <c r="D680" s="8" t="s">
        <v>81</v>
      </c>
      <c r="E680" s="26">
        <v>10673.230527914868</v>
      </c>
      <c r="F680" s="33">
        <v>0.21532846130099179</v>
      </c>
      <c r="G680" s="17"/>
    </row>
    <row r="681" spans="2:7" hidden="1">
      <c r="B681" s="215"/>
      <c r="C681" s="216"/>
      <c r="D681" s="7" t="s">
        <v>83</v>
      </c>
      <c r="E681" s="25">
        <v>42204.004540720925</v>
      </c>
      <c r="F681" s="34">
        <v>0.14930240867671177</v>
      </c>
      <c r="G681" s="17"/>
    </row>
    <row r="682" spans="2:7" hidden="1">
      <c r="B682" s="215"/>
      <c r="C682" s="216"/>
      <c r="D682" s="8" t="s">
        <v>11</v>
      </c>
      <c r="E682" s="26">
        <v>5251.6256572722505</v>
      </c>
      <c r="F682" s="33">
        <v>0.27273492542834149</v>
      </c>
      <c r="G682" s="17"/>
    </row>
    <row r="683" spans="2:7" hidden="1">
      <c r="B683" s="215"/>
      <c r="C683" s="216"/>
      <c r="D683" s="7"/>
      <c r="E683" s="25">
        <v>281094.97136561433</v>
      </c>
      <c r="F683" s="34">
        <v>7.0287626059072156E-2</v>
      </c>
      <c r="G683" s="17"/>
    </row>
    <row r="684" spans="2:7" hidden="1">
      <c r="B684" s="215"/>
      <c r="C684" s="217" t="s">
        <v>15</v>
      </c>
      <c r="D684" s="8" t="s">
        <v>82</v>
      </c>
      <c r="E684" s="26">
        <v>6542.5849053723496</v>
      </c>
      <c r="F684" s="33">
        <v>0.28965713492810935</v>
      </c>
      <c r="G684" s="17"/>
    </row>
    <row r="685" spans="2:7" hidden="1">
      <c r="B685" s="215"/>
      <c r="C685" s="217"/>
      <c r="D685" s="7" t="s">
        <v>81</v>
      </c>
      <c r="E685" s="25">
        <v>54902.806694496794</v>
      </c>
      <c r="F685" s="34">
        <v>0.14501674525027744</v>
      </c>
      <c r="G685" s="17"/>
    </row>
    <row r="686" spans="2:7" hidden="1">
      <c r="B686" s="215"/>
      <c r="C686" s="217"/>
      <c r="D686" s="8" t="s">
        <v>83</v>
      </c>
      <c r="E686" s="26">
        <v>238327.51329990063</v>
      </c>
      <c r="F686" s="33">
        <v>0.12793301457043119</v>
      </c>
      <c r="G686" s="17"/>
    </row>
    <row r="687" spans="2:7" hidden="1">
      <c r="B687" s="215"/>
      <c r="C687" s="217"/>
      <c r="D687" s="7" t="s">
        <v>11</v>
      </c>
      <c r="E687" s="25">
        <v>21633.313983455464</v>
      </c>
      <c r="F687" s="34">
        <v>0.29057196016101544</v>
      </c>
      <c r="G687" s="17"/>
    </row>
    <row r="688" spans="2:7" hidden="1">
      <c r="B688" s="215"/>
      <c r="C688" s="217"/>
      <c r="D688" s="8"/>
      <c r="E688" s="26">
        <v>996779.19093760487</v>
      </c>
      <c r="F688" s="33">
        <v>5.0703754704520564E-2</v>
      </c>
      <c r="G688" s="17"/>
    </row>
    <row r="689" spans="2:7" hidden="1">
      <c r="B689" s="215"/>
      <c r="C689" s="216" t="s">
        <v>16</v>
      </c>
      <c r="D689" s="7" t="s">
        <v>82</v>
      </c>
      <c r="E689" s="25">
        <v>395.69267177974996</v>
      </c>
      <c r="F689" s="34">
        <v>0.55960192529075714</v>
      </c>
      <c r="G689" s="17"/>
    </row>
    <row r="690" spans="2:7" hidden="1">
      <c r="B690" s="215"/>
      <c r="C690" s="216"/>
      <c r="D690" s="8" t="s">
        <v>81</v>
      </c>
      <c r="E690" s="26">
        <v>2288.6420931858001</v>
      </c>
      <c r="F690" s="33">
        <v>0.84942603574379705</v>
      </c>
      <c r="G690" s="17"/>
    </row>
    <row r="691" spans="2:7" hidden="1">
      <c r="B691" s="215"/>
      <c r="C691" s="216"/>
      <c r="D691" s="7" t="s">
        <v>83</v>
      </c>
      <c r="E691" s="25">
        <v>7447.556268851411</v>
      </c>
      <c r="F691" s="34">
        <v>0.5169823917923444</v>
      </c>
      <c r="G691" s="17"/>
    </row>
    <row r="692" spans="2:7" hidden="1">
      <c r="B692" s="215"/>
      <c r="C692" s="216"/>
      <c r="D692" s="8" t="s">
        <v>11</v>
      </c>
      <c r="E692" s="26">
        <v>126.945810225</v>
      </c>
      <c r="F692" s="33">
        <v>1.0000000000000002</v>
      </c>
      <c r="G692" s="17"/>
    </row>
    <row r="693" spans="2:7" hidden="1">
      <c r="B693" s="215"/>
      <c r="C693" s="216"/>
      <c r="D693" s="7"/>
      <c r="E693" s="25">
        <v>43114.511430981067</v>
      </c>
      <c r="F693" s="34">
        <v>0.19117611117508171</v>
      </c>
      <c r="G693" s="17"/>
    </row>
    <row r="694" spans="2:7" hidden="1">
      <c r="B694" s="218" t="s">
        <v>9</v>
      </c>
      <c r="C694" s="219"/>
      <c r="D694" s="71"/>
      <c r="E694" s="62">
        <f>+E683+E688+E693</f>
        <v>1320988.6737342002</v>
      </c>
    </row>
    <row r="695" spans="2:7" hidden="1">
      <c r="B695" s="220" t="s">
        <v>12</v>
      </c>
      <c r="C695" s="217" t="s">
        <v>14</v>
      </c>
      <c r="D695" s="8" t="s">
        <v>82</v>
      </c>
      <c r="E695" s="32">
        <f>+E679/$E$683</f>
        <v>1.7015935846932822E-2</v>
      </c>
      <c r="G695" s="17"/>
    </row>
    <row r="696" spans="2:7" hidden="1">
      <c r="B696" s="220"/>
      <c r="C696" s="217"/>
      <c r="D696" s="7" t="s">
        <v>81</v>
      </c>
      <c r="E696" s="5">
        <f>+E680/$E$683</f>
        <v>3.7970193760714491E-2</v>
      </c>
      <c r="F696" s="17"/>
      <c r="G696" s="17"/>
    </row>
    <row r="697" spans="2:7" hidden="1">
      <c r="B697" s="220"/>
      <c r="C697" s="217"/>
      <c r="D697" s="8" t="s">
        <v>83</v>
      </c>
      <c r="E697" s="4">
        <f>+E681/$E$683</f>
        <v>0.15014144271484339</v>
      </c>
      <c r="F697" s="17"/>
      <c r="G697" s="17"/>
    </row>
    <row r="698" spans="2:7" hidden="1">
      <c r="B698" s="220"/>
      <c r="C698" s="217"/>
      <c r="D698" s="7" t="s">
        <v>11</v>
      </c>
      <c r="E698" s="5">
        <f>+E682/$E$683</f>
        <v>1.8682744951853198E-2</v>
      </c>
      <c r="F698" s="17"/>
      <c r="G698" s="17"/>
    </row>
    <row r="699" spans="2:7" ht="14.4" hidden="1">
      <c r="B699" s="220"/>
      <c r="C699" s="216" t="s">
        <v>15</v>
      </c>
      <c r="D699" s="8" t="s">
        <v>82</v>
      </c>
      <c r="E699" s="4">
        <f>+E684/$E$688</f>
        <v>6.5637254116613017E-3</v>
      </c>
      <c r="F699" s="18"/>
      <c r="G699" s="21"/>
    </row>
    <row r="700" spans="2:7" ht="14.4" hidden="1">
      <c r="B700" s="220"/>
      <c r="C700" s="216"/>
      <c r="D700" s="7" t="s">
        <v>81</v>
      </c>
      <c r="E700" s="5">
        <f>+E685/$E$688</f>
        <v>5.508020953251775E-2</v>
      </c>
      <c r="F700" s="18"/>
      <c r="G700" s="21"/>
    </row>
    <row r="701" spans="2:7" ht="14.4" hidden="1">
      <c r="B701" s="220"/>
      <c r="C701" s="216"/>
      <c r="D701" s="8" t="s">
        <v>83</v>
      </c>
      <c r="E701" s="4">
        <f>+E686/$E$688</f>
        <v>0.23909760102006297</v>
      </c>
      <c r="F701" s="18"/>
      <c r="G701" s="21"/>
    </row>
    <row r="702" spans="2:7" ht="14.4" hidden="1">
      <c r="B702" s="220"/>
      <c r="C702" s="216"/>
      <c r="D702" s="7" t="s">
        <v>11</v>
      </c>
      <c r="E702" s="5">
        <f>+E687/$E$688</f>
        <v>2.1703215897902545E-2</v>
      </c>
      <c r="F702" s="18"/>
      <c r="G702" s="21"/>
    </row>
    <row r="703" spans="2:7" hidden="1">
      <c r="B703" s="220"/>
      <c r="C703" s="217" t="s">
        <v>16</v>
      </c>
      <c r="D703" s="8" t="s">
        <v>82</v>
      </c>
      <c r="E703" s="4">
        <f>+E689/$E$693</f>
        <v>9.1777143854032996E-3</v>
      </c>
    </row>
    <row r="704" spans="2:7" hidden="1">
      <c r="B704" s="220"/>
      <c r="C704" s="217"/>
      <c r="D704" s="7" t="s">
        <v>81</v>
      </c>
      <c r="E704" s="5">
        <f>+E690/$E$693</f>
        <v>5.3082872036008651E-2</v>
      </c>
    </row>
    <row r="705" spans="1:13" hidden="1">
      <c r="B705" s="220"/>
      <c r="C705" s="217"/>
      <c r="D705" s="8" t="s">
        <v>83</v>
      </c>
      <c r="E705" s="4">
        <f>+E691/$E$693</f>
        <v>0.17273896935544938</v>
      </c>
    </row>
    <row r="706" spans="1:13" hidden="1">
      <c r="B706" s="220"/>
      <c r="C706" s="217"/>
      <c r="D706" s="7" t="s">
        <v>11</v>
      </c>
      <c r="E706" s="5">
        <f>+E692/$E$693</f>
        <v>2.9443870755260317E-3</v>
      </c>
    </row>
    <row r="707" spans="1:13" hidden="1">
      <c r="B707" s="218"/>
      <c r="C707" s="219"/>
      <c r="D707" s="71"/>
      <c r="E707" s="62"/>
    </row>
    <row r="708" spans="1:13" hidden="1">
      <c r="B708" s="127" t="s">
        <v>18</v>
      </c>
    </row>
    <row r="709" spans="1:13" hidden="1"/>
    <row r="710" spans="1:13" hidden="1"/>
    <row r="711" spans="1:13" ht="15" hidden="1" customHeight="1">
      <c r="B711" s="194" t="s">
        <v>0</v>
      </c>
      <c r="C711" s="194"/>
      <c r="D711" s="194"/>
      <c r="E711" s="194"/>
      <c r="F711" s="194"/>
      <c r="G711" s="194"/>
    </row>
    <row r="712" spans="1:13" ht="15" hidden="1" customHeight="1">
      <c r="B712" s="194" t="s">
        <v>1</v>
      </c>
      <c r="C712" s="194"/>
      <c r="D712" s="194"/>
      <c r="E712" s="194"/>
      <c r="F712" s="194"/>
      <c r="G712" s="194"/>
    </row>
    <row r="713" spans="1:13" ht="15" hidden="1" customHeight="1">
      <c r="B713" s="194" t="s">
        <v>2</v>
      </c>
      <c r="C713" s="194"/>
      <c r="D713" s="194"/>
      <c r="E713" s="194"/>
      <c r="F713" s="194"/>
      <c r="G713" s="194"/>
    </row>
    <row r="714" spans="1:13" ht="15" hidden="1" customHeight="1">
      <c r="B714" s="194" t="s">
        <v>85</v>
      </c>
      <c r="C714" s="194"/>
      <c r="D714" s="194"/>
      <c r="E714" s="194"/>
      <c r="F714" s="194"/>
      <c r="G714" s="194"/>
    </row>
    <row r="715" spans="1:13" ht="14.25" hidden="1" customHeight="1">
      <c r="B715" s="208" t="s">
        <v>3</v>
      </c>
      <c r="C715" s="208"/>
      <c r="D715" s="208"/>
      <c r="E715" s="208"/>
      <c r="F715" s="208"/>
      <c r="G715" s="208"/>
    </row>
    <row r="716" spans="1:13" hidden="1"/>
    <row r="717" spans="1:13" s="19" customFormat="1" ht="15" hidden="1" customHeight="1">
      <c r="A717" s="184"/>
      <c r="B717" s="204" t="s">
        <v>4</v>
      </c>
      <c r="C717" s="202" t="s">
        <v>87</v>
      </c>
      <c r="D717" s="210"/>
      <c r="E717" s="210"/>
      <c r="F717" s="210"/>
      <c r="G717" s="210"/>
      <c r="H717" s="143"/>
      <c r="M717" s="155"/>
    </row>
    <row r="718" spans="1:13" s="19" customFormat="1" ht="15" hidden="1" customHeight="1">
      <c r="A718" s="184"/>
      <c r="B718" s="204"/>
      <c r="C718" s="204"/>
      <c r="D718" s="202" t="s">
        <v>6</v>
      </c>
      <c r="E718" s="210"/>
      <c r="F718" s="210"/>
      <c r="G718" s="210"/>
      <c r="H718" s="143"/>
      <c r="M718" s="155"/>
    </row>
    <row r="719" spans="1:13" s="19" customFormat="1" hidden="1">
      <c r="A719" s="184"/>
      <c r="B719" s="204"/>
      <c r="C719" s="204"/>
      <c r="D719" s="54" t="s">
        <v>29</v>
      </c>
      <c r="E719" s="54" t="s">
        <v>7</v>
      </c>
      <c r="F719" s="55" t="s">
        <v>30</v>
      </c>
      <c r="G719" s="54" t="s">
        <v>7</v>
      </c>
      <c r="H719" s="143"/>
      <c r="M719" s="155"/>
    </row>
    <row r="720" spans="1:13" hidden="1">
      <c r="B720" s="51" t="s">
        <v>8</v>
      </c>
      <c r="C720" s="7" t="s">
        <v>88</v>
      </c>
      <c r="D720" s="25">
        <v>114377.82122058044</v>
      </c>
      <c r="E720" s="29">
        <v>0.11378268644363798</v>
      </c>
      <c r="F720" s="25">
        <v>562509.58973255614</v>
      </c>
      <c r="G720" s="29">
        <v>6.4619755714711041E-2</v>
      </c>
    </row>
    <row r="721" spans="2:13" hidden="1">
      <c r="B721" s="52" t="s">
        <v>12</v>
      </c>
      <c r="C721" s="8" t="s">
        <v>88</v>
      </c>
      <c r="D721" s="32" t="e">
        <f>+D720/#REF!</f>
        <v>#REF!</v>
      </c>
      <c r="E721" s="33"/>
      <c r="F721" s="32" t="e">
        <f>+F720/#REF!</f>
        <v>#REF!</v>
      </c>
      <c r="G721" s="33"/>
    </row>
    <row r="722" spans="2:13" hidden="1">
      <c r="B722" s="127" t="s">
        <v>18</v>
      </c>
    </row>
    <row r="723" spans="2:13" ht="14.4" hidden="1">
      <c r="B723" s="20"/>
      <c r="C723" s="21"/>
      <c r="D723" s="37"/>
      <c r="E723" s="22"/>
      <c r="F723" s="21"/>
      <c r="G723" s="21"/>
    </row>
    <row r="724" spans="2:13" ht="14.4" hidden="1">
      <c r="B724" s="23"/>
      <c r="C724" s="21"/>
      <c r="D724" s="37"/>
      <c r="E724" s="22"/>
      <c r="F724" s="21"/>
      <c r="G724" s="21"/>
    </row>
    <row r="725" spans="2:13" ht="15" hidden="1" customHeight="1">
      <c r="B725" s="202" t="s">
        <v>13</v>
      </c>
      <c r="C725" s="203"/>
      <c r="D725" s="202" t="s">
        <v>87</v>
      </c>
      <c r="E725" s="210"/>
      <c r="F725" s="210"/>
      <c r="G725" s="210"/>
      <c r="H725" s="203"/>
    </row>
    <row r="726" spans="2:13" ht="15" hidden="1" customHeight="1">
      <c r="B726" s="202"/>
      <c r="C726" s="203"/>
      <c r="D726" s="204"/>
      <c r="E726" s="202" t="s">
        <v>6</v>
      </c>
      <c r="F726" s="210"/>
      <c r="G726" s="210"/>
      <c r="H726" s="203"/>
    </row>
    <row r="727" spans="2:13" hidden="1">
      <c r="B727" s="202"/>
      <c r="C727" s="203"/>
      <c r="D727" s="204"/>
      <c r="E727" s="54" t="s">
        <v>29</v>
      </c>
      <c r="F727" s="54" t="s">
        <v>7</v>
      </c>
      <c r="G727" s="55" t="s">
        <v>30</v>
      </c>
      <c r="H727" s="145" t="s">
        <v>31</v>
      </c>
    </row>
    <row r="728" spans="2:13" hidden="1">
      <c r="B728" s="138" t="s">
        <v>8</v>
      </c>
      <c r="C728" s="38" t="s">
        <v>14</v>
      </c>
      <c r="D728" s="7" t="s">
        <v>88</v>
      </c>
      <c r="E728" s="25">
        <v>18869.96954276511</v>
      </c>
      <c r="F728" s="29">
        <v>8.743545105899779E-2</v>
      </c>
      <c r="G728" s="25">
        <v>121459.97562210669</v>
      </c>
      <c r="H728" s="29">
        <f t="shared" ref="H728:H734" si="25">+E728+G728</f>
        <v>140329.94516487181</v>
      </c>
    </row>
    <row r="729" spans="2:13" hidden="1">
      <c r="B729" s="138"/>
      <c r="C729" s="48" t="s">
        <v>15</v>
      </c>
      <c r="D729" s="8" t="s">
        <v>88</v>
      </c>
      <c r="E729" s="26">
        <v>89679.095237600573</v>
      </c>
      <c r="F729" s="30">
        <v>7.2958359669968845E-2</v>
      </c>
      <c r="G729" s="26">
        <v>419385.78341129405</v>
      </c>
      <c r="H729" s="30">
        <f t="shared" si="25"/>
        <v>509064.87864889461</v>
      </c>
    </row>
    <row r="730" spans="2:13" hidden="1">
      <c r="B730" s="138"/>
      <c r="C730" s="38" t="s">
        <v>16</v>
      </c>
      <c r="D730" s="7" t="s">
        <v>88</v>
      </c>
      <c r="E730" s="25">
        <v>5828.7564402148009</v>
      </c>
      <c r="F730" s="29">
        <v>0.24046609472987299</v>
      </c>
      <c r="G730" s="25">
        <v>21663.83069915646</v>
      </c>
      <c r="H730" s="29">
        <f t="shared" si="25"/>
        <v>27492.587139371262</v>
      </c>
    </row>
    <row r="731" spans="2:13" hidden="1">
      <c r="B731" s="218" t="s">
        <v>9</v>
      </c>
      <c r="C731" s="219" t="s">
        <v>89</v>
      </c>
      <c r="D731" s="72"/>
      <c r="E731" s="72">
        <f>SUM(E728:E730)</f>
        <v>114377.82122058047</v>
      </c>
      <c r="F731" s="64">
        <v>0.11378268644363798</v>
      </c>
      <c r="G731" s="72">
        <f>SUM(G728:G730)</f>
        <v>562509.5897325573</v>
      </c>
      <c r="H731" s="145">
        <f t="shared" si="25"/>
        <v>676887.41095313779</v>
      </c>
    </row>
    <row r="732" spans="2:13" ht="27.6" hidden="1">
      <c r="B732" s="220" t="s">
        <v>12</v>
      </c>
      <c r="C732" s="38" t="s">
        <v>14</v>
      </c>
      <c r="D732" s="38" t="s">
        <v>88</v>
      </c>
      <c r="E732" s="46">
        <f>+E728/H728</f>
        <v>0.13446858773154247</v>
      </c>
      <c r="F732" s="38"/>
      <c r="G732" s="46">
        <f>+G728/H728</f>
        <v>0.86553141226845742</v>
      </c>
      <c r="H732" s="45">
        <f t="shared" si="25"/>
        <v>0.99999999999999989</v>
      </c>
    </row>
    <row r="733" spans="2:13" hidden="1">
      <c r="B733" s="220"/>
      <c r="C733" s="48" t="s">
        <v>15</v>
      </c>
      <c r="D733" s="48" t="s">
        <v>88</v>
      </c>
      <c r="E733" s="4">
        <f>+E729/H729</f>
        <v>0.17616437314555505</v>
      </c>
      <c r="F733" s="48"/>
      <c r="G733" s="4">
        <f>+G729/H729</f>
        <v>0.823835626854445</v>
      </c>
      <c r="H733" s="44">
        <f t="shared" si="25"/>
        <v>1</v>
      </c>
    </row>
    <row r="734" spans="2:13" ht="27.6" hidden="1">
      <c r="B734" s="220"/>
      <c r="C734" s="38" t="s">
        <v>16</v>
      </c>
      <c r="D734" s="38" t="s">
        <v>88</v>
      </c>
      <c r="E734" s="46">
        <f>+E730/H730</f>
        <v>0.21201192927629658</v>
      </c>
      <c r="F734" s="38"/>
      <c r="G734" s="46">
        <f>+G730/H730</f>
        <v>0.78798807072370336</v>
      </c>
      <c r="H734" s="45">
        <f t="shared" si="25"/>
        <v>1</v>
      </c>
    </row>
    <row r="735" spans="2:13" hidden="1">
      <c r="B735" s="218"/>
      <c r="C735" s="219"/>
      <c r="D735" s="73"/>
      <c r="E735" s="73"/>
      <c r="F735" s="74"/>
      <c r="G735" s="73"/>
      <c r="H735" s="145"/>
    </row>
    <row r="736" spans="2:13" hidden="1">
      <c r="B736" s="127" t="s">
        <v>18</v>
      </c>
      <c r="D736" s="10"/>
      <c r="E736" s="35"/>
      <c r="F736" s="35"/>
      <c r="G736" s="35"/>
      <c r="H736" s="99"/>
      <c r="M736" s="157"/>
    </row>
    <row r="737" spans="1:13" hidden="1">
      <c r="D737" s="10"/>
      <c r="E737" s="35"/>
      <c r="F737" s="35"/>
      <c r="G737" s="35"/>
      <c r="H737" s="99"/>
      <c r="M737" s="157"/>
    </row>
    <row r="738" spans="1:13" ht="14.4" hidden="1">
      <c r="B738" s="20"/>
      <c r="C738" s="21"/>
      <c r="D738" s="37"/>
      <c r="E738" s="22"/>
      <c r="F738" s="21"/>
      <c r="G738" s="21"/>
    </row>
    <row r="739" spans="1:13" hidden="1">
      <c r="B739" s="194" t="s">
        <v>0</v>
      </c>
      <c r="C739" s="194"/>
      <c r="D739" s="194"/>
      <c r="E739" s="194"/>
    </row>
    <row r="740" spans="1:13" hidden="1">
      <c r="B740" s="194" t="s">
        <v>1</v>
      </c>
      <c r="C740" s="194"/>
      <c r="D740" s="194"/>
      <c r="E740" s="194"/>
    </row>
    <row r="741" spans="1:13" hidden="1">
      <c r="B741" s="194" t="s">
        <v>2</v>
      </c>
      <c r="C741" s="194"/>
      <c r="D741" s="194"/>
      <c r="E741" s="194"/>
    </row>
    <row r="742" spans="1:13" hidden="1">
      <c r="B742" s="194" t="s">
        <v>86</v>
      </c>
      <c r="C742" s="194"/>
      <c r="D742" s="194"/>
      <c r="E742" s="194"/>
    </row>
    <row r="743" spans="1:13" hidden="1">
      <c r="B743" s="208" t="s">
        <v>3</v>
      </c>
      <c r="C743" s="208"/>
      <c r="D743" s="208"/>
      <c r="E743" s="208"/>
    </row>
    <row r="744" spans="1:13" ht="14.4" hidden="1">
      <c r="B744" s="23"/>
      <c r="C744" s="21"/>
      <c r="D744" s="37"/>
      <c r="E744" s="22"/>
      <c r="F744" s="21"/>
      <c r="G744" s="21"/>
    </row>
    <row r="745" spans="1:13" s="19" customFormat="1" hidden="1">
      <c r="A745" s="184"/>
      <c r="B745" s="55" t="s">
        <v>4</v>
      </c>
      <c r="C745" s="53" t="s">
        <v>90</v>
      </c>
      <c r="D745" s="55" t="s">
        <v>6</v>
      </c>
      <c r="E745" s="54" t="s">
        <v>7</v>
      </c>
      <c r="H745" s="143"/>
      <c r="M745" s="155"/>
    </row>
    <row r="746" spans="1:13" hidden="1">
      <c r="B746" s="51" t="s">
        <v>8</v>
      </c>
      <c r="C746" s="7" t="s">
        <v>91</v>
      </c>
      <c r="D746" s="11">
        <v>46097.335091292749</v>
      </c>
      <c r="E746" s="15">
        <v>0.14212879333487125</v>
      </c>
    </row>
    <row r="747" spans="1:13" hidden="1">
      <c r="B747" s="51"/>
      <c r="C747" s="8" t="s">
        <v>92</v>
      </c>
      <c r="D747" s="12">
        <v>40538.591363149637</v>
      </c>
      <c r="E747" s="16">
        <v>0.17399542238883958</v>
      </c>
    </row>
    <row r="748" spans="1:13" hidden="1">
      <c r="B748" s="51"/>
      <c r="C748" s="7" t="s">
        <v>93</v>
      </c>
      <c r="D748" s="24">
        <v>27741.894766138012</v>
      </c>
      <c r="E748" s="15">
        <v>0.18868209388260371</v>
      </c>
    </row>
    <row r="749" spans="1:13" ht="14.4" hidden="1">
      <c r="B749" s="211" t="s">
        <v>9</v>
      </c>
      <c r="C749" s="209" t="s">
        <v>9</v>
      </c>
      <c r="D749" s="65">
        <f>SUM(D746:D748)</f>
        <v>114377.82122058039</v>
      </c>
      <c r="E749" s="22"/>
    </row>
    <row r="750" spans="1:13" ht="14.4" hidden="1">
      <c r="B750" s="199" t="s">
        <v>12</v>
      </c>
      <c r="C750" s="7" t="s">
        <v>91</v>
      </c>
      <c r="D750" s="39">
        <f>+D746/$D$749</f>
        <v>0.40302686831560575</v>
      </c>
      <c r="E750" s="22"/>
    </row>
    <row r="751" spans="1:13" ht="14.4" hidden="1">
      <c r="B751" s="199"/>
      <c r="C751" s="8" t="s">
        <v>92</v>
      </c>
      <c r="D751" s="40">
        <f t="shared" ref="D751:D752" si="26">+D747/$D$749</f>
        <v>0.35442702903887274</v>
      </c>
      <c r="E751" s="22"/>
    </row>
    <row r="752" spans="1:13" ht="14.4" hidden="1">
      <c r="B752" s="199"/>
      <c r="C752" s="7" t="s">
        <v>93</v>
      </c>
      <c r="D752" s="39">
        <f t="shared" si="26"/>
        <v>0.24254610264552162</v>
      </c>
      <c r="E752" s="22"/>
      <c r="F752" s="58"/>
    </row>
    <row r="753" spans="2:7" ht="14.4" hidden="1">
      <c r="B753" s="199"/>
      <c r="C753" s="8" t="s">
        <v>9</v>
      </c>
      <c r="D753" s="40">
        <f>SUM(D750:D752)</f>
        <v>1</v>
      </c>
      <c r="E753" s="22"/>
    </row>
    <row r="754" spans="2:7" ht="14.4" hidden="1">
      <c r="B754" s="211"/>
      <c r="C754" s="209"/>
      <c r="D754" s="63"/>
      <c r="E754" s="22"/>
    </row>
    <row r="755" spans="2:7" ht="14.4" hidden="1">
      <c r="B755" s="127" t="s">
        <v>18</v>
      </c>
      <c r="E755" s="22"/>
    </row>
    <row r="756" spans="2:7" ht="14.4" hidden="1">
      <c r="B756" s="20"/>
      <c r="C756" s="21"/>
      <c r="D756" s="37"/>
      <c r="E756" s="22"/>
      <c r="F756" s="21"/>
      <c r="G756" s="21"/>
    </row>
    <row r="757" spans="2:7" ht="14.4" hidden="1">
      <c r="B757" s="23"/>
      <c r="C757" s="21"/>
      <c r="D757" s="37"/>
      <c r="E757" s="22"/>
      <c r="F757" s="21"/>
      <c r="G757" s="21"/>
    </row>
    <row r="758" spans="2:7" ht="14.4" hidden="1">
      <c r="B758" s="202" t="s">
        <v>13</v>
      </c>
      <c r="C758" s="203"/>
      <c r="D758" s="204" t="s">
        <v>20</v>
      </c>
      <c r="E758" s="203" t="s">
        <v>6</v>
      </c>
      <c r="F758" s="204" t="s">
        <v>7</v>
      </c>
      <c r="G758" s="21"/>
    </row>
    <row r="759" spans="2:7" hidden="1">
      <c r="B759" s="202"/>
      <c r="C759" s="203"/>
      <c r="D759" s="204"/>
      <c r="E759" s="203"/>
      <c r="F759" s="204"/>
      <c r="G759" s="17"/>
    </row>
    <row r="760" spans="2:7" hidden="1">
      <c r="B760" s="215" t="s">
        <v>8</v>
      </c>
      <c r="C760" s="216" t="s">
        <v>14</v>
      </c>
      <c r="D760" s="7" t="s">
        <v>91</v>
      </c>
      <c r="E760" s="24">
        <v>9072.1395595538106</v>
      </c>
      <c r="F760" s="34">
        <v>0.18072106393961895</v>
      </c>
      <c r="G760" s="17"/>
    </row>
    <row r="761" spans="2:7" hidden="1">
      <c r="B761" s="215"/>
      <c r="C761" s="216"/>
      <c r="D761" s="8" t="s">
        <v>92</v>
      </c>
      <c r="E761" s="47">
        <v>7546.2993777893253</v>
      </c>
      <c r="F761" s="33">
        <v>0.23089293616953338</v>
      </c>
      <c r="G761" s="17"/>
    </row>
    <row r="762" spans="2:7" hidden="1">
      <c r="B762" s="215"/>
      <c r="C762" s="216"/>
      <c r="D762" s="7" t="s">
        <v>93</v>
      </c>
      <c r="E762" s="24">
        <v>2251.5306054219709</v>
      </c>
      <c r="F762" s="34">
        <v>0.25453341329488793</v>
      </c>
      <c r="G762" s="17"/>
    </row>
    <row r="763" spans="2:7" hidden="1">
      <c r="B763" s="215"/>
      <c r="C763" s="216"/>
      <c r="D763" s="8" t="s">
        <v>119</v>
      </c>
      <c r="E763" s="47">
        <v>18869.96954276511</v>
      </c>
      <c r="F763" s="33"/>
      <c r="G763" s="17"/>
    </row>
    <row r="764" spans="2:7" hidden="1">
      <c r="B764" s="215"/>
      <c r="C764" s="217" t="s">
        <v>15</v>
      </c>
      <c r="D764" s="7" t="s">
        <v>91</v>
      </c>
      <c r="E764" s="24">
        <v>33925.961368616161</v>
      </c>
      <c r="F764" s="34">
        <v>0.18032974879079841</v>
      </c>
      <c r="G764" s="17"/>
    </row>
    <row r="765" spans="2:7" hidden="1">
      <c r="B765" s="215"/>
      <c r="C765" s="217"/>
      <c r="D765" s="8" t="s">
        <v>92</v>
      </c>
      <c r="E765" s="47">
        <v>30689.458017448313</v>
      </c>
      <c r="F765" s="33">
        <v>0.21976204396389037</v>
      </c>
      <c r="G765" s="17"/>
    </row>
    <row r="766" spans="2:7" hidden="1">
      <c r="B766" s="215"/>
      <c r="C766" s="217"/>
      <c r="D766" s="7" t="s">
        <v>93</v>
      </c>
      <c r="E766" s="24">
        <v>25063.675851536045</v>
      </c>
      <c r="F766" s="34">
        <v>0.20726347908713127</v>
      </c>
      <c r="G766" s="17"/>
    </row>
    <row r="767" spans="2:7" hidden="1">
      <c r="B767" s="215"/>
      <c r="C767" s="217"/>
      <c r="D767" s="8" t="s">
        <v>120</v>
      </c>
      <c r="E767" s="47">
        <v>89679.095237600515</v>
      </c>
      <c r="F767" s="33"/>
      <c r="G767" s="17"/>
    </row>
    <row r="768" spans="2:7" hidden="1">
      <c r="B768" s="215"/>
      <c r="C768" s="216" t="s">
        <v>16</v>
      </c>
      <c r="D768" s="7" t="s">
        <v>91</v>
      </c>
      <c r="E768" s="24">
        <v>3099.2341631228001</v>
      </c>
      <c r="F768" s="34">
        <v>0.54080811362447034</v>
      </c>
      <c r="G768" s="17"/>
    </row>
    <row r="769" spans="2:7" hidden="1">
      <c r="B769" s="215"/>
      <c r="C769" s="216"/>
      <c r="D769" s="8" t="s">
        <v>92</v>
      </c>
      <c r="E769" s="47">
        <v>2302.8339679120004</v>
      </c>
      <c r="F769" s="33">
        <v>0.48155054168622879</v>
      </c>
      <c r="G769" s="17"/>
    </row>
    <row r="770" spans="2:7" hidden="1">
      <c r="B770" s="215"/>
      <c r="C770" s="216"/>
      <c r="D770" s="7" t="s">
        <v>93</v>
      </c>
      <c r="E770" s="24">
        <v>426.68830918000003</v>
      </c>
      <c r="F770" s="34">
        <v>0.68211832769666902</v>
      </c>
      <c r="G770" s="17"/>
    </row>
    <row r="771" spans="2:7" hidden="1">
      <c r="B771" s="215"/>
      <c r="C771" s="216"/>
      <c r="D771" s="8" t="s">
        <v>115</v>
      </c>
      <c r="E771" s="47">
        <v>5828.7564402148009</v>
      </c>
      <c r="F771" s="33"/>
      <c r="G771" s="17"/>
    </row>
    <row r="772" spans="2:7" hidden="1">
      <c r="B772" s="211" t="s">
        <v>9</v>
      </c>
      <c r="C772" s="209" t="s">
        <v>9</v>
      </c>
      <c r="D772" s="67"/>
      <c r="E772" s="63">
        <f>+E763+E767+E771</f>
        <v>114377.82122058042</v>
      </c>
    </row>
    <row r="773" spans="2:7" hidden="1">
      <c r="B773" s="220" t="s">
        <v>12</v>
      </c>
      <c r="C773" s="217" t="s">
        <v>14</v>
      </c>
      <c r="D773" s="7" t="s">
        <v>91</v>
      </c>
      <c r="E773" s="14">
        <f>+E760/$E$763</f>
        <v>0.4807712878917782</v>
      </c>
      <c r="G773" s="17"/>
    </row>
    <row r="774" spans="2:7" hidden="1">
      <c r="B774" s="220"/>
      <c r="C774" s="217"/>
      <c r="D774" s="8" t="s">
        <v>92</v>
      </c>
      <c r="E774" s="13">
        <f>+E761/$E$763</f>
        <v>0.39991052241431063</v>
      </c>
      <c r="F774" s="17"/>
      <c r="G774" s="17"/>
    </row>
    <row r="775" spans="2:7" hidden="1">
      <c r="B775" s="220"/>
      <c r="C775" s="217"/>
      <c r="D775" s="7" t="s">
        <v>93</v>
      </c>
      <c r="E775" s="14">
        <f>+E762/$E$763</f>
        <v>0.11931818969391103</v>
      </c>
      <c r="F775" s="17"/>
      <c r="G775" s="17"/>
    </row>
    <row r="776" spans="2:7" hidden="1">
      <c r="B776" s="220"/>
      <c r="C776" s="217"/>
      <c r="D776" s="8" t="s">
        <v>9</v>
      </c>
      <c r="E776" s="13">
        <f>+E763/$E$763</f>
        <v>1</v>
      </c>
      <c r="F776" s="17"/>
      <c r="G776" s="17"/>
    </row>
    <row r="777" spans="2:7" ht="14.4" hidden="1">
      <c r="B777" s="220"/>
      <c r="C777" s="216" t="s">
        <v>15</v>
      </c>
      <c r="D777" s="7" t="s">
        <v>91</v>
      </c>
      <c r="E777" s="14">
        <f>+E764/$E$767</f>
        <v>0.37830401030174238</v>
      </c>
      <c r="F777" s="18"/>
      <c r="G777" s="21"/>
    </row>
    <row r="778" spans="2:7" ht="14.4" hidden="1">
      <c r="B778" s="220"/>
      <c r="C778" s="216"/>
      <c r="D778" s="8" t="s">
        <v>92</v>
      </c>
      <c r="E778" s="13">
        <f>+E765/$E$767</f>
        <v>0.34221417974989654</v>
      </c>
      <c r="F778" s="18"/>
      <c r="G778" s="21"/>
    </row>
    <row r="779" spans="2:7" ht="14.4" hidden="1">
      <c r="B779" s="220"/>
      <c r="C779" s="216"/>
      <c r="D779" s="7" t="s">
        <v>93</v>
      </c>
      <c r="E779" s="14">
        <f>+E766/$E$767</f>
        <v>0.27948180994836114</v>
      </c>
      <c r="F779" s="18"/>
      <c r="G779" s="21"/>
    </row>
    <row r="780" spans="2:7" hidden="1">
      <c r="B780" s="220"/>
      <c r="D780" s="8" t="s">
        <v>9</v>
      </c>
      <c r="E780" s="13">
        <f>+E767/$E$767</f>
        <v>1</v>
      </c>
    </row>
    <row r="781" spans="2:7" hidden="1">
      <c r="B781" s="220"/>
      <c r="C781" s="56"/>
      <c r="D781" s="7" t="s">
        <v>91</v>
      </c>
      <c r="E781" s="14">
        <f>+E768/$E$771</f>
        <v>0.53171447373233993</v>
      </c>
    </row>
    <row r="782" spans="2:7" hidden="1">
      <c r="B782" s="220"/>
      <c r="C782" s="56" t="s">
        <v>16</v>
      </c>
      <c r="D782" s="8" t="s">
        <v>92</v>
      </c>
      <c r="E782" s="13">
        <f>+E769/$E$771</f>
        <v>0.39508152236794036</v>
      </c>
    </row>
    <row r="783" spans="2:7" hidden="1">
      <c r="B783" s="220"/>
      <c r="C783" s="56"/>
      <c r="D783" s="7" t="s">
        <v>93</v>
      </c>
      <c r="E783" s="14">
        <f>+E770/$E$771</f>
        <v>7.3204003899719608E-2</v>
      </c>
    </row>
    <row r="784" spans="2:7" hidden="1">
      <c r="B784" s="220"/>
      <c r="C784" s="56"/>
      <c r="D784" s="8" t="s">
        <v>9</v>
      </c>
      <c r="E784" s="13">
        <f>+E771/$E$771</f>
        <v>1</v>
      </c>
    </row>
    <row r="785" spans="1:13" hidden="1">
      <c r="B785" s="211"/>
      <c r="C785" s="209"/>
      <c r="D785" s="67"/>
      <c r="E785" s="63"/>
    </row>
    <row r="786" spans="1:13" hidden="1">
      <c r="B786" s="127" t="s">
        <v>18</v>
      </c>
    </row>
    <row r="787" spans="1:13" hidden="1"/>
    <row r="788" spans="1:13" hidden="1"/>
    <row r="789" spans="1:13" ht="15" hidden="1" customHeight="1">
      <c r="B789" s="194" t="s">
        <v>0</v>
      </c>
      <c r="C789" s="194"/>
      <c r="D789" s="194"/>
      <c r="E789" s="194"/>
      <c r="F789" s="194"/>
      <c r="G789" s="194"/>
    </row>
    <row r="790" spans="1:13" ht="15" hidden="1" customHeight="1">
      <c r="B790" s="194" t="s">
        <v>1</v>
      </c>
      <c r="C790" s="194"/>
      <c r="D790" s="194"/>
      <c r="E790" s="194"/>
      <c r="F790" s="194"/>
      <c r="G790" s="194"/>
    </row>
    <row r="791" spans="1:13" ht="15" hidden="1" customHeight="1">
      <c r="B791" s="194" t="s">
        <v>2</v>
      </c>
      <c r="C791" s="194"/>
      <c r="D791" s="194"/>
      <c r="E791" s="194"/>
      <c r="F791" s="194"/>
      <c r="G791" s="194"/>
    </row>
    <row r="792" spans="1:13" ht="15" hidden="1" customHeight="1">
      <c r="B792" s="194" t="s">
        <v>94</v>
      </c>
      <c r="C792" s="194"/>
      <c r="D792" s="194"/>
      <c r="E792" s="194"/>
      <c r="F792" s="194"/>
      <c r="G792" s="194"/>
    </row>
    <row r="793" spans="1:13" ht="14.25" hidden="1" customHeight="1">
      <c r="B793" s="208" t="s">
        <v>3</v>
      </c>
      <c r="C793" s="208"/>
      <c r="D793" s="208"/>
      <c r="E793" s="208"/>
      <c r="F793" s="208"/>
      <c r="G793" s="208"/>
    </row>
    <row r="794" spans="1:13" hidden="1"/>
    <row r="795" spans="1:13" s="19" customFormat="1" ht="15" hidden="1" customHeight="1">
      <c r="A795" s="184"/>
      <c r="B795" s="204" t="s">
        <v>4</v>
      </c>
      <c r="C795" s="202" t="s">
        <v>95</v>
      </c>
      <c r="D795" s="210"/>
      <c r="E795" s="210"/>
      <c r="F795" s="210"/>
      <c r="G795" s="210"/>
      <c r="H795" s="143"/>
      <c r="M795" s="155"/>
    </row>
    <row r="796" spans="1:13" s="19" customFormat="1" ht="15" hidden="1" customHeight="1">
      <c r="A796" s="184"/>
      <c r="B796" s="204"/>
      <c r="C796" s="204"/>
      <c r="D796" s="202" t="s">
        <v>6</v>
      </c>
      <c r="E796" s="210"/>
      <c r="F796" s="210"/>
      <c r="G796" s="210"/>
      <c r="H796" s="143"/>
      <c r="M796" s="155"/>
    </row>
    <row r="797" spans="1:13" s="19" customFormat="1" hidden="1">
      <c r="A797" s="184"/>
      <c r="B797" s="204"/>
      <c r="C797" s="204"/>
      <c r="D797" s="54" t="s">
        <v>29</v>
      </c>
      <c r="E797" s="54" t="s">
        <v>7</v>
      </c>
      <c r="F797" s="55" t="s">
        <v>30</v>
      </c>
      <c r="G797" s="54" t="s">
        <v>7</v>
      </c>
      <c r="H797" s="143"/>
      <c r="M797" s="155"/>
    </row>
    <row r="798" spans="1:13" hidden="1">
      <c r="B798" s="51" t="s">
        <v>8</v>
      </c>
      <c r="C798" s="51" t="s">
        <v>97</v>
      </c>
      <c r="D798" s="27">
        <v>321636.06622455671</v>
      </c>
      <c r="E798" s="29">
        <v>8.6338786151921934E-2</v>
      </c>
      <c r="F798" s="27">
        <v>355251.3447285812</v>
      </c>
      <c r="G798" s="29">
        <v>7.1857481257606631E-2</v>
      </c>
    </row>
    <row r="799" spans="1:13" hidden="1">
      <c r="B799" s="52" t="s">
        <v>12</v>
      </c>
      <c r="C799" s="52" t="s">
        <v>97</v>
      </c>
      <c r="D799" s="32" t="e">
        <f>+D798/#REF!</f>
        <v>#REF!</v>
      </c>
      <c r="E799" s="33"/>
      <c r="F799" s="32" t="e">
        <f>+F798/#REF!</f>
        <v>#REF!</v>
      </c>
      <c r="G799" s="33"/>
    </row>
    <row r="800" spans="1:13" hidden="1">
      <c r="B800" s="127" t="s">
        <v>18</v>
      </c>
    </row>
    <row r="801" spans="2:13" ht="14.4" hidden="1">
      <c r="B801" s="20"/>
      <c r="C801" s="21"/>
      <c r="D801" s="37"/>
      <c r="E801" s="22"/>
      <c r="F801" s="21"/>
      <c r="G801" s="21"/>
    </row>
    <row r="802" spans="2:13" ht="14.4" hidden="1">
      <c r="B802" s="23"/>
      <c r="C802" s="21"/>
      <c r="D802" s="37"/>
      <c r="E802" s="22"/>
      <c r="F802" s="21"/>
      <c r="G802" s="21"/>
    </row>
    <row r="803" spans="2:13" ht="15" hidden="1" customHeight="1">
      <c r="B803" s="202" t="s">
        <v>13</v>
      </c>
      <c r="C803" s="203"/>
      <c r="D803" s="202" t="s">
        <v>95</v>
      </c>
      <c r="E803" s="210"/>
      <c r="F803" s="210"/>
      <c r="G803" s="210"/>
      <c r="H803" s="203"/>
    </row>
    <row r="804" spans="2:13" ht="15" hidden="1" customHeight="1">
      <c r="B804" s="202"/>
      <c r="C804" s="203"/>
      <c r="D804" s="204"/>
      <c r="E804" s="202" t="s">
        <v>6</v>
      </c>
      <c r="F804" s="210"/>
      <c r="G804" s="210"/>
      <c r="H804" s="203"/>
    </row>
    <row r="805" spans="2:13" hidden="1">
      <c r="B805" s="202"/>
      <c r="C805" s="203"/>
      <c r="D805" s="204"/>
      <c r="E805" s="54" t="s">
        <v>29</v>
      </c>
      <c r="F805" s="54" t="s">
        <v>7</v>
      </c>
      <c r="G805" s="55" t="s">
        <v>30</v>
      </c>
      <c r="H805" s="145" t="s">
        <v>31</v>
      </c>
    </row>
    <row r="806" spans="2:13" hidden="1">
      <c r="B806" s="215" t="s">
        <v>8</v>
      </c>
      <c r="C806" s="38" t="s">
        <v>14</v>
      </c>
      <c r="D806" s="7" t="s">
        <v>97</v>
      </c>
      <c r="E806" s="25">
        <v>59857.031570045066</v>
      </c>
      <c r="F806" s="29">
        <v>0.11983392610848807</v>
      </c>
      <c r="G806" s="25">
        <v>80472.913594826779</v>
      </c>
      <c r="H806" s="29">
        <f t="shared" ref="H806:H812" si="27">+E806+G806</f>
        <v>140329.94516487184</v>
      </c>
    </row>
    <row r="807" spans="2:13" hidden="1">
      <c r="B807" s="215"/>
      <c r="C807" s="48" t="s">
        <v>15</v>
      </c>
      <c r="D807" s="8" t="s">
        <v>97</v>
      </c>
      <c r="E807" s="26">
        <v>252217.5911112809</v>
      </c>
      <c r="F807" s="30">
        <v>0.10581227447624511</v>
      </c>
      <c r="G807" s="26">
        <v>256847.28753761522</v>
      </c>
      <c r="H807" s="30">
        <f t="shared" si="27"/>
        <v>509064.87864889612</v>
      </c>
    </row>
    <row r="808" spans="2:13" hidden="1">
      <c r="B808" s="215"/>
      <c r="C808" s="38" t="s">
        <v>16</v>
      </c>
      <c r="D808" s="7" t="s">
        <v>97</v>
      </c>
      <c r="E808" s="25">
        <v>9561.4435432313585</v>
      </c>
      <c r="F808" s="29">
        <v>0.28584257868037988</v>
      </c>
      <c r="G808" s="25">
        <v>17931.1435961399</v>
      </c>
      <c r="H808" s="29">
        <f t="shared" si="27"/>
        <v>27492.587139371259</v>
      </c>
    </row>
    <row r="809" spans="2:13" hidden="1">
      <c r="B809" s="211" t="s">
        <v>9</v>
      </c>
      <c r="C809" s="209" t="s">
        <v>9</v>
      </c>
      <c r="D809" s="67"/>
      <c r="E809" s="67">
        <f>SUM(E806:E808)</f>
        <v>321636.06622455729</v>
      </c>
      <c r="F809" s="67"/>
      <c r="G809" s="67">
        <f>SUM(G806:G808)</f>
        <v>355251.3447285819</v>
      </c>
      <c r="H809" s="145">
        <f t="shared" si="27"/>
        <v>676887.41095313919</v>
      </c>
    </row>
    <row r="810" spans="2:13" hidden="1">
      <c r="B810" s="220" t="s">
        <v>12</v>
      </c>
      <c r="C810" s="38" t="s">
        <v>14</v>
      </c>
      <c r="D810" s="38" t="s">
        <v>97</v>
      </c>
      <c r="E810" s="46">
        <f>+E806/H806</f>
        <v>0.42654496515137819</v>
      </c>
      <c r="F810" s="38"/>
      <c r="G810" s="46">
        <f>+G806/H806</f>
        <v>0.57345503484862193</v>
      </c>
      <c r="H810" s="45">
        <f t="shared" si="27"/>
        <v>1</v>
      </c>
    </row>
    <row r="811" spans="2:13" hidden="1">
      <c r="B811" s="220"/>
      <c r="C811" s="48" t="s">
        <v>15</v>
      </c>
      <c r="D811" s="48" t="s">
        <v>97</v>
      </c>
      <c r="E811" s="4">
        <f>+E807/H807</f>
        <v>0.49545274421737562</v>
      </c>
      <c r="F811" s="48"/>
      <c r="G811" s="4">
        <f>+G807/H807</f>
        <v>0.50454725578262438</v>
      </c>
      <c r="H811" s="44">
        <f t="shared" si="27"/>
        <v>1</v>
      </c>
    </row>
    <row r="812" spans="2:13" hidden="1">
      <c r="B812" s="220"/>
      <c r="C812" s="38" t="s">
        <v>16</v>
      </c>
      <c r="D812" s="38" t="s">
        <v>97</v>
      </c>
      <c r="E812" s="46">
        <f>+E808/H808</f>
        <v>0.34778260389829663</v>
      </c>
      <c r="F812" s="38"/>
      <c r="G812" s="46">
        <f>+G808/H808</f>
        <v>0.65221739610170337</v>
      </c>
      <c r="H812" s="45">
        <f t="shared" si="27"/>
        <v>1</v>
      </c>
    </row>
    <row r="813" spans="2:13" hidden="1">
      <c r="B813" s="211"/>
      <c r="C813" s="209"/>
      <c r="D813" s="67"/>
      <c r="E813" s="67"/>
      <c r="F813" s="67"/>
      <c r="G813" s="67"/>
      <c r="H813" s="145"/>
    </row>
    <row r="814" spans="2:13" hidden="1">
      <c r="B814" s="127" t="s">
        <v>18</v>
      </c>
      <c r="D814" s="10"/>
      <c r="E814" s="35"/>
      <c r="F814" s="35"/>
      <c r="G814" s="35"/>
      <c r="H814" s="99"/>
      <c r="M814" s="157"/>
    </row>
    <row r="815" spans="2:13" hidden="1">
      <c r="D815" s="10"/>
      <c r="E815" s="35"/>
      <c r="F815" s="35"/>
      <c r="G815" s="35"/>
      <c r="H815" s="99"/>
      <c r="M815" s="157"/>
    </row>
    <row r="816" spans="2:13" ht="14.4" hidden="1">
      <c r="B816" s="20"/>
      <c r="C816" s="21"/>
      <c r="D816" s="37"/>
      <c r="E816" s="22"/>
      <c r="F816" s="21"/>
      <c r="G816" s="21"/>
    </row>
    <row r="817" spans="1:13" hidden="1">
      <c r="B817" s="194" t="s">
        <v>0</v>
      </c>
      <c r="C817" s="194"/>
      <c r="D817" s="194"/>
      <c r="E817" s="194"/>
    </row>
    <row r="818" spans="1:13" hidden="1">
      <c r="B818" s="194" t="s">
        <v>1</v>
      </c>
      <c r="C818" s="194"/>
      <c r="D818" s="194"/>
      <c r="E818" s="194"/>
    </row>
    <row r="819" spans="1:13" hidden="1">
      <c r="B819" s="194" t="s">
        <v>2</v>
      </c>
      <c r="C819" s="194"/>
      <c r="D819" s="194"/>
      <c r="E819" s="194"/>
    </row>
    <row r="820" spans="1:13" hidden="1">
      <c r="B820" s="194" t="s">
        <v>96</v>
      </c>
      <c r="C820" s="194"/>
      <c r="D820" s="194"/>
      <c r="E820" s="194"/>
    </row>
    <row r="821" spans="1:13" hidden="1">
      <c r="B821" s="208" t="s">
        <v>3</v>
      </c>
      <c r="C821" s="208"/>
      <c r="D821" s="208"/>
      <c r="E821" s="208"/>
    </row>
    <row r="822" spans="1:13" ht="14.4" hidden="1">
      <c r="B822" s="23"/>
      <c r="C822" s="21"/>
      <c r="D822" s="37"/>
      <c r="E822" s="22"/>
      <c r="F822" s="21"/>
      <c r="G822" s="21"/>
    </row>
    <row r="823" spans="1:13" s="19" customFormat="1" hidden="1">
      <c r="A823" s="184"/>
      <c r="B823" s="55" t="s">
        <v>4</v>
      </c>
      <c r="C823" s="53" t="s">
        <v>90</v>
      </c>
      <c r="D823" s="55" t="s">
        <v>6</v>
      </c>
      <c r="E823" s="54" t="s">
        <v>7</v>
      </c>
      <c r="H823" s="143"/>
      <c r="M823" s="155"/>
    </row>
    <row r="824" spans="1:13" hidden="1">
      <c r="B824" s="51" t="s">
        <v>8</v>
      </c>
      <c r="C824" s="7" t="s">
        <v>98</v>
      </c>
      <c r="D824" s="11">
        <v>297754.31379740057</v>
      </c>
      <c r="E824" s="15">
        <v>9.149151457877347E-2</v>
      </c>
    </row>
    <row r="825" spans="1:13" hidden="1">
      <c r="B825" s="51"/>
      <c r="C825" s="8" t="s">
        <v>99</v>
      </c>
      <c r="D825" s="12">
        <v>17928.788216786063</v>
      </c>
      <c r="E825" s="16">
        <v>0.16870280867560741</v>
      </c>
    </row>
    <row r="826" spans="1:13" hidden="1">
      <c r="B826" s="51"/>
      <c r="C826" s="7" t="s">
        <v>11</v>
      </c>
      <c r="D826" s="24">
        <v>5952.964210370701</v>
      </c>
      <c r="E826" s="15">
        <v>0.3085665624057764</v>
      </c>
    </row>
    <row r="827" spans="1:13" hidden="1">
      <c r="B827" s="211" t="s">
        <v>9</v>
      </c>
      <c r="C827" s="209" t="s">
        <v>9</v>
      </c>
      <c r="D827" s="63">
        <f>SUM(D824:D826)</f>
        <v>321636.06622455735</v>
      </c>
    </row>
    <row r="828" spans="1:13" hidden="1">
      <c r="B828" s="199" t="s">
        <v>12</v>
      </c>
      <c r="C828" s="7" t="s">
        <v>98</v>
      </c>
      <c r="D828" s="14">
        <f>+D824/$D$827</f>
        <v>0.92574914651989559</v>
      </c>
    </row>
    <row r="829" spans="1:13" hidden="1">
      <c r="B829" s="199"/>
      <c r="C829" s="8" t="s">
        <v>99</v>
      </c>
      <c r="D829" s="13">
        <f>+D825/$D$827</f>
        <v>5.5742468272412839E-2</v>
      </c>
    </row>
    <row r="830" spans="1:13" hidden="1">
      <c r="B830" s="199"/>
      <c r="C830" s="7" t="s">
        <v>11</v>
      </c>
      <c r="D830" s="14">
        <f>+D826/$D$827</f>
        <v>1.8508385207691564E-2</v>
      </c>
    </row>
    <row r="831" spans="1:13" hidden="1">
      <c r="B831" s="199"/>
      <c r="C831" s="8" t="s">
        <v>9</v>
      </c>
      <c r="D831" s="13">
        <f>+D827/$D$827</f>
        <v>1</v>
      </c>
    </row>
    <row r="832" spans="1:13" hidden="1">
      <c r="B832" s="211"/>
      <c r="C832" s="209"/>
      <c r="D832" s="63"/>
    </row>
    <row r="833" spans="2:7" hidden="1">
      <c r="B833" s="127" t="s">
        <v>18</v>
      </c>
    </row>
    <row r="834" spans="2:7" ht="14.4" hidden="1">
      <c r="B834" s="20"/>
      <c r="C834" s="21"/>
      <c r="D834" s="37"/>
      <c r="E834" s="22"/>
      <c r="F834" s="21"/>
      <c r="G834" s="21"/>
    </row>
    <row r="835" spans="2:7" ht="14.4" hidden="1">
      <c r="B835" s="23"/>
      <c r="C835" s="21"/>
      <c r="D835" s="37"/>
      <c r="E835" s="22"/>
      <c r="F835" s="21"/>
      <c r="G835" s="21"/>
    </row>
    <row r="836" spans="2:7" ht="14.4" hidden="1">
      <c r="B836" s="202" t="s">
        <v>13</v>
      </c>
      <c r="C836" s="203"/>
      <c r="D836" s="204" t="s">
        <v>90</v>
      </c>
      <c r="E836" s="203" t="s">
        <v>6</v>
      </c>
      <c r="F836" s="204" t="s">
        <v>7</v>
      </c>
      <c r="G836" s="21"/>
    </row>
    <row r="837" spans="2:7" hidden="1">
      <c r="B837" s="202"/>
      <c r="C837" s="203"/>
      <c r="D837" s="204"/>
      <c r="E837" s="203"/>
      <c r="F837" s="204"/>
      <c r="G837" s="17"/>
    </row>
    <row r="838" spans="2:7" hidden="1">
      <c r="B838" s="215" t="s">
        <v>8</v>
      </c>
      <c r="C838" s="216" t="s">
        <v>14</v>
      </c>
      <c r="D838" s="7" t="s">
        <v>98</v>
      </c>
      <c r="E838" s="24">
        <v>53906.018518180725</v>
      </c>
      <c r="F838" s="34">
        <v>0.12921025647789797</v>
      </c>
      <c r="G838" s="17"/>
    </row>
    <row r="839" spans="2:7" hidden="1">
      <c r="B839" s="215"/>
      <c r="C839" s="216"/>
      <c r="D839" s="8" t="s">
        <v>99</v>
      </c>
      <c r="E839" s="47">
        <v>5370.129156460398</v>
      </c>
      <c r="F839" s="33">
        <v>0.28162962308641259</v>
      </c>
      <c r="G839" s="17"/>
    </row>
    <row r="840" spans="2:7" hidden="1">
      <c r="B840" s="215"/>
      <c r="C840" s="216"/>
      <c r="D840" s="7" t="s">
        <v>11</v>
      </c>
      <c r="E840" s="24">
        <v>580.88389540394996</v>
      </c>
      <c r="F840" s="34">
        <v>0.47763392493966528</v>
      </c>
      <c r="G840" s="17"/>
    </row>
    <row r="841" spans="2:7" hidden="1">
      <c r="B841" s="215"/>
      <c r="C841" s="216"/>
      <c r="D841" s="8" t="s">
        <v>9</v>
      </c>
      <c r="E841" s="47">
        <v>59857.031570045074</v>
      </c>
      <c r="F841" s="33">
        <v>7.0287626059072156E-2</v>
      </c>
      <c r="G841" s="17"/>
    </row>
    <row r="842" spans="2:7" hidden="1">
      <c r="B842" s="215"/>
      <c r="C842" s="217" t="s">
        <v>15</v>
      </c>
      <c r="D842" s="7" t="s">
        <v>98</v>
      </c>
      <c r="E842" s="24">
        <v>235729.57279360079</v>
      </c>
      <c r="F842" s="34">
        <v>0.11116698247117165</v>
      </c>
      <c r="G842" s="17"/>
    </row>
    <row r="843" spans="2:7" hidden="1">
      <c r="B843" s="215"/>
      <c r="C843" s="217"/>
      <c r="D843" s="8" t="s">
        <v>99</v>
      </c>
      <c r="E843" s="47">
        <v>11205.67457993316</v>
      </c>
      <c r="F843" s="33">
        <v>0.2241217271743228</v>
      </c>
      <c r="G843" s="17"/>
    </row>
    <row r="844" spans="2:7" hidden="1">
      <c r="B844" s="215"/>
      <c r="C844" s="217"/>
      <c r="D844" s="7" t="s">
        <v>11</v>
      </c>
      <c r="E844" s="24">
        <v>5282.3437377467517</v>
      </c>
      <c r="F844" s="34">
        <v>0.34333104010878523</v>
      </c>
      <c r="G844" s="17"/>
    </row>
    <row r="845" spans="2:7" hidden="1">
      <c r="B845" s="215"/>
      <c r="C845" s="217"/>
      <c r="D845" s="8" t="s">
        <v>9</v>
      </c>
      <c r="E845" s="47">
        <v>252217.59111128072</v>
      </c>
      <c r="F845" s="33">
        <v>5.0703754704520564E-2</v>
      </c>
      <c r="G845" s="17"/>
    </row>
    <row r="846" spans="2:7" hidden="1">
      <c r="B846" s="215"/>
      <c r="C846" s="216" t="s">
        <v>16</v>
      </c>
      <c r="D846" s="7" t="s">
        <v>98</v>
      </c>
      <c r="E846" s="24">
        <v>8118.7224856188595</v>
      </c>
      <c r="F846" s="34">
        <v>0.32335691783556653</v>
      </c>
      <c r="G846" s="17"/>
    </row>
    <row r="847" spans="2:7" hidden="1">
      <c r="B847" s="215"/>
      <c r="C847" s="216"/>
      <c r="D847" s="8" t="s">
        <v>99</v>
      </c>
      <c r="E847" s="47">
        <v>1352.9844803925</v>
      </c>
      <c r="F847" s="33">
        <v>0.55002967813656634</v>
      </c>
      <c r="G847" s="17"/>
    </row>
    <row r="848" spans="2:7" hidden="1">
      <c r="B848" s="215"/>
      <c r="C848" s="216"/>
      <c r="D848" s="7" t="s">
        <v>11</v>
      </c>
      <c r="E848" s="24">
        <v>89.736577220000001</v>
      </c>
      <c r="F848" s="34">
        <v>1</v>
      </c>
      <c r="G848" s="17"/>
    </row>
    <row r="849" spans="2:7" hidden="1">
      <c r="B849" s="215"/>
      <c r="C849" s="216"/>
      <c r="D849" s="8" t="s">
        <v>9</v>
      </c>
      <c r="E849" s="47">
        <v>9561.4435432313585</v>
      </c>
      <c r="F849" s="33">
        <v>0.19117611117508171</v>
      </c>
      <c r="G849" s="17"/>
    </row>
    <row r="850" spans="2:7" ht="14.4" hidden="1">
      <c r="B850" s="211" t="s">
        <v>9</v>
      </c>
      <c r="C850" s="209" t="s">
        <v>9</v>
      </c>
      <c r="D850" s="67"/>
      <c r="E850" s="63">
        <f>+E841+E845+E849</f>
        <v>321636.06622455711</v>
      </c>
      <c r="F850" s="18"/>
      <c r="G850" s="21"/>
    </row>
    <row r="851" spans="2:7" ht="14.4" hidden="1">
      <c r="B851" s="220" t="s">
        <v>12</v>
      </c>
      <c r="C851" s="217" t="s">
        <v>14</v>
      </c>
      <c r="D851" s="7" t="s">
        <v>98</v>
      </c>
      <c r="E851" s="5">
        <f>+E838/$E$841</f>
        <v>0.90057954937340257</v>
      </c>
      <c r="F851" s="18"/>
      <c r="G851" s="21"/>
    </row>
    <row r="852" spans="2:7" ht="14.4" hidden="1">
      <c r="B852" s="220"/>
      <c r="C852" s="217"/>
      <c r="D852" s="8" t="s">
        <v>99</v>
      </c>
      <c r="E852" s="4">
        <f>+E839/$E$841</f>
        <v>8.9715928364677414E-2</v>
      </c>
      <c r="F852" s="18"/>
      <c r="G852" s="21"/>
    </row>
    <row r="853" spans="2:7" ht="14.4" hidden="1">
      <c r="B853" s="220"/>
      <c r="C853" s="217"/>
      <c r="D853" s="7" t="s">
        <v>11</v>
      </c>
      <c r="E853" s="5">
        <f>+E840/$E$841</f>
        <v>9.7045222619199876E-3</v>
      </c>
      <c r="F853" s="18"/>
      <c r="G853" s="21"/>
    </row>
    <row r="854" spans="2:7" ht="14.4" hidden="1">
      <c r="B854" s="220"/>
      <c r="C854" s="217"/>
      <c r="D854" s="8" t="s">
        <v>9</v>
      </c>
      <c r="E854" s="4">
        <f>+E841/$E$841</f>
        <v>1</v>
      </c>
      <c r="F854" s="18"/>
      <c r="G854" s="21"/>
    </row>
    <row r="855" spans="2:7" ht="14.4" hidden="1">
      <c r="B855" s="220"/>
      <c r="C855" s="216" t="s">
        <v>15</v>
      </c>
      <c r="D855" s="7" t="s">
        <v>98</v>
      </c>
      <c r="E855" s="5">
        <f>+E842/$E$845</f>
        <v>0.93462780195055761</v>
      </c>
      <c r="F855" s="18"/>
      <c r="G855" s="21"/>
    </row>
    <row r="856" spans="2:7" ht="14.4" hidden="1">
      <c r="B856" s="220"/>
      <c r="C856" s="216"/>
      <c r="D856" s="8" t="s">
        <v>99</v>
      </c>
      <c r="E856" s="4">
        <f>+E843/$E$845</f>
        <v>4.442860044202513E-2</v>
      </c>
      <c r="F856" s="18"/>
      <c r="G856" s="21"/>
    </row>
    <row r="857" spans="2:7" ht="14.4" hidden="1">
      <c r="B857" s="220"/>
      <c r="C857" s="216"/>
      <c r="D857" s="7" t="s">
        <v>11</v>
      </c>
      <c r="E857" s="5">
        <f>+E844/$E$845</f>
        <v>2.0943597607417212E-2</v>
      </c>
      <c r="F857" s="18"/>
      <c r="G857" s="21"/>
    </row>
    <row r="858" spans="2:7" hidden="1">
      <c r="B858" s="220"/>
      <c r="D858" s="8" t="s">
        <v>9</v>
      </c>
      <c r="E858" s="4">
        <f>+E845/$E$845</f>
        <v>1</v>
      </c>
    </row>
    <row r="859" spans="2:7" hidden="1">
      <c r="B859" s="220"/>
      <c r="C859" s="56"/>
      <c r="D859" s="7" t="s">
        <v>98</v>
      </c>
      <c r="E859" s="5">
        <f>+E846/$E$849</f>
        <v>0.84911053952372961</v>
      </c>
    </row>
    <row r="860" spans="2:7" hidden="1">
      <c r="B860" s="220"/>
      <c r="C860" s="56" t="s">
        <v>16</v>
      </c>
      <c r="D860" s="8" t="s">
        <v>99</v>
      </c>
      <c r="E860" s="4">
        <f>+E847/$E$849</f>
        <v>0.14150420637585537</v>
      </c>
    </row>
    <row r="861" spans="2:7" hidden="1">
      <c r="B861" s="220"/>
      <c r="C861" s="56"/>
      <c r="D861" s="7" t="s">
        <v>11</v>
      </c>
      <c r="E861" s="5">
        <f>+E848/$E$849</f>
        <v>9.3852541004151423E-3</v>
      </c>
    </row>
    <row r="862" spans="2:7" hidden="1">
      <c r="B862" s="220"/>
      <c r="C862" s="56"/>
      <c r="D862" s="8" t="s">
        <v>9</v>
      </c>
      <c r="E862" s="4">
        <f>+E849/$E$849</f>
        <v>1</v>
      </c>
    </row>
    <row r="863" spans="2:7" ht="14.4" hidden="1">
      <c r="B863" s="211"/>
      <c r="C863" s="209"/>
      <c r="D863" s="67"/>
      <c r="E863" s="63"/>
      <c r="F863" s="18"/>
      <c r="G863" s="21"/>
    </row>
    <row r="864" spans="2:7" hidden="1">
      <c r="B864" s="127" t="s">
        <v>18</v>
      </c>
    </row>
    <row r="865" spans="1:13" hidden="1"/>
    <row r="866" spans="1:13" hidden="1"/>
    <row r="867" spans="1:13" ht="15" hidden="1" customHeight="1">
      <c r="B867" s="194" t="s">
        <v>0</v>
      </c>
      <c r="C867" s="194"/>
      <c r="D867" s="194"/>
      <c r="E867" s="194"/>
      <c r="F867" s="194"/>
      <c r="G867" s="194"/>
    </row>
    <row r="868" spans="1:13" ht="15" hidden="1" customHeight="1">
      <c r="B868" s="194" t="s">
        <v>1</v>
      </c>
      <c r="C868" s="194"/>
      <c r="D868" s="194"/>
      <c r="E868" s="194"/>
      <c r="F868" s="194"/>
      <c r="G868" s="194"/>
    </row>
    <row r="869" spans="1:13" ht="15" hidden="1" customHeight="1">
      <c r="B869" s="194" t="s">
        <v>2</v>
      </c>
      <c r="C869" s="194"/>
      <c r="D869" s="194"/>
      <c r="E869" s="194"/>
      <c r="F869" s="194"/>
      <c r="G869" s="194"/>
    </row>
    <row r="870" spans="1:13" ht="15" hidden="1" customHeight="1">
      <c r="B870" s="194" t="s">
        <v>100</v>
      </c>
      <c r="C870" s="194"/>
      <c r="D870" s="194"/>
      <c r="E870" s="194"/>
      <c r="F870" s="194"/>
      <c r="G870" s="194"/>
    </row>
    <row r="871" spans="1:13" ht="14.25" hidden="1" customHeight="1">
      <c r="B871" s="208" t="s">
        <v>3</v>
      </c>
      <c r="C871" s="208"/>
      <c r="D871" s="208"/>
      <c r="E871" s="208"/>
      <c r="F871" s="208"/>
      <c r="G871" s="208"/>
    </row>
    <row r="872" spans="1:13" hidden="1"/>
    <row r="873" spans="1:13" s="19" customFormat="1" ht="15" hidden="1" customHeight="1">
      <c r="A873" s="184"/>
      <c r="B873" s="204" t="s">
        <v>4</v>
      </c>
      <c r="C873" s="202" t="s">
        <v>102</v>
      </c>
      <c r="D873" s="210"/>
      <c r="E873" s="210"/>
      <c r="F873" s="210"/>
      <c r="G873" s="210"/>
      <c r="H873" s="143"/>
      <c r="M873" s="155"/>
    </row>
    <row r="874" spans="1:13" s="19" customFormat="1" ht="15" hidden="1" customHeight="1">
      <c r="A874" s="184"/>
      <c r="B874" s="204"/>
      <c r="C874" s="204"/>
      <c r="D874" s="202" t="s">
        <v>6</v>
      </c>
      <c r="E874" s="210"/>
      <c r="F874" s="210"/>
      <c r="G874" s="210"/>
      <c r="H874" s="143"/>
      <c r="M874" s="155"/>
    </row>
    <row r="875" spans="1:13" s="19" customFormat="1" hidden="1">
      <c r="A875" s="184"/>
      <c r="B875" s="204"/>
      <c r="C875" s="204"/>
      <c r="D875" s="54" t="s">
        <v>29</v>
      </c>
      <c r="E875" s="54" t="s">
        <v>7</v>
      </c>
      <c r="F875" s="55" t="s">
        <v>30</v>
      </c>
      <c r="G875" s="54" t="s">
        <v>7</v>
      </c>
      <c r="H875" s="143"/>
      <c r="M875" s="155"/>
    </row>
    <row r="876" spans="1:13" hidden="1">
      <c r="B876" s="51" t="s">
        <v>8</v>
      </c>
      <c r="C876" s="51"/>
      <c r="D876" s="27">
        <v>272710.91025173385</v>
      </c>
      <c r="E876" s="29">
        <v>0.10123488695497872</v>
      </c>
      <c r="F876" s="27">
        <v>693026.41875388566</v>
      </c>
      <c r="G876" s="29">
        <v>4.9535653849474295E-2</v>
      </c>
    </row>
    <row r="877" spans="1:13" hidden="1">
      <c r="B877" s="52" t="s">
        <v>12</v>
      </c>
      <c r="C877" s="52"/>
      <c r="D877" s="32" t="e">
        <f>+D876/#REF!</f>
        <v>#REF!</v>
      </c>
      <c r="E877" s="33"/>
      <c r="F877" s="32" t="e">
        <f>+F876/#REF!</f>
        <v>#REF!</v>
      </c>
      <c r="G877" s="33"/>
    </row>
    <row r="878" spans="1:13" hidden="1">
      <c r="B878" s="127" t="s">
        <v>18</v>
      </c>
    </row>
    <row r="879" spans="1:13" ht="14.4" hidden="1">
      <c r="B879" s="20"/>
      <c r="C879" s="21"/>
      <c r="D879" s="37"/>
      <c r="E879" s="22"/>
      <c r="F879" s="21"/>
      <c r="G879" s="21"/>
    </row>
    <row r="880" spans="1:13" ht="14.4" hidden="1">
      <c r="B880" s="23"/>
      <c r="C880" s="21"/>
      <c r="D880" s="37"/>
      <c r="E880" s="22"/>
      <c r="F880" s="21"/>
      <c r="G880" s="21"/>
    </row>
    <row r="881" spans="2:13" ht="15" hidden="1" customHeight="1">
      <c r="B881" s="202" t="s">
        <v>13</v>
      </c>
      <c r="C881" s="203"/>
      <c r="D881" s="202" t="s">
        <v>102</v>
      </c>
      <c r="E881" s="210"/>
      <c r="F881" s="210"/>
      <c r="G881" s="210"/>
      <c r="H881" s="203"/>
    </row>
    <row r="882" spans="2:13" ht="15" hidden="1" customHeight="1">
      <c r="B882" s="202"/>
      <c r="C882" s="203"/>
      <c r="D882" s="204"/>
      <c r="E882" s="202" t="s">
        <v>6</v>
      </c>
      <c r="F882" s="210"/>
      <c r="G882" s="210"/>
      <c r="H882" s="203"/>
    </row>
    <row r="883" spans="2:13" hidden="1">
      <c r="B883" s="202"/>
      <c r="C883" s="203"/>
      <c r="D883" s="204"/>
      <c r="E883" s="54" t="s">
        <v>29</v>
      </c>
      <c r="F883" s="54" t="s">
        <v>7</v>
      </c>
      <c r="G883" s="55" t="s">
        <v>30</v>
      </c>
      <c r="H883" s="145" t="s">
        <v>31</v>
      </c>
    </row>
    <row r="884" spans="2:13" hidden="1">
      <c r="B884" s="138" t="s">
        <v>8</v>
      </c>
      <c r="C884" s="38" t="s">
        <v>14</v>
      </c>
      <c r="D884" s="7" t="s">
        <v>102</v>
      </c>
      <c r="E884" s="11">
        <v>53413.25901457209</v>
      </c>
      <c r="F884" s="15">
        <v>0.15848372661993285</v>
      </c>
      <c r="G884" s="11">
        <v>147208.79875621552</v>
      </c>
      <c r="H884" s="29">
        <f t="shared" ref="H884:H890" si="28">+E884+G884</f>
        <v>200622.05777078762</v>
      </c>
    </row>
    <row r="885" spans="2:13" hidden="1">
      <c r="B885" s="138"/>
      <c r="C885" s="48" t="s">
        <v>15</v>
      </c>
      <c r="D885" s="8" t="s">
        <v>102</v>
      </c>
      <c r="E885" s="12">
        <v>211640.80298168477</v>
      </c>
      <c r="F885" s="16">
        <v>0.12355964133359512</v>
      </c>
      <c r="G885" s="12">
        <v>528291.10041830759</v>
      </c>
      <c r="H885" s="30">
        <f t="shared" si="28"/>
        <v>739931.90339999238</v>
      </c>
    </row>
    <row r="886" spans="2:13" hidden="1">
      <c r="B886" s="138"/>
      <c r="C886" s="38" t="s">
        <v>16</v>
      </c>
      <c r="D886" s="7" t="s">
        <v>102</v>
      </c>
      <c r="E886" s="11">
        <v>7656.8482554770399</v>
      </c>
      <c r="F886" s="15">
        <v>0.33803430664468381</v>
      </c>
      <c r="G886" s="11">
        <v>17526.519579364111</v>
      </c>
      <c r="H886" s="29">
        <f t="shared" si="28"/>
        <v>25183.367834841149</v>
      </c>
    </row>
    <row r="887" spans="2:13" hidden="1">
      <c r="B887" s="211" t="s">
        <v>9</v>
      </c>
      <c r="C887" s="209"/>
      <c r="D887" s="209"/>
      <c r="E887" s="68">
        <f>+E884+E885+E886</f>
        <v>272710.91025173391</v>
      </c>
      <c r="F887" s="68"/>
      <c r="G887" s="68">
        <f>SUM(G884:G886)</f>
        <v>693026.41875388718</v>
      </c>
      <c r="H887" s="148">
        <f t="shared" si="28"/>
        <v>965737.32900562114</v>
      </c>
    </row>
    <row r="888" spans="2:13" ht="27.6" hidden="1">
      <c r="B888" s="220" t="s">
        <v>12</v>
      </c>
      <c r="C888" s="38" t="s">
        <v>14</v>
      </c>
      <c r="D888" s="38" t="s">
        <v>102</v>
      </c>
      <c r="E888" s="46">
        <f>+E884/H884</f>
        <v>0.2662382173130593</v>
      </c>
      <c r="F888" s="15"/>
      <c r="G888" s="46">
        <f>+G884/H884</f>
        <v>0.73376178268694059</v>
      </c>
      <c r="H888" s="45">
        <f t="shared" si="28"/>
        <v>0.99999999999999989</v>
      </c>
    </row>
    <row r="889" spans="2:13" hidden="1">
      <c r="B889" s="220"/>
      <c r="C889" s="48" t="s">
        <v>15</v>
      </c>
      <c r="D889" s="48" t="s">
        <v>102</v>
      </c>
      <c r="E889" s="4">
        <f>+E885/H885</f>
        <v>0.28602740604803467</v>
      </c>
      <c r="F889" s="16"/>
      <c r="G889" s="4">
        <f>+G885/H885</f>
        <v>0.71397259395196533</v>
      </c>
      <c r="H889" s="44">
        <f t="shared" si="28"/>
        <v>1</v>
      </c>
    </row>
    <row r="890" spans="2:13" ht="27.6" hidden="1">
      <c r="B890" s="220"/>
      <c r="C890" s="38" t="s">
        <v>16</v>
      </c>
      <c r="D890" s="38" t="s">
        <v>102</v>
      </c>
      <c r="E890" s="46">
        <f>+E886/H886</f>
        <v>0.30404385567858017</v>
      </c>
      <c r="F890" s="15"/>
      <c r="G890" s="46">
        <f>+G886/H886</f>
        <v>0.69595614432141994</v>
      </c>
      <c r="H890" s="45">
        <f t="shared" si="28"/>
        <v>1</v>
      </c>
    </row>
    <row r="891" spans="2:13" ht="15" hidden="1" customHeight="1">
      <c r="B891" s="211"/>
      <c r="C891" s="209"/>
      <c r="D891" s="209"/>
      <c r="E891" s="223"/>
      <c r="F891" s="223"/>
      <c r="G891" s="139"/>
      <c r="H891" s="148"/>
    </row>
    <row r="892" spans="2:13" hidden="1">
      <c r="B892" s="127" t="s">
        <v>18</v>
      </c>
      <c r="D892" s="10"/>
      <c r="E892" s="35"/>
      <c r="F892" s="35"/>
      <c r="G892" s="35"/>
      <c r="H892" s="99"/>
      <c r="M892" s="157"/>
    </row>
    <row r="893" spans="2:13" hidden="1">
      <c r="D893" s="10"/>
      <c r="E893" s="75"/>
      <c r="F893" s="35"/>
      <c r="G893" s="35"/>
      <c r="H893" s="99"/>
      <c r="M893" s="157"/>
    </row>
    <row r="894" spans="2:13" ht="14.4" hidden="1">
      <c r="B894" s="20"/>
      <c r="C894" s="21"/>
      <c r="D894" s="37"/>
      <c r="E894" s="22"/>
      <c r="F894" s="21"/>
      <c r="G894" s="21"/>
    </row>
    <row r="895" spans="2:13" hidden="1">
      <c r="B895" s="194" t="s">
        <v>0</v>
      </c>
      <c r="C895" s="194"/>
      <c r="D895" s="194"/>
      <c r="E895" s="194"/>
    </row>
    <row r="896" spans="2:13" hidden="1">
      <c r="B896" s="194" t="s">
        <v>1</v>
      </c>
      <c r="C896" s="194"/>
      <c r="D896" s="194"/>
      <c r="E896" s="194"/>
    </row>
    <row r="897" spans="1:13" hidden="1">
      <c r="B897" s="194" t="s">
        <v>2</v>
      </c>
      <c r="C897" s="194"/>
      <c r="D897" s="194"/>
      <c r="E897" s="194"/>
    </row>
    <row r="898" spans="1:13" hidden="1">
      <c r="B898" s="194" t="s">
        <v>101</v>
      </c>
      <c r="C898" s="194"/>
      <c r="D898" s="194"/>
      <c r="E898" s="194"/>
    </row>
    <row r="899" spans="1:13" hidden="1">
      <c r="B899" s="208" t="s">
        <v>3</v>
      </c>
      <c r="C899" s="208"/>
      <c r="D899" s="208"/>
      <c r="E899" s="208"/>
    </row>
    <row r="900" spans="1:13" ht="14.4" hidden="1">
      <c r="B900" s="23"/>
      <c r="C900" s="21"/>
      <c r="D900" s="37"/>
      <c r="E900" s="22"/>
      <c r="F900" s="21"/>
      <c r="G900" s="21"/>
    </row>
    <row r="901" spans="1:13" s="19" customFormat="1" hidden="1">
      <c r="A901" s="184"/>
      <c r="B901" s="55" t="s">
        <v>4</v>
      </c>
      <c r="C901" s="53" t="s">
        <v>90</v>
      </c>
      <c r="D901" s="55" t="s">
        <v>6</v>
      </c>
      <c r="E901" s="54" t="s">
        <v>7</v>
      </c>
      <c r="H901" s="143"/>
      <c r="M901" s="155"/>
    </row>
    <row r="902" spans="1:13" hidden="1">
      <c r="B902" s="200" t="s">
        <v>8</v>
      </c>
      <c r="C902" s="7" t="s">
        <v>104</v>
      </c>
      <c r="D902" s="11">
        <v>153433.30383636343</v>
      </c>
      <c r="E902" s="15">
        <v>8.8439355036578626E-2</v>
      </c>
    </row>
    <row r="903" spans="1:13" hidden="1">
      <c r="B903" s="200"/>
      <c r="C903" s="8" t="s">
        <v>105</v>
      </c>
      <c r="D903" s="12">
        <v>89844.217689158148</v>
      </c>
      <c r="E903" s="16">
        <v>0.25023143210394</v>
      </c>
    </row>
    <row r="904" spans="1:13" hidden="1">
      <c r="B904" s="200"/>
      <c r="C904" s="7" t="s">
        <v>103</v>
      </c>
      <c r="D904" s="24">
        <v>9829.70248497381</v>
      </c>
      <c r="E904" s="15">
        <v>0.26758444810768833</v>
      </c>
    </row>
    <row r="905" spans="1:13" hidden="1">
      <c r="B905" s="200"/>
      <c r="C905" s="8" t="s">
        <v>11</v>
      </c>
      <c r="D905" s="47">
        <v>19603.686241238553</v>
      </c>
      <c r="E905" s="16">
        <v>0.34770360298723191</v>
      </c>
    </row>
    <row r="906" spans="1:13" hidden="1">
      <c r="B906" s="211" t="s">
        <v>9</v>
      </c>
      <c r="C906" s="209"/>
      <c r="D906" s="62">
        <f>SUM(D902:D905)</f>
        <v>272710.91025173396</v>
      </c>
    </row>
    <row r="907" spans="1:13" hidden="1">
      <c r="B907" s="199" t="s">
        <v>12</v>
      </c>
      <c r="C907" s="7" t="s">
        <v>104</v>
      </c>
      <c r="D907" s="14">
        <f>+D902/$D$827</f>
        <v>0.47704010821112508</v>
      </c>
    </row>
    <row r="908" spans="1:13" hidden="1">
      <c r="B908" s="199"/>
      <c r="C908" s="8" t="s">
        <v>105</v>
      </c>
      <c r="D908" s="13">
        <f>+D903/$D$827</f>
        <v>0.27933502216891132</v>
      </c>
    </row>
    <row r="909" spans="1:13" hidden="1">
      <c r="B909" s="199"/>
      <c r="C909" s="7" t="s">
        <v>103</v>
      </c>
      <c r="D909" s="14">
        <f>+D904/$D$827</f>
        <v>3.0561567924758119E-2</v>
      </c>
    </row>
    <row r="910" spans="1:13" hidden="1">
      <c r="B910" s="199"/>
      <c r="C910" s="8" t="s">
        <v>11</v>
      </c>
      <c r="D910" s="13">
        <f>+D905/$D$827</f>
        <v>6.0949900523754708E-2</v>
      </c>
    </row>
    <row r="911" spans="1:13" hidden="1">
      <c r="B911" s="211"/>
      <c r="C911" s="209"/>
      <c r="D911" s="62"/>
    </row>
    <row r="912" spans="1:13" hidden="1">
      <c r="B912" s="127" t="s">
        <v>18</v>
      </c>
    </row>
    <row r="913" spans="2:7" ht="14.4" hidden="1">
      <c r="B913" s="20"/>
      <c r="C913" s="21"/>
      <c r="D913" s="37"/>
      <c r="E913" s="22"/>
      <c r="F913" s="21"/>
      <c r="G913" s="21"/>
    </row>
    <row r="914" spans="2:7" ht="14.4" hidden="1">
      <c r="B914" s="23"/>
      <c r="C914" s="21"/>
      <c r="D914" s="37"/>
      <c r="E914" s="22"/>
      <c r="F914" s="21"/>
      <c r="G914" s="21"/>
    </row>
    <row r="915" spans="2:7" ht="14.4" hidden="1">
      <c r="B915" s="202" t="s">
        <v>13</v>
      </c>
      <c r="C915" s="203"/>
      <c r="D915" s="204" t="s">
        <v>20</v>
      </c>
      <c r="E915" s="203" t="s">
        <v>6</v>
      </c>
      <c r="F915" s="204" t="s">
        <v>7</v>
      </c>
      <c r="G915" s="21"/>
    </row>
    <row r="916" spans="2:7" hidden="1">
      <c r="B916" s="202"/>
      <c r="C916" s="203"/>
      <c r="D916" s="204"/>
      <c r="E916" s="203"/>
      <c r="F916" s="204"/>
      <c r="G916" s="17"/>
    </row>
    <row r="917" spans="2:7" hidden="1">
      <c r="B917" s="215" t="s">
        <v>8</v>
      </c>
      <c r="C917" s="216" t="s">
        <v>14</v>
      </c>
      <c r="D917" s="7" t="s">
        <v>104</v>
      </c>
      <c r="E917" s="24">
        <v>31647.950288991793</v>
      </c>
      <c r="F917" s="34">
        <v>0.20036242740379057</v>
      </c>
      <c r="G917" s="17"/>
    </row>
    <row r="918" spans="2:7" hidden="1">
      <c r="B918" s="215"/>
      <c r="C918" s="216"/>
      <c r="D918" s="8" t="s">
        <v>105</v>
      </c>
      <c r="E918" s="47">
        <v>15616.49175731321</v>
      </c>
      <c r="F918" s="33">
        <v>0.33495009734822134</v>
      </c>
      <c r="G918" s="17"/>
    </row>
    <row r="919" spans="2:7" hidden="1">
      <c r="B919" s="215"/>
      <c r="C919" s="216"/>
      <c r="D919" s="7" t="s">
        <v>103</v>
      </c>
      <c r="E919" s="24">
        <v>3773.8762407867698</v>
      </c>
      <c r="F919" s="34">
        <v>0.32722215175831221</v>
      </c>
      <c r="G919" s="17"/>
    </row>
    <row r="920" spans="2:7" hidden="1">
      <c r="B920" s="215"/>
      <c r="C920" s="216"/>
      <c r="D920" s="8" t="s">
        <v>11</v>
      </c>
      <c r="E920" s="47">
        <v>2374.9407274803002</v>
      </c>
      <c r="F920" s="33">
        <v>0.24952673973733255</v>
      </c>
      <c r="G920" s="17"/>
    </row>
    <row r="921" spans="2:7" hidden="1">
      <c r="B921" s="215"/>
      <c r="C921" s="49"/>
      <c r="D921" s="7" t="s">
        <v>9</v>
      </c>
      <c r="E921" s="24">
        <f>SUM(E917:E920)</f>
        <v>53413.259014572075</v>
      </c>
      <c r="F921" s="34">
        <v>7.0287626059072156E-2</v>
      </c>
      <c r="G921" s="17"/>
    </row>
    <row r="922" spans="2:7" hidden="1">
      <c r="B922" s="215"/>
      <c r="C922" s="217" t="s">
        <v>15</v>
      </c>
      <c r="D922" s="8" t="s">
        <v>104</v>
      </c>
      <c r="E922" s="47">
        <v>116278.35679772144</v>
      </c>
      <c r="F922" s="33">
        <v>0.10148984050424319</v>
      </c>
      <c r="G922" s="17"/>
    </row>
    <row r="923" spans="2:7" hidden="1">
      <c r="B923" s="215"/>
      <c r="C923" s="217"/>
      <c r="D923" s="7" t="s">
        <v>105</v>
      </c>
      <c r="E923" s="24">
        <v>72599.655081167803</v>
      </c>
      <c r="F923" s="34">
        <v>0.30089133799335299</v>
      </c>
      <c r="G923" s="17"/>
    </row>
    <row r="924" spans="2:7" hidden="1">
      <c r="B924" s="215"/>
      <c r="C924" s="217"/>
      <c r="D924" s="8" t="s">
        <v>103</v>
      </c>
      <c r="E924" s="47">
        <v>5890.4238400442882</v>
      </c>
      <c r="F924" s="33">
        <v>0.39374127038185558</v>
      </c>
      <c r="G924" s="17"/>
    </row>
    <row r="925" spans="2:7" hidden="1">
      <c r="B925" s="215"/>
      <c r="C925" s="217"/>
      <c r="D925" s="7" t="s">
        <v>11</v>
      </c>
      <c r="E925" s="24">
        <v>16872.367262751253</v>
      </c>
      <c r="F925" s="34">
        <v>0.40232571458493965</v>
      </c>
      <c r="G925" s="17"/>
    </row>
    <row r="926" spans="2:7" hidden="1">
      <c r="B926" s="215"/>
      <c r="C926" s="217"/>
      <c r="D926" s="8" t="s">
        <v>9</v>
      </c>
      <c r="E926" s="47">
        <f>SUM(E922:E925)</f>
        <v>211640.80298168477</v>
      </c>
      <c r="F926" s="33">
        <v>5.0703754704520564E-2</v>
      </c>
      <c r="G926" s="17"/>
    </row>
    <row r="927" spans="2:7" hidden="1">
      <c r="B927" s="215"/>
      <c r="C927" s="216" t="s">
        <v>16</v>
      </c>
      <c r="D927" s="7" t="s">
        <v>104</v>
      </c>
      <c r="E927" s="24">
        <v>5506.9967496501913</v>
      </c>
      <c r="F927" s="34">
        <v>0.39191462422793499</v>
      </c>
      <c r="G927" s="17"/>
    </row>
    <row r="928" spans="2:7" hidden="1">
      <c r="B928" s="215"/>
      <c r="C928" s="216"/>
      <c r="D928" s="8" t="s">
        <v>105</v>
      </c>
      <c r="E928" s="47">
        <v>1628.0708506771</v>
      </c>
      <c r="F928" s="33">
        <v>0.57811744367494244</v>
      </c>
      <c r="G928" s="17"/>
    </row>
    <row r="929" spans="2:7" hidden="1">
      <c r="B929" s="215"/>
      <c r="C929" s="216"/>
      <c r="D929" s="7" t="s">
        <v>103</v>
      </c>
      <c r="E929" s="24">
        <v>165.40240414275002</v>
      </c>
      <c r="F929" s="34">
        <v>0.72083152018481789</v>
      </c>
      <c r="G929" s="17"/>
    </row>
    <row r="930" spans="2:7" hidden="1">
      <c r="B930" s="215"/>
      <c r="C930" s="216"/>
      <c r="D930" s="8" t="s">
        <v>11</v>
      </c>
      <c r="E930" s="47">
        <v>356.37825100700002</v>
      </c>
      <c r="F930" s="33">
        <v>0.49321001336404424</v>
      </c>
      <c r="G930" s="17"/>
    </row>
    <row r="931" spans="2:7" hidden="1">
      <c r="B931" s="215"/>
      <c r="C931" s="216"/>
      <c r="D931" s="7" t="s">
        <v>9</v>
      </c>
      <c r="E931" s="24">
        <f>SUM(E927:E930)</f>
        <v>7656.8482554770417</v>
      </c>
      <c r="F931" s="34">
        <v>0.19117611117508171</v>
      </c>
      <c r="G931" s="17"/>
    </row>
    <row r="932" spans="2:7" hidden="1">
      <c r="B932" s="211" t="s">
        <v>9</v>
      </c>
      <c r="C932" s="209"/>
      <c r="D932" s="71"/>
      <c r="E932" s="62">
        <f>+E921+E926+E931</f>
        <v>272710.91025173385</v>
      </c>
    </row>
    <row r="933" spans="2:7" hidden="1">
      <c r="B933" s="220" t="s">
        <v>12</v>
      </c>
      <c r="C933" s="217" t="s">
        <v>14</v>
      </c>
      <c r="D933" s="8" t="s">
        <v>104</v>
      </c>
      <c r="E933" s="4">
        <f>+E917/$E$921</f>
        <v>0.59251112687877139</v>
      </c>
      <c r="G933" s="17"/>
    </row>
    <row r="934" spans="2:7" hidden="1">
      <c r="B934" s="220"/>
      <c r="C934" s="217"/>
      <c r="D934" s="7" t="s">
        <v>105</v>
      </c>
      <c r="E934" s="5">
        <f>+E918/$E$921</f>
        <v>0.2923710712550372</v>
      </c>
      <c r="F934" s="17"/>
      <c r="G934" s="17"/>
    </row>
    <row r="935" spans="2:7" hidden="1">
      <c r="B935" s="220"/>
      <c r="C935" s="217"/>
      <c r="D935" s="8" t="s">
        <v>103</v>
      </c>
      <c r="E935" s="4">
        <f>+E919/$E$921</f>
        <v>7.0654296525085467E-2</v>
      </c>
      <c r="F935" s="17"/>
      <c r="G935" s="17"/>
    </row>
    <row r="936" spans="2:7" hidden="1">
      <c r="B936" s="220"/>
      <c r="C936" s="217"/>
      <c r="D936" s="7" t="s">
        <v>11</v>
      </c>
      <c r="E936" s="5">
        <f>+E920/$E$921</f>
        <v>4.4463505341105936E-2</v>
      </c>
      <c r="F936" s="17"/>
      <c r="G936" s="17"/>
    </row>
    <row r="937" spans="2:7" hidden="1">
      <c r="B937" s="220"/>
      <c r="C937" s="217"/>
      <c r="D937" s="8" t="s">
        <v>9</v>
      </c>
      <c r="E937" s="4">
        <f>+E921/$E$921</f>
        <v>1</v>
      </c>
      <c r="F937" s="17"/>
      <c r="G937" s="17"/>
    </row>
    <row r="938" spans="2:7" ht="14.4" hidden="1">
      <c r="B938" s="220"/>
      <c r="C938" s="216" t="s">
        <v>15</v>
      </c>
      <c r="D938" s="7" t="s">
        <v>104</v>
      </c>
      <c r="E938" s="5">
        <f>+E922/$E$926</f>
        <v>0.54941370075875251</v>
      </c>
      <c r="F938" s="18"/>
      <c r="G938" s="21"/>
    </row>
    <row r="939" spans="2:7" ht="14.4" hidden="1">
      <c r="B939" s="220"/>
      <c r="C939" s="216"/>
      <c r="D939" s="8" t="s">
        <v>105</v>
      </c>
      <c r="E939" s="4">
        <f>+E923/$E$926</f>
        <v>0.3430324117956145</v>
      </c>
      <c r="F939" s="18"/>
      <c r="G939" s="21"/>
    </row>
    <row r="940" spans="2:7" ht="14.4" hidden="1">
      <c r="B940" s="220"/>
      <c r="C940" s="216"/>
      <c r="D940" s="7" t="s">
        <v>103</v>
      </c>
      <c r="E940" s="5">
        <f>+E924/$E$926</f>
        <v>2.7832174878650601E-2</v>
      </c>
      <c r="F940" s="18"/>
      <c r="G940" s="21"/>
    </row>
    <row r="941" spans="2:7" ht="14.4" hidden="1">
      <c r="B941" s="220"/>
      <c r="C941" s="57"/>
      <c r="D941" s="8" t="s">
        <v>11</v>
      </c>
      <c r="E941" s="4">
        <f>+E925/$E$926</f>
        <v>7.9721712566982531E-2</v>
      </c>
      <c r="F941" s="18"/>
      <c r="G941" s="21"/>
    </row>
    <row r="942" spans="2:7" hidden="1">
      <c r="B942" s="220"/>
      <c r="D942" s="7" t="s">
        <v>9</v>
      </c>
      <c r="E942" s="5">
        <f>+E926/$E$926</f>
        <v>1</v>
      </c>
    </row>
    <row r="943" spans="2:7" hidden="1">
      <c r="B943" s="220"/>
      <c r="C943" s="56"/>
      <c r="D943" s="8" t="s">
        <v>104</v>
      </c>
      <c r="E943" s="4">
        <f>+E927/$E$931</f>
        <v>0.71922500824160462</v>
      </c>
    </row>
    <row r="944" spans="2:7" hidden="1">
      <c r="B944" s="220"/>
      <c r="C944" s="56" t="s">
        <v>16</v>
      </c>
      <c r="D944" s="7" t="s">
        <v>105</v>
      </c>
      <c r="E944" s="5">
        <f>+E928/$E$931</f>
        <v>0.21262937390884298</v>
      </c>
    </row>
    <row r="945" spans="1:11" hidden="1">
      <c r="B945" s="220"/>
      <c r="C945" s="56"/>
      <c r="D945" s="8" t="s">
        <v>103</v>
      </c>
      <c r="E945" s="4">
        <f>+E929/$E$931</f>
        <v>2.1601891355811517E-2</v>
      </c>
    </row>
    <row r="946" spans="1:11" hidden="1">
      <c r="B946" s="220"/>
      <c r="C946" s="56"/>
      <c r="D946" s="7" t="s">
        <v>11</v>
      </c>
      <c r="E946" s="5">
        <f>+E930/$E$931</f>
        <v>4.6543726493740827E-2</v>
      </c>
    </row>
    <row r="947" spans="1:11" hidden="1">
      <c r="B947" s="220"/>
      <c r="C947" s="56"/>
      <c r="D947" s="8" t="s">
        <v>9</v>
      </c>
      <c r="E947" s="4">
        <f>+E931/$E$931</f>
        <v>1</v>
      </c>
    </row>
    <row r="948" spans="1:11" hidden="1">
      <c r="B948" s="211" t="s">
        <v>9</v>
      </c>
      <c r="C948" s="209"/>
      <c r="D948" s="71"/>
      <c r="E948" s="62"/>
    </row>
    <row r="949" spans="1:11" hidden="1">
      <c r="B949" s="127" t="s">
        <v>18</v>
      </c>
    </row>
    <row r="950" spans="1:11" hidden="1"/>
    <row r="953" spans="1:11">
      <c r="B953" s="194" t="s">
        <v>0</v>
      </c>
      <c r="C953" s="194"/>
      <c r="D953" s="194"/>
      <c r="E953" s="194"/>
      <c r="F953" s="95"/>
      <c r="G953" s="95"/>
    </row>
    <row r="954" spans="1:11">
      <c r="B954" s="194" t="s">
        <v>1</v>
      </c>
      <c r="C954" s="194"/>
      <c r="D954" s="194"/>
      <c r="E954" s="194"/>
      <c r="F954" s="95"/>
      <c r="G954" s="95"/>
    </row>
    <row r="955" spans="1:11">
      <c r="B955" s="194" t="s">
        <v>2</v>
      </c>
      <c r="C955" s="194"/>
      <c r="D955" s="194"/>
      <c r="E955" s="194"/>
      <c r="F955" s="95"/>
      <c r="G955" s="95"/>
    </row>
    <row r="956" spans="1:11">
      <c r="B956" s="194" t="s">
        <v>206</v>
      </c>
      <c r="C956" s="194"/>
      <c r="D956" s="194"/>
      <c r="E956" s="194"/>
      <c r="F956" s="95"/>
      <c r="G956" s="95"/>
    </row>
    <row r="957" spans="1:11">
      <c r="B957" s="194" t="s">
        <v>3</v>
      </c>
      <c r="C957" s="194"/>
      <c r="D957" s="194"/>
      <c r="E957" s="194"/>
      <c r="F957" s="96"/>
      <c r="G957" s="96"/>
    </row>
    <row r="959" spans="1:11" s="19" customFormat="1" ht="15" customHeight="1">
      <c r="A959" s="184"/>
      <c r="B959" s="204" t="s">
        <v>4</v>
      </c>
      <c r="C959" s="202" t="s">
        <v>106</v>
      </c>
      <c r="D959" s="210"/>
      <c r="E959" s="203"/>
      <c r="F959" s="143"/>
      <c r="K959" s="155"/>
    </row>
    <row r="960" spans="1:11" s="19" customFormat="1">
      <c r="A960" s="184"/>
      <c r="B960" s="204"/>
      <c r="C960" s="202" t="s">
        <v>6</v>
      </c>
      <c r="D960" s="210"/>
      <c r="E960" s="203"/>
      <c r="F960" s="143"/>
      <c r="K960" s="155"/>
    </row>
    <row r="961" spans="1:13" s="19" customFormat="1" ht="27.6">
      <c r="A961" s="184"/>
      <c r="B961" s="204"/>
      <c r="C961" s="54" t="s">
        <v>29</v>
      </c>
      <c r="D961" s="55" t="s">
        <v>30</v>
      </c>
      <c r="E961" s="54" t="s">
        <v>36</v>
      </c>
      <c r="F961" s="143"/>
      <c r="K961" s="155"/>
    </row>
    <row r="962" spans="1:13">
      <c r="B962" s="51" t="s">
        <v>8</v>
      </c>
      <c r="C962" s="27">
        <v>490999.93785589683</v>
      </c>
      <c r="D962" s="27">
        <v>829988.73587830353</v>
      </c>
      <c r="E962" s="25">
        <f>+C962+D962</f>
        <v>1320988.6737342004</v>
      </c>
      <c r="F962" s="86"/>
      <c r="H962" s="2"/>
      <c r="K962" s="154"/>
      <c r="M962" s="2"/>
    </row>
    <row r="963" spans="1:13">
      <c r="B963" s="52" t="s">
        <v>12</v>
      </c>
      <c r="C963" s="32">
        <f>+C962/E962</f>
        <v>0.37169125490525756</v>
      </c>
      <c r="D963" s="32">
        <f>+D962/E962</f>
        <v>0.62830874509474233</v>
      </c>
      <c r="E963" s="32">
        <f>SUM(C963:D963)</f>
        <v>0.99999999999999989</v>
      </c>
      <c r="F963" s="86"/>
      <c r="H963" s="2"/>
      <c r="K963" s="154"/>
      <c r="M963" s="2"/>
    </row>
    <row r="964" spans="1:13">
      <c r="B964" s="211"/>
      <c r="C964" s="209"/>
      <c r="D964" s="68"/>
      <c r="E964" s="59"/>
      <c r="F964" s="86"/>
      <c r="H964" s="2"/>
      <c r="K964" s="154"/>
      <c r="M964" s="2"/>
    </row>
    <row r="965" spans="1:13">
      <c r="B965" s="2" t="s">
        <v>18</v>
      </c>
    </row>
    <row r="966" spans="1:13" ht="14.4">
      <c r="B966" s="20"/>
      <c r="C966" s="21"/>
      <c r="D966" s="37"/>
      <c r="E966" s="22"/>
      <c r="F966" s="21"/>
      <c r="G966" s="21"/>
    </row>
    <row r="967" spans="1:13" ht="14.4" hidden="1">
      <c r="B967" s="23"/>
      <c r="C967" s="21"/>
      <c r="D967" s="37"/>
      <c r="E967" s="22"/>
      <c r="F967" s="21"/>
      <c r="G967" s="21"/>
    </row>
    <row r="968" spans="1:13" ht="15" hidden="1" customHeight="1">
      <c r="B968" s="202" t="s">
        <v>13</v>
      </c>
      <c r="C968" s="203"/>
      <c r="D968" s="202" t="s">
        <v>106</v>
      </c>
      <c r="E968" s="210"/>
      <c r="F968" s="210"/>
      <c r="G968" s="210"/>
    </row>
    <row r="969" spans="1:13" ht="15" hidden="1" customHeight="1">
      <c r="B969" s="202"/>
      <c r="C969" s="203"/>
      <c r="D969" s="202" t="s">
        <v>6</v>
      </c>
      <c r="E969" s="210"/>
      <c r="F969" s="210"/>
      <c r="G969" s="210"/>
    </row>
    <row r="970" spans="1:13" hidden="1">
      <c r="B970" s="202"/>
      <c r="C970" s="203"/>
      <c r="D970" s="54" t="s">
        <v>29</v>
      </c>
      <c r="E970" s="54" t="s">
        <v>7</v>
      </c>
      <c r="F970" s="55" t="s">
        <v>30</v>
      </c>
      <c r="G970" s="54" t="s">
        <v>7</v>
      </c>
    </row>
    <row r="971" spans="1:13" hidden="1">
      <c r="B971" s="138" t="s">
        <v>8</v>
      </c>
      <c r="C971" s="38" t="s">
        <v>14</v>
      </c>
      <c r="D971" s="11">
        <v>92366.678985494334</v>
      </c>
      <c r="E971" s="15">
        <v>0.11732519862269566</v>
      </c>
      <c r="F971" s="11">
        <v>188728.29238012017</v>
      </c>
      <c r="G971" s="15">
        <v>7.8247249451052603E-2</v>
      </c>
    </row>
    <row r="972" spans="1:13" hidden="1">
      <c r="B972" s="138"/>
      <c r="C972" s="48" t="s">
        <v>15</v>
      </c>
      <c r="D972" s="12">
        <v>380938.20765532891</v>
      </c>
      <c r="E972" s="16">
        <v>6.9090760971422222E-2</v>
      </c>
      <c r="F972" s="12">
        <v>615840.98328227899</v>
      </c>
      <c r="G972" s="16">
        <v>6.6904559417676507E-2</v>
      </c>
    </row>
    <row r="973" spans="1:13" hidden="1">
      <c r="B973" s="138"/>
      <c r="C973" s="38" t="s">
        <v>16</v>
      </c>
      <c r="D973" s="11">
        <v>17695.051215074338</v>
      </c>
      <c r="E973" s="15">
        <v>0.29903686578036615</v>
      </c>
      <c r="F973" s="11">
        <v>25419.460215906711</v>
      </c>
      <c r="G973" s="15">
        <v>0.20882339281955645</v>
      </c>
    </row>
    <row r="974" spans="1:13" ht="15" hidden="1" customHeight="1">
      <c r="B974" s="211" t="s">
        <v>9</v>
      </c>
      <c r="C974" s="209" t="s">
        <v>89</v>
      </c>
      <c r="D974" s="209">
        <f>+D971+D972+D973</f>
        <v>490999.93785589753</v>
      </c>
      <c r="E974" s="209"/>
      <c r="F974" s="209">
        <f>SUM(F971:F973)</f>
        <v>829988.73587830586</v>
      </c>
      <c r="G974" s="209"/>
    </row>
    <row r="975" spans="1:13" hidden="1">
      <c r="B975" s="220" t="s">
        <v>12</v>
      </c>
      <c r="C975" s="38" t="s">
        <v>14</v>
      </c>
      <c r="D975" s="46" t="e">
        <f>+D971/#REF!</f>
        <v>#REF!</v>
      </c>
      <c r="E975" s="15"/>
      <c r="F975" s="46" t="e">
        <f>+F971/#REF!</f>
        <v>#REF!</v>
      </c>
      <c r="G975" s="15"/>
    </row>
    <row r="976" spans="1:13" hidden="1">
      <c r="B976" s="220"/>
      <c r="C976" s="48" t="s">
        <v>15</v>
      </c>
      <c r="D976" s="4" t="e">
        <f>+D972/#REF!</f>
        <v>#REF!</v>
      </c>
      <c r="E976" s="16"/>
      <c r="F976" s="4" t="e">
        <f>+F972/#REF!</f>
        <v>#REF!</v>
      </c>
      <c r="G976" s="16"/>
    </row>
    <row r="977" spans="1:13" hidden="1">
      <c r="B977" s="220"/>
      <c r="C977" s="38" t="s">
        <v>16</v>
      </c>
      <c r="D977" s="46" t="e">
        <f>+D973/#REF!</f>
        <v>#REF!</v>
      </c>
      <c r="E977" s="15"/>
      <c r="F977" s="46" t="e">
        <f>+F973/#REF!</f>
        <v>#REF!</v>
      </c>
      <c r="G977" s="15"/>
    </row>
    <row r="978" spans="1:13" ht="15" hidden="1" customHeight="1">
      <c r="B978" s="211"/>
      <c r="C978" s="209"/>
      <c r="D978" s="209"/>
      <c r="E978" s="209"/>
      <c r="F978" s="209"/>
      <c r="G978" s="209"/>
    </row>
    <row r="979" spans="1:13" hidden="1">
      <c r="B979" s="127" t="s">
        <v>18</v>
      </c>
      <c r="D979" s="10"/>
      <c r="E979" s="35"/>
      <c r="F979" s="35"/>
      <c r="G979" s="35"/>
      <c r="H979" s="99"/>
      <c r="M979" s="157"/>
    </row>
    <row r="980" spans="1:13" hidden="1">
      <c r="D980" s="10"/>
      <c r="E980" s="35"/>
      <c r="F980" s="35"/>
      <c r="G980" s="35"/>
      <c r="H980" s="99"/>
      <c r="M980" s="157"/>
    </row>
    <row r="981" spans="1:13" ht="14.4" hidden="1">
      <c r="B981" s="20"/>
      <c r="C981" s="21"/>
      <c r="D981" s="37"/>
      <c r="E981" s="22"/>
      <c r="F981" s="21"/>
      <c r="G981" s="21"/>
    </row>
    <row r="982" spans="1:13" ht="14.4">
      <c r="B982" s="20"/>
      <c r="C982" s="21"/>
      <c r="D982" s="37"/>
      <c r="E982" s="22"/>
      <c r="F982" s="21"/>
      <c r="G982" s="21"/>
    </row>
    <row r="983" spans="1:13">
      <c r="B983" s="194" t="s">
        <v>0</v>
      </c>
      <c r="C983" s="194"/>
      <c r="D983" s="194"/>
      <c r="E983" s="194"/>
      <c r="F983" s="194"/>
      <c r="G983" s="95"/>
    </row>
    <row r="984" spans="1:13">
      <c r="B984" s="194" t="s">
        <v>1</v>
      </c>
      <c r="C984" s="194"/>
      <c r="D984" s="194"/>
      <c r="E984" s="194"/>
      <c r="F984" s="194"/>
      <c r="G984" s="95"/>
    </row>
    <row r="985" spans="1:13">
      <c r="B985" s="194" t="s">
        <v>2</v>
      </c>
      <c r="C985" s="194"/>
      <c r="D985" s="194"/>
      <c r="E985" s="194"/>
      <c r="F985" s="194"/>
      <c r="G985" s="95"/>
    </row>
    <row r="986" spans="1:13">
      <c r="B986" s="194" t="s">
        <v>107</v>
      </c>
      <c r="C986" s="194"/>
      <c r="D986" s="194"/>
      <c r="E986" s="194"/>
      <c r="F986" s="194"/>
      <c r="G986" s="95"/>
    </row>
    <row r="987" spans="1:13">
      <c r="B987" s="208" t="s">
        <v>3</v>
      </c>
      <c r="C987" s="208"/>
      <c r="D987" s="208"/>
      <c r="E987" s="208"/>
      <c r="F987" s="208"/>
      <c r="G987" s="96"/>
    </row>
    <row r="988" spans="1:13" ht="14.4">
      <c r="B988" s="23"/>
      <c r="C988" s="21"/>
      <c r="D988" s="37"/>
      <c r="E988" s="22"/>
      <c r="F988" s="21"/>
      <c r="G988" s="21"/>
    </row>
    <row r="989" spans="1:13" s="19" customFormat="1" ht="15" customHeight="1">
      <c r="B989" s="204" t="s">
        <v>4</v>
      </c>
      <c r="C989" s="181" t="s">
        <v>107</v>
      </c>
      <c r="D989" s="60"/>
      <c r="E989" s="60"/>
      <c r="F989" s="182"/>
    </row>
    <row r="990" spans="1:13" s="19" customFormat="1" ht="15" customHeight="1">
      <c r="B990" s="204"/>
      <c r="C990" s="158"/>
      <c r="D990" s="181" t="s">
        <v>6</v>
      </c>
      <c r="E990" s="60"/>
      <c r="F990" s="182"/>
    </row>
    <row r="991" spans="1:13" s="19" customFormat="1" ht="27.6">
      <c r="B991" s="204"/>
      <c r="C991" s="158"/>
      <c r="D991" s="54" t="s">
        <v>29</v>
      </c>
      <c r="E991" s="55" t="s">
        <v>30</v>
      </c>
      <c r="F991" s="54" t="s">
        <v>36</v>
      </c>
    </row>
    <row r="992" spans="1:13">
      <c r="A992" s="2"/>
      <c r="B992" s="200" t="s">
        <v>8</v>
      </c>
      <c r="C992" s="38" t="s">
        <v>108</v>
      </c>
      <c r="D992" s="11">
        <v>66179.415128743378</v>
      </c>
      <c r="E992" s="11">
        <v>424820.52272715315</v>
      </c>
      <c r="F992" s="11">
        <f>+D992+E992</f>
        <v>490999.93785589654</v>
      </c>
      <c r="H992" s="2"/>
      <c r="M992" s="2"/>
    </row>
    <row r="993" spans="1:13">
      <c r="A993" s="2"/>
      <c r="B993" s="200"/>
      <c r="C993" s="48" t="s">
        <v>109</v>
      </c>
      <c r="D993" s="12">
        <v>370692.10521129001</v>
      </c>
      <c r="E993" s="12">
        <v>120307.83264460653</v>
      </c>
      <c r="F993" s="12">
        <f>+D993+E993</f>
        <v>490999.93785589654</v>
      </c>
      <c r="H993" s="2"/>
      <c r="M993" s="2"/>
    </row>
    <row r="994" spans="1:13">
      <c r="A994" s="2"/>
      <c r="B994" s="200"/>
      <c r="C994" s="38" t="s">
        <v>110</v>
      </c>
      <c r="D994" s="11">
        <v>104484.09237194969</v>
      </c>
      <c r="E994" s="11">
        <v>386515.84548394667</v>
      </c>
      <c r="F994" s="11">
        <f>+D994+E994</f>
        <v>490999.93785589637</v>
      </c>
      <c r="H994" s="2"/>
      <c r="M994" s="2"/>
    </row>
    <row r="995" spans="1:13">
      <c r="A995" s="2"/>
      <c r="B995" s="200"/>
      <c r="C995" s="48" t="s">
        <v>112</v>
      </c>
      <c r="D995" s="12">
        <v>79920.828445998166</v>
      </c>
      <c r="E995" s="12">
        <v>411079.10940989823</v>
      </c>
      <c r="F995" s="12">
        <f>+D995+E995</f>
        <v>490999.93785589642</v>
      </c>
      <c r="H995" s="2"/>
      <c r="M995" s="2"/>
    </row>
    <row r="996" spans="1:13">
      <c r="A996" s="2"/>
      <c r="B996" s="200"/>
      <c r="C996" s="38" t="s">
        <v>111</v>
      </c>
      <c r="D996" s="11">
        <v>46265.884805976995</v>
      </c>
      <c r="E996" s="11">
        <v>444734.05304991931</v>
      </c>
      <c r="F996" s="11">
        <f>+D996+E996</f>
        <v>490999.93785589631</v>
      </c>
      <c r="H996" s="2"/>
      <c r="M996" s="2"/>
    </row>
    <row r="997" spans="1:13" ht="15" customHeight="1">
      <c r="A997" s="2"/>
      <c r="B997" s="211" t="s">
        <v>9</v>
      </c>
      <c r="C997" s="209"/>
      <c r="D997" s="71">
        <f>+D992+D993+D994+D995+D996</f>
        <v>667542.32596395817</v>
      </c>
      <c r="E997" s="71">
        <f>+E992+E993+E994+E995+E996</f>
        <v>1787457.3633155241</v>
      </c>
      <c r="F997" s="62"/>
      <c r="H997" s="2"/>
      <c r="M997" s="2"/>
    </row>
    <row r="998" spans="1:13">
      <c r="A998" s="2"/>
      <c r="B998" s="199" t="s">
        <v>12</v>
      </c>
      <c r="C998" s="38" t="s">
        <v>108</v>
      </c>
      <c r="D998" s="46">
        <f>+D992/F992</f>
        <v>0.13478497658825847</v>
      </c>
      <c r="E998" s="46">
        <f>+E992/F992</f>
        <v>0.8652150234117415</v>
      </c>
      <c r="F998" s="39">
        <f>+D998+E998</f>
        <v>1</v>
      </c>
      <c r="H998" s="2"/>
      <c r="M998" s="2"/>
    </row>
    <row r="999" spans="1:13">
      <c r="A999" s="2"/>
      <c r="B999" s="199"/>
      <c r="C999" s="48" t="s">
        <v>109</v>
      </c>
      <c r="D999" s="4">
        <f>+D993/F993</f>
        <v>0.75497383325552347</v>
      </c>
      <c r="E999" s="4">
        <f>+E993/F993</f>
        <v>0.24502616674447655</v>
      </c>
      <c r="F999" s="40">
        <f>+D999+E999</f>
        <v>1</v>
      </c>
      <c r="H999" s="2"/>
      <c r="M999" s="2"/>
    </row>
    <row r="1000" spans="1:13">
      <c r="A1000" s="2"/>
      <c r="B1000" s="199"/>
      <c r="C1000" s="38" t="s">
        <v>110</v>
      </c>
      <c r="D1000" s="46">
        <f>+D994/F994</f>
        <v>0.21279858573549298</v>
      </c>
      <c r="E1000" s="46">
        <f>+E994/F994</f>
        <v>0.78720141426450696</v>
      </c>
      <c r="F1000" s="39">
        <f>+D1000+E1000</f>
        <v>1</v>
      </c>
      <c r="H1000" s="2"/>
      <c r="M1000" s="2"/>
    </row>
    <row r="1001" spans="1:13">
      <c r="A1001" s="2"/>
      <c r="B1001" s="199"/>
      <c r="C1001" s="48" t="s">
        <v>112</v>
      </c>
      <c r="D1001" s="4">
        <f>+D995/F995</f>
        <v>0.16277156529794537</v>
      </c>
      <c r="E1001" s="4">
        <f>+E995/F995</f>
        <v>0.83722843470205455</v>
      </c>
      <c r="F1001" s="40">
        <f>+D1001+E1001</f>
        <v>0.99999999999999989</v>
      </c>
      <c r="H1001" s="2"/>
      <c r="M1001" s="2"/>
    </row>
    <row r="1002" spans="1:13">
      <c r="A1002" s="2"/>
      <c r="B1002" s="199"/>
      <c r="C1002" s="38" t="s">
        <v>111</v>
      </c>
      <c r="D1002" s="46">
        <f>+D996/F996</f>
        <v>9.4227883221353032E-2</v>
      </c>
      <c r="E1002" s="46">
        <f>+E996/F996</f>
        <v>0.905772116778647</v>
      </c>
      <c r="F1002" s="39">
        <f>+D1002+E1002</f>
        <v>1</v>
      </c>
      <c r="H1002" s="2"/>
      <c r="M1002" s="2"/>
    </row>
    <row r="1003" spans="1:13">
      <c r="B1003" s="160"/>
      <c r="C1003" s="71"/>
      <c r="D1003" s="71"/>
      <c r="E1003" s="71"/>
      <c r="F1003" s="62"/>
      <c r="H1003" s="2"/>
      <c r="K1003" s="154"/>
      <c r="M1003" s="2"/>
    </row>
    <row r="1004" spans="1:13">
      <c r="A1004" s="185"/>
      <c r="B1004" s="2" t="s">
        <v>18</v>
      </c>
    </row>
    <row r="1005" spans="1:13" ht="14.4">
      <c r="B1005" s="20"/>
      <c r="C1005" s="21"/>
      <c r="D1005" s="37"/>
      <c r="E1005" s="22"/>
      <c r="F1005" s="21"/>
      <c r="G1005" s="21"/>
    </row>
    <row r="1006" spans="1:13" ht="14.4" hidden="1">
      <c r="B1006" s="23"/>
      <c r="C1006" s="21"/>
      <c r="D1006" s="37"/>
      <c r="E1006" s="22"/>
      <c r="F1006" s="21"/>
      <c r="G1006" s="21"/>
    </row>
    <row r="1007" spans="1:13" ht="15" hidden="1" customHeight="1">
      <c r="B1007" s="202" t="s">
        <v>13</v>
      </c>
      <c r="C1007" s="203"/>
      <c r="D1007" s="202" t="s">
        <v>107</v>
      </c>
      <c r="E1007" s="210"/>
      <c r="F1007" s="210"/>
      <c r="G1007" s="210"/>
      <c r="H1007" s="203"/>
    </row>
    <row r="1008" spans="1:13" ht="15" hidden="1" customHeight="1">
      <c r="B1008" s="202"/>
      <c r="C1008" s="203"/>
      <c r="D1008" s="204"/>
      <c r="E1008" s="202" t="s">
        <v>6</v>
      </c>
      <c r="F1008" s="210"/>
      <c r="G1008" s="210"/>
      <c r="H1008" s="203"/>
    </row>
    <row r="1009" spans="2:13" hidden="1">
      <c r="B1009" s="202"/>
      <c r="C1009" s="203"/>
      <c r="D1009" s="204"/>
      <c r="E1009" s="54" t="s">
        <v>29</v>
      </c>
      <c r="F1009" s="54" t="s">
        <v>7</v>
      </c>
      <c r="G1009" s="55" t="s">
        <v>30</v>
      </c>
      <c r="H1009" s="145" t="s">
        <v>31</v>
      </c>
    </row>
    <row r="1010" spans="2:13" hidden="1">
      <c r="B1010" s="200" t="s">
        <v>8</v>
      </c>
      <c r="C1010" s="200" t="s">
        <v>14</v>
      </c>
      <c r="D1010" s="38" t="s">
        <v>108</v>
      </c>
      <c r="E1010" s="11">
        <v>6254.07076544335</v>
      </c>
      <c r="F1010" s="39">
        <v>0.32266643111076254</v>
      </c>
      <c r="G1010" s="11">
        <v>86112.608220050926</v>
      </c>
      <c r="H1010" s="149">
        <f t="shared" ref="H1010:H1027" si="29">+E1010+G1010</f>
        <v>92366.678985494276</v>
      </c>
    </row>
    <row r="1011" spans="2:13" hidden="1">
      <c r="B1011" s="200"/>
      <c r="C1011" s="200"/>
      <c r="D1011" s="48" t="s">
        <v>109</v>
      </c>
      <c r="E1011" s="12">
        <v>62092.937901056292</v>
      </c>
      <c r="F1011" s="40">
        <v>0.15588828894797355</v>
      </c>
      <c r="G1011" s="12">
        <v>30273.741084437974</v>
      </c>
      <c r="H1011" s="150">
        <f t="shared" si="29"/>
        <v>92366.678985494262</v>
      </c>
    </row>
    <row r="1012" spans="2:13" hidden="1">
      <c r="B1012" s="200"/>
      <c r="C1012" s="200"/>
      <c r="D1012" s="38" t="s">
        <v>110</v>
      </c>
      <c r="E1012" s="11">
        <v>26371.831639428241</v>
      </c>
      <c r="F1012" s="39">
        <v>0.13056581660542821</v>
      </c>
      <c r="G1012" s="11">
        <v>65994.847346065988</v>
      </c>
      <c r="H1012" s="149">
        <f t="shared" si="29"/>
        <v>92366.678985494233</v>
      </c>
    </row>
    <row r="1013" spans="2:13" hidden="1">
      <c r="B1013" s="200"/>
      <c r="C1013" s="200"/>
      <c r="D1013" s="48" t="s">
        <v>112</v>
      </c>
      <c r="E1013" s="12">
        <v>16078.382022893382</v>
      </c>
      <c r="F1013" s="40">
        <v>0.16528103898447882</v>
      </c>
      <c r="G1013" s="12">
        <v>76288.296962600813</v>
      </c>
      <c r="H1013" s="150">
        <f t="shared" si="29"/>
        <v>92366.678985494189</v>
      </c>
    </row>
    <row r="1014" spans="2:13" hidden="1">
      <c r="B1014" s="200"/>
      <c r="C1014" s="200"/>
      <c r="D1014" s="38" t="s">
        <v>111</v>
      </c>
      <c r="E1014" s="11">
        <v>9286.294660375097</v>
      </c>
      <c r="F1014" s="39">
        <v>0.21824294246209291</v>
      </c>
      <c r="G1014" s="11">
        <v>83080.384325119187</v>
      </c>
      <c r="H1014" s="149">
        <f t="shared" si="29"/>
        <v>92366.678985494276</v>
      </c>
    </row>
    <row r="1015" spans="2:13" hidden="1">
      <c r="B1015" s="200"/>
      <c r="C1015" s="200"/>
      <c r="D1015" s="48" t="s">
        <v>9</v>
      </c>
      <c r="E1015" s="12">
        <f>+E1010+E1011+E1012+E1013+E1014</f>
        <v>120083.51698919636</v>
      </c>
      <c r="F1015" s="40"/>
      <c r="G1015" s="12">
        <f>+G1010+G1011+G1012+G1013+G1014</f>
        <v>341749.87793827488</v>
      </c>
      <c r="H1015" s="150">
        <f t="shared" si="29"/>
        <v>461833.39492747124</v>
      </c>
    </row>
    <row r="1016" spans="2:13" hidden="1">
      <c r="B1016" s="200"/>
      <c r="C1016" s="199" t="s">
        <v>15</v>
      </c>
      <c r="D1016" s="38" t="s">
        <v>108</v>
      </c>
      <c r="E1016" s="11">
        <v>58746.55580530037</v>
      </c>
      <c r="F1016" s="39">
        <v>0.15229877142056938</v>
      </c>
      <c r="G1016" s="11">
        <v>322191.6518500282</v>
      </c>
      <c r="H1016" s="149">
        <f t="shared" si="29"/>
        <v>380938.20765532856</v>
      </c>
    </row>
    <row r="1017" spans="2:13" hidden="1">
      <c r="B1017" s="200"/>
      <c r="C1017" s="199"/>
      <c r="D1017" s="48" t="s">
        <v>109</v>
      </c>
      <c r="E1017" s="12">
        <v>303407.87413823046</v>
      </c>
      <c r="F1017" s="40">
        <v>7.5833005446267379E-2</v>
      </c>
      <c r="G1017" s="12">
        <v>77530.333517097693</v>
      </c>
      <c r="H1017" s="150">
        <f t="shared" si="29"/>
        <v>380938.20765532815</v>
      </c>
    </row>
    <row r="1018" spans="2:13" hidden="1">
      <c r="B1018" s="200"/>
      <c r="C1018" s="199"/>
      <c r="D1018" s="38" t="s">
        <v>110</v>
      </c>
      <c r="E1018" s="11">
        <v>71173.349862980016</v>
      </c>
      <c r="F1018" s="39">
        <v>0.13224860155916338</v>
      </c>
      <c r="G1018" s="11">
        <v>309764.85779234814</v>
      </c>
      <c r="H1018" s="149">
        <f t="shared" si="29"/>
        <v>380938.20765532815</v>
      </c>
    </row>
    <row r="1019" spans="2:13" hidden="1">
      <c r="B1019" s="200"/>
      <c r="C1019" s="199"/>
      <c r="D1019" s="48" t="s">
        <v>112</v>
      </c>
      <c r="E1019" s="12">
        <v>60499.983306386377</v>
      </c>
      <c r="F1019" s="40">
        <v>0.14397272809536366</v>
      </c>
      <c r="G1019" s="12">
        <v>320438.22434894211</v>
      </c>
      <c r="H1019" s="150">
        <f t="shared" si="29"/>
        <v>380938.2076553285</v>
      </c>
      <c r="M1019" s="157"/>
    </row>
    <row r="1020" spans="2:13" hidden="1">
      <c r="B1020" s="200"/>
      <c r="C1020" s="199"/>
      <c r="D1020" s="38" t="s">
        <v>111</v>
      </c>
      <c r="E1020" s="11">
        <v>36286.721631951019</v>
      </c>
      <c r="F1020" s="39">
        <v>0.14536772837389297</v>
      </c>
      <c r="G1020" s="11">
        <v>344651.48602337734</v>
      </c>
      <c r="H1020" s="149">
        <f t="shared" si="29"/>
        <v>380938.20765532833</v>
      </c>
    </row>
    <row r="1021" spans="2:13" hidden="1">
      <c r="B1021" s="200"/>
      <c r="C1021" s="199"/>
      <c r="D1021" s="48" t="s">
        <v>9</v>
      </c>
      <c r="E1021" s="12">
        <f>+E1016+E1017+E1018+E1019+E1020</f>
        <v>530114.48474484822</v>
      </c>
      <c r="F1021" s="40"/>
      <c r="G1021" s="12">
        <f>+G1016+G1017+G1018+G1019+G1020</f>
        <v>1374576.5535317934</v>
      </c>
      <c r="H1021" s="150">
        <f t="shared" si="29"/>
        <v>1904691.0382766416</v>
      </c>
    </row>
    <row r="1022" spans="2:13" hidden="1">
      <c r="B1022" s="200"/>
      <c r="C1022" s="200" t="s">
        <v>16</v>
      </c>
      <c r="D1022" s="38" t="s">
        <v>108</v>
      </c>
      <c r="E1022" s="11">
        <v>1178.7885579996498</v>
      </c>
      <c r="F1022" s="39">
        <v>0.4882599877758424</v>
      </c>
      <c r="G1022" s="11">
        <v>16516.262657074687</v>
      </c>
      <c r="H1022" s="149">
        <f t="shared" si="29"/>
        <v>17695.051215074338</v>
      </c>
    </row>
    <row r="1023" spans="2:13" hidden="1">
      <c r="B1023" s="200"/>
      <c r="C1023" s="200"/>
      <c r="D1023" s="48" t="s">
        <v>109</v>
      </c>
      <c r="E1023" s="12">
        <v>5191.2931720035403</v>
      </c>
      <c r="F1023" s="40">
        <v>0.4880517628629874</v>
      </c>
      <c r="G1023" s="12">
        <v>12503.758043070795</v>
      </c>
      <c r="H1023" s="150">
        <f t="shared" si="29"/>
        <v>17695.051215074334</v>
      </c>
    </row>
    <row r="1024" spans="2:13" hidden="1">
      <c r="B1024" s="200"/>
      <c r="C1024" s="200"/>
      <c r="D1024" s="38" t="s">
        <v>110</v>
      </c>
      <c r="E1024" s="11">
        <v>6938.9108695414388</v>
      </c>
      <c r="F1024" s="39">
        <v>0.28352437520512219</v>
      </c>
      <c r="G1024" s="11">
        <v>10756.140345532896</v>
      </c>
      <c r="H1024" s="149">
        <f t="shared" si="29"/>
        <v>17695.051215074334</v>
      </c>
    </row>
    <row r="1025" spans="2:8" hidden="1">
      <c r="B1025" s="200"/>
      <c r="C1025" s="200"/>
      <c r="D1025" s="48" t="s">
        <v>112</v>
      </c>
      <c r="E1025" s="12">
        <v>3342.4631167183406</v>
      </c>
      <c r="F1025" s="40">
        <v>0.28814064017047442</v>
      </c>
      <c r="G1025" s="12">
        <v>14352.588098355995</v>
      </c>
      <c r="H1025" s="150">
        <f t="shared" si="29"/>
        <v>17695.051215074334</v>
      </c>
    </row>
    <row r="1026" spans="2:8" hidden="1">
      <c r="B1026" s="200"/>
      <c r="C1026" s="200"/>
      <c r="D1026" s="38" t="s">
        <v>111</v>
      </c>
      <c r="E1026" s="11">
        <v>692.86851365090001</v>
      </c>
      <c r="F1026" s="39">
        <v>0.4980505183444251</v>
      </c>
      <c r="G1026" s="11">
        <v>17002.182701423437</v>
      </c>
      <c r="H1026" s="149">
        <f t="shared" si="29"/>
        <v>17695.051215074338</v>
      </c>
    </row>
    <row r="1027" spans="2:8" hidden="1">
      <c r="B1027" s="200"/>
      <c r="C1027" s="200"/>
      <c r="D1027" s="48" t="s">
        <v>9</v>
      </c>
      <c r="E1027" s="12">
        <f>+E1022+E1023+E1024+E1025+E1026</f>
        <v>17344.324229913869</v>
      </c>
      <c r="F1027" s="40">
        <v>0.19117611117508171</v>
      </c>
      <c r="G1027" s="12">
        <f>+G1022+G1023+G1024+G1025+G1026</f>
        <v>71130.931845457817</v>
      </c>
      <c r="H1027" s="150">
        <f t="shared" si="29"/>
        <v>88475.256075371683</v>
      </c>
    </row>
    <row r="1028" spans="2:8" hidden="1">
      <c r="B1028" s="211" t="s">
        <v>9</v>
      </c>
      <c r="C1028" s="209"/>
      <c r="D1028" s="71"/>
      <c r="E1028" s="71">
        <f>+E1015+E1021+E1027</f>
        <v>667542.32596395852</v>
      </c>
      <c r="F1028" s="71"/>
      <c r="G1028" s="71">
        <f t="shared" ref="G1028" si="30">+G1015+G1021+G1027</f>
        <v>1787457.3633155259</v>
      </c>
      <c r="H1028" s="146">
        <f>+G1028+E1028</f>
        <v>2454999.6892794846</v>
      </c>
    </row>
    <row r="1029" spans="2:8" hidden="1">
      <c r="B1029" s="199" t="s">
        <v>12</v>
      </c>
      <c r="C1029" s="199" t="s">
        <v>14</v>
      </c>
      <c r="D1029" s="38" t="s">
        <v>108</v>
      </c>
      <c r="E1029" s="39">
        <f>+E1010/$E$1015</f>
        <v>5.2081009302933842E-2</v>
      </c>
      <c r="F1029" s="39"/>
      <c r="G1029" s="39">
        <f>+G1010/$G$1015</f>
        <v>0.25197553467920814</v>
      </c>
    </row>
    <row r="1030" spans="2:8" hidden="1">
      <c r="B1030" s="199"/>
      <c r="C1030" s="199"/>
      <c r="D1030" s="48" t="s">
        <v>109</v>
      </c>
      <c r="E1030" s="40">
        <f t="shared" ref="E1030:E1034" si="31">+E1011/$E$1015</f>
        <v>0.51708127358264044</v>
      </c>
      <c r="F1030" s="40"/>
      <c r="G1030" s="40">
        <f t="shared" ref="G1030:G1034" si="32">+G1011/$G$1015</f>
        <v>8.858449713888665E-2</v>
      </c>
    </row>
    <row r="1031" spans="2:8" hidden="1">
      <c r="B1031" s="199"/>
      <c r="C1031" s="199"/>
      <c r="D1031" s="38" t="s">
        <v>110</v>
      </c>
      <c r="E1031" s="39">
        <f t="shared" si="31"/>
        <v>0.21961241892841007</v>
      </c>
      <c r="F1031" s="39"/>
      <c r="G1031" s="39">
        <f t="shared" si="32"/>
        <v>0.19310862009433005</v>
      </c>
    </row>
    <row r="1032" spans="2:8" hidden="1">
      <c r="B1032" s="199"/>
      <c r="C1032" s="199"/>
      <c r="D1032" s="48" t="s">
        <v>112</v>
      </c>
      <c r="E1032" s="40">
        <f t="shared" si="31"/>
        <v>0.13389333045883323</v>
      </c>
      <c r="F1032" s="40"/>
      <c r="G1032" s="40">
        <f t="shared" si="32"/>
        <v>0.22322845416313394</v>
      </c>
    </row>
    <row r="1033" spans="2:8" hidden="1">
      <c r="B1033" s="199"/>
      <c r="C1033" s="199"/>
      <c r="D1033" s="38" t="s">
        <v>111</v>
      </c>
      <c r="E1033" s="39">
        <f t="shared" si="31"/>
        <v>7.7331967727182441E-2</v>
      </c>
      <c r="F1033" s="39"/>
      <c r="G1033" s="39">
        <f t="shared" si="32"/>
        <v>0.24310289392444126</v>
      </c>
    </row>
    <row r="1034" spans="2:8" hidden="1">
      <c r="B1034" s="199"/>
      <c r="C1034" s="199"/>
      <c r="D1034" s="48" t="s">
        <v>9</v>
      </c>
      <c r="E1034" s="40">
        <f t="shared" si="31"/>
        <v>1</v>
      </c>
      <c r="F1034" s="40"/>
      <c r="G1034" s="40">
        <f t="shared" si="32"/>
        <v>1</v>
      </c>
    </row>
    <row r="1035" spans="2:8" hidden="1">
      <c r="B1035" s="199"/>
      <c r="C1035" s="200" t="s">
        <v>15</v>
      </c>
      <c r="D1035" s="38" t="s">
        <v>108</v>
      </c>
      <c r="E1035" s="39">
        <f>+E1016/$E$1021</f>
        <v>0.11081862030911292</v>
      </c>
      <c r="F1035" s="39"/>
      <c r="G1035" s="39">
        <f>+G1016/$G$1021</f>
        <v>0.23439338538271964</v>
      </c>
    </row>
    <row r="1036" spans="2:8" hidden="1">
      <c r="B1036" s="199"/>
      <c r="C1036" s="200"/>
      <c r="D1036" s="48" t="s">
        <v>109</v>
      </c>
      <c r="E1036" s="40">
        <f t="shared" ref="E1036:E1040" si="33">+E1017/$E$1021</f>
        <v>0.57234405561331736</v>
      </c>
      <c r="F1036" s="40"/>
      <c r="G1036" s="40">
        <f t="shared" ref="G1036:G1039" si="34">+G1017/$G$1021</f>
        <v>5.6403067052099583E-2</v>
      </c>
    </row>
    <row r="1037" spans="2:8" hidden="1">
      <c r="B1037" s="199"/>
      <c r="C1037" s="200"/>
      <c r="D1037" s="38" t="s">
        <v>110</v>
      </c>
      <c r="E1037" s="39">
        <f t="shared" si="33"/>
        <v>0.13426033792914899</v>
      </c>
      <c r="F1037" s="39"/>
      <c r="G1037" s="39">
        <f t="shared" si="34"/>
        <v>0.22535293286972496</v>
      </c>
    </row>
    <row r="1038" spans="2:8" hidden="1">
      <c r="B1038" s="199"/>
      <c r="C1038" s="200"/>
      <c r="D1038" s="48" t="s">
        <v>112</v>
      </c>
      <c r="E1038" s="40">
        <f t="shared" si="33"/>
        <v>0.11412625960504719</v>
      </c>
      <c r="F1038" s="40"/>
      <c r="G1038" s="40">
        <f t="shared" si="34"/>
        <v>0.2331177725428375</v>
      </c>
    </row>
    <row r="1039" spans="2:8" hidden="1">
      <c r="B1039" s="199"/>
      <c r="C1039" s="200"/>
      <c r="D1039" s="38" t="s">
        <v>111</v>
      </c>
      <c r="E1039" s="39">
        <f t="shared" si="33"/>
        <v>6.8450726543373627E-2</v>
      </c>
      <c r="F1039" s="39"/>
      <c r="G1039" s="39">
        <f t="shared" si="34"/>
        <v>0.25073284215261837</v>
      </c>
    </row>
    <row r="1040" spans="2:8" hidden="1">
      <c r="B1040" s="199"/>
      <c r="C1040" s="200"/>
      <c r="D1040" s="48" t="s">
        <v>9</v>
      </c>
      <c r="E1040" s="40">
        <f t="shared" si="33"/>
        <v>1</v>
      </c>
      <c r="F1040" s="40"/>
      <c r="G1040" s="40">
        <f>+G1021/$G$1021</f>
        <v>1</v>
      </c>
    </row>
    <row r="1041" spans="2:8" hidden="1">
      <c r="B1041" s="199"/>
      <c r="C1041" s="199" t="s">
        <v>16</v>
      </c>
      <c r="D1041" s="38" t="s">
        <v>108</v>
      </c>
      <c r="E1041" s="39">
        <f>+E1022/$E$1027</f>
        <v>6.7963936926789315E-2</v>
      </c>
      <c r="F1041" s="39"/>
      <c r="G1041" s="39">
        <f>+G1022/$G$1027</f>
        <v>0.23219522405468612</v>
      </c>
    </row>
    <row r="1042" spans="2:8" hidden="1">
      <c r="B1042" s="199"/>
      <c r="C1042" s="199"/>
      <c r="D1042" s="48" t="s">
        <v>109</v>
      </c>
      <c r="E1042" s="40">
        <f t="shared" ref="E1042:E1046" si="35">+E1023/$E$1027</f>
        <v>0.29930789480111791</v>
      </c>
      <c r="F1042" s="40"/>
      <c r="G1042" s="40">
        <f t="shared" ref="G1042:G1046" si="36">+G1023/$G$1027</f>
        <v>0.1757851010617576</v>
      </c>
    </row>
    <row r="1043" spans="2:8" hidden="1">
      <c r="B1043" s="199"/>
      <c r="C1043" s="199"/>
      <c r="D1043" s="38" t="s">
        <v>110</v>
      </c>
      <c r="E1043" s="39">
        <f t="shared" si="35"/>
        <v>0.40006810167754209</v>
      </c>
      <c r="F1043" s="39"/>
      <c r="G1043" s="39">
        <f t="shared" si="36"/>
        <v>0.15121607529200037</v>
      </c>
    </row>
    <row r="1044" spans="2:8" hidden="1">
      <c r="B1044" s="199"/>
      <c r="C1044" s="199"/>
      <c r="D1044" s="48" t="s">
        <v>112</v>
      </c>
      <c r="E1044" s="40">
        <f t="shared" si="35"/>
        <v>0.19271221365624455</v>
      </c>
      <c r="F1044" s="40"/>
      <c r="G1044" s="40">
        <f t="shared" si="36"/>
        <v>0.20177702900812627</v>
      </c>
    </row>
    <row r="1045" spans="2:8" hidden="1">
      <c r="B1045" s="199"/>
      <c r="C1045" s="199"/>
      <c r="D1045" s="38" t="s">
        <v>111</v>
      </c>
      <c r="E1045" s="39">
        <f t="shared" si="35"/>
        <v>3.9947852938306189E-2</v>
      </c>
      <c r="F1045" s="39"/>
      <c r="G1045" s="39">
        <f t="shared" si="36"/>
        <v>0.23902657058342952</v>
      </c>
    </row>
    <row r="1046" spans="2:8" hidden="1">
      <c r="B1046" s="199"/>
      <c r="C1046" s="199"/>
      <c r="D1046" s="48" t="s">
        <v>9</v>
      </c>
      <c r="E1046" s="40">
        <f t="shared" si="35"/>
        <v>1</v>
      </c>
      <c r="F1046" s="40"/>
      <c r="G1046" s="40">
        <f t="shared" si="36"/>
        <v>1</v>
      </c>
    </row>
    <row r="1047" spans="2:8" hidden="1">
      <c r="B1047" s="127" t="s">
        <v>18</v>
      </c>
    </row>
    <row r="1049" spans="2:8" ht="14.4">
      <c r="G1049" s="161"/>
      <c r="H1049"/>
    </row>
    <row r="1050" spans="2:8" ht="14.4">
      <c r="G1050" s="161"/>
      <c r="H1050"/>
    </row>
    <row r="1051" spans="2:8" ht="14.4">
      <c r="G1051" s="161"/>
      <c r="H1051"/>
    </row>
    <row r="1052" spans="2:8" ht="14.4">
      <c r="G1052" s="161"/>
      <c r="H1052"/>
    </row>
    <row r="1053" spans="2:8" ht="14.4">
      <c r="G1053" s="161"/>
      <c r="H1053"/>
    </row>
    <row r="1054" spans="2:8">
      <c r="G1054" s="161"/>
    </row>
  </sheetData>
  <mergeCells count="495">
    <mergeCell ref="B11:D11"/>
    <mergeCell ref="E11:G11"/>
    <mergeCell ref="H11:J11"/>
    <mergeCell ref="B3:J3"/>
    <mergeCell ref="B4:J4"/>
    <mergeCell ref="B5:J5"/>
    <mergeCell ref="B6:J6"/>
    <mergeCell ref="B7:J7"/>
    <mergeCell ref="B8:J8"/>
    <mergeCell ref="B10:D10"/>
    <mergeCell ref="E10:G10"/>
    <mergeCell ref="H10:J10"/>
    <mergeCell ref="B465:G465"/>
    <mergeCell ref="B464:G464"/>
    <mergeCell ref="B463:G463"/>
    <mergeCell ref="B578:B595"/>
    <mergeCell ref="C578:C583"/>
    <mergeCell ref="B51:C51"/>
    <mergeCell ref="B19:D19"/>
    <mergeCell ref="B16:D16"/>
    <mergeCell ref="B17:D17"/>
    <mergeCell ref="B18:D18"/>
    <mergeCell ref="B27:D27"/>
    <mergeCell ref="B28:D28"/>
    <mergeCell ref="B29:D29"/>
    <mergeCell ref="B32:D32"/>
    <mergeCell ref="B30:D30"/>
    <mergeCell ref="B31:D31"/>
    <mergeCell ref="B93:B99"/>
    <mergeCell ref="B92:C92"/>
    <mergeCell ref="B118:B129"/>
    <mergeCell ref="C118:C121"/>
    <mergeCell ref="C122:C125"/>
    <mergeCell ref="C126:C129"/>
    <mergeCell ref="D135:H135"/>
    <mergeCell ref="D136:D137"/>
    <mergeCell ref="B130:H130"/>
    <mergeCell ref="C381:C385"/>
    <mergeCell ref="C386:C390"/>
    <mergeCell ref="B392:B406"/>
    <mergeCell ref="B331:G331"/>
    <mergeCell ref="B332:G332"/>
    <mergeCell ref="B333:G333"/>
    <mergeCell ref="B391:C391"/>
    <mergeCell ref="B222:G222"/>
    <mergeCell ref="B221:G221"/>
    <mergeCell ref="B334:G334"/>
    <mergeCell ref="B335:G335"/>
    <mergeCell ref="B249:B266"/>
    <mergeCell ref="C249:C254"/>
    <mergeCell ref="C255:C260"/>
    <mergeCell ref="C261:C266"/>
    <mergeCell ref="B268:B285"/>
    <mergeCell ref="C268:C273"/>
    <mergeCell ref="C274:C279"/>
    <mergeCell ref="C402:C406"/>
    <mergeCell ref="B200:G200"/>
    <mergeCell ref="B216:G216"/>
    <mergeCell ref="B235:C235"/>
    <mergeCell ref="B242:C242"/>
    <mergeCell ref="C417:D417"/>
    <mergeCell ref="C418:D418"/>
    <mergeCell ref="C419:D419"/>
    <mergeCell ref="C420:D420"/>
    <mergeCell ref="B407:C407"/>
    <mergeCell ref="F374:F375"/>
    <mergeCell ref="B376:B390"/>
    <mergeCell ref="D182:H182"/>
    <mergeCell ref="D183:D184"/>
    <mergeCell ref="E183:H183"/>
    <mergeCell ref="F307:F308"/>
    <mergeCell ref="B309:B317"/>
    <mergeCell ref="C309:C311"/>
    <mergeCell ref="C365:D365"/>
    <mergeCell ref="C392:C396"/>
    <mergeCell ref="C397:C401"/>
    <mergeCell ref="C312:C314"/>
    <mergeCell ref="C315:C317"/>
    <mergeCell ref="B319:B327"/>
    <mergeCell ref="C319:C321"/>
    <mergeCell ref="C322:C324"/>
    <mergeCell ref="C325:C327"/>
    <mergeCell ref="C376:C380"/>
    <mergeCell ref="C195:C199"/>
    <mergeCell ref="C584:C589"/>
    <mergeCell ref="C590:C595"/>
    <mergeCell ref="D874:G874"/>
    <mergeCell ref="B712:G712"/>
    <mergeCell ref="B711:G711"/>
    <mergeCell ref="B975:B977"/>
    <mergeCell ref="C467:G467"/>
    <mergeCell ref="B540:B545"/>
    <mergeCell ref="B547:B552"/>
    <mergeCell ref="B556:C558"/>
    <mergeCell ref="D556:H556"/>
    <mergeCell ref="D557:D558"/>
    <mergeCell ref="E557:H557"/>
    <mergeCell ref="B546:C546"/>
    <mergeCell ref="B559:B576"/>
    <mergeCell ref="C559:C564"/>
    <mergeCell ref="C565:C570"/>
    <mergeCell ref="C571:C576"/>
    <mergeCell ref="B948:C948"/>
    <mergeCell ref="B974:C974"/>
    <mergeCell ref="D974:E974"/>
    <mergeCell ref="F974:G974"/>
    <mergeCell ref="D538:G538"/>
    <mergeCell ref="B531:G531"/>
    <mergeCell ref="C1029:C1034"/>
    <mergeCell ref="C1035:C1040"/>
    <mergeCell ref="C1041:C1046"/>
    <mergeCell ref="B1010:B1027"/>
    <mergeCell ref="B1029:B1046"/>
    <mergeCell ref="B989:B991"/>
    <mergeCell ref="C1022:C1027"/>
    <mergeCell ref="B1028:C1028"/>
    <mergeCell ref="B998:B1002"/>
    <mergeCell ref="B1007:C1009"/>
    <mergeCell ref="B997:C997"/>
    <mergeCell ref="B992:B996"/>
    <mergeCell ref="D1007:H1007"/>
    <mergeCell ref="D1008:D1009"/>
    <mergeCell ref="E1008:H1008"/>
    <mergeCell ref="C1010:C1015"/>
    <mergeCell ref="C1016:C1021"/>
    <mergeCell ref="B731:C731"/>
    <mergeCell ref="B352:B354"/>
    <mergeCell ref="B422:B425"/>
    <mergeCell ref="B467:B469"/>
    <mergeCell ref="B850:C850"/>
    <mergeCell ref="B430:C431"/>
    <mergeCell ref="D430:D431"/>
    <mergeCell ref="E430:E431"/>
    <mergeCell ref="F430:F431"/>
    <mergeCell ref="B432:B443"/>
    <mergeCell ref="C432:C435"/>
    <mergeCell ref="C436:C439"/>
    <mergeCell ref="C440:C443"/>
    <mergeCell ref="B411:F411"/>
    <mergeCell ref="B412:F412"/>
    <mergeCell ref="B413:F413"/>
    <mergeCell ref="B414:F414"/>
    <mergeCell ref="B415:F415"/>
    <mergeCell ref="B978:C978"/>
    <mergeCell ref="C105:C108"/>
    <mergeCell ref="C368:D368"/>
    <mergeCell ref="C369:D369"/>
    <mergeCell ref="C370:D370"/>
    <mergeCell ref="B46:B47"/>
    <mergeCell ref="B48:C48"/>
    <mergeCell ref="B49:B50"/>
    <mergeCell ref="C59:C61"/>
    <mergeCell ref="B66:B74"/>
    <mergeCell ref="C66:C68"/>
    <mergeCell ref="C69:C71"/>
    <mergeCell ref="C72:C74"/>
    <mergeCell ref="B65:C65"/>
    <mergeCell ref="B75:C75"/>
    <mergeCell ref="B220:G220"/>
    <mergeCell ref="E136:H136"/>
    <mergeCell ref="B117:G117"/>
    <mergeCell ref="B54:C55"/>
    <mergeCell ref="D54:D55"/>
    <mergeCell ref="E54:E55"/>
    <mergeCell ref="F54:F55"/>
    <mergeCell ref="B56:B64"/>
    <mergeCell ref="C56:C58"/>
    <mergeCell ref="C62:C64"/>
    <mergeCell ref="B173:B175"/>
    <mergeCell ref="B178:C178"/>
    <mergeCell ref="B151:B162"/>
    <mergeCell ref="C151:C154"/>
    <mergeCell ref="C155:C158"/>
    <mergeCell ref="C159:C162"/>
    <mergeCell ref="B201:B215"/>
    <mergeCell ref="C201:C205"/>
    <mergeCell ref="C206:C210"/>
    <mergeCell ref="B267:G267"/>
    <mergeCell ref="B297:B300"/>
    <mergeCell ref="B290:D290"/>
    <mergeCell ref="B291:D291"/>
    <mergeCell ref="B292:D292"/>
    <mergeCell ref="B293:D293"/>
    <mergeCell ref="B294:D294"/>
    <mergeCell ref="C211:C215"/>
    <mergeCell ref="B182:C184"/>
    <mergeCell ref="B229:B234"/>
    <mergeCell ref="B236:B241"/>
    <mergeCell ref="B246:C248"/>
    <mergeCell ref="D246:H246"/>
    <mergeCell ref="D247:D248"/>
    <mergeCell ref="E247:H247"/>
    <mergeCell ref="B226:B228"/>
    <mergeCell ref="C226:G226"/>
    <mergeCell ref="C227:C228"/>
    <mergeCell ref="D227:G227"/>
    <mergeCell ref="B223:G223"/>
    <mergeCell ref="B224:G224"/>
    <mergeCell ref="B185:B199"/>
    <mergeCell ref="C185:C189"/>
    <mergeCell ref="C190:C194"/>
    <mergeCell ref="B301:C301"/>
    <mergeCell ref="B371:D371"/>
    <mergeCell ref="B359:E359"/>
    <mergeCell ref="B360:E360"/>
    <mergeCell ref="B361:E361"/>
    <mergeCell ref="B362:E362"/>
    <mergeCell ref="B363:E363"/>
    <mergeCell ref="C280:C285"/>
    <mergeCell ref="B286:G286"/>
    <mergeCell ref="B366:B370"/>
    <mergeCell ref="B374:C375"/>
    <mergeCell ref="D374:D375"/>
    <mergeCell ref="E374:E375"/>
    <mergeCell ref="B355:C355"/>
    <mergeCell ref="B307:C308"/>
    <mergeCell ref="D307:D308"/>
    <mergeCell ref="E307:E308"/>
    <mergeCell ref="B337:B339"/>
    <mergeCell ref="C337:G337"/>
    <mergeCell ref="C338:C339"/>
    <mergeCell ref="D338:G338"/>
    <mergeCell ref="B345:C347"/>
    <mergeCell ref="D345:H345"/>
    <mergeCell ref="D346:D347"/>
    <mergeCell ref="E346:H346"/>
    <mergeCell ref="B348:B350"/>
    <mergeCell ref="C366:D366"/>
    <mergeCell ref="C367:D367"/>
    <mergeCell ref="B483:C483"/>
    <mergeCell ref="B508:C508"/>
    <mergeCell ref="B527:C527"/>
    <mergeCell ref="C422:D422"/>
    <mergeCell ref="C423:D423"/>
    <mergeCell ref="B418:B420"/>
    <mergeCell ref="E488:H488"/>
    <mergeCell ref="B490:B507"/>
    <mergeCell ref="C490:C495"/>
    <mergeCell ref="C496:C501"/>
    <mergeCell ref="C502:C507"/>
    <mergeCell ref="D468:G468"/>
    <mergeCell ref="B444:C444"/>
    <mergeCell ref="B457:C457"/>
    <mergeCell ref="B445:B456"/>
    <mergeCell ref="C445:C448"/>
    <mergeCell ref="C449:C452"/>
    <mergeCell ref="C453:C456"/>
    <mergeCell ref="C424:D424"/>
    <mergeCell ref="C425:D425"/>
    <mergeCell ref="C426:D426"/>
    <mergeCell ref="C421:D421"/>
    <mergeCell ref="B462:G462"/>
    <mergeCell ref="B461:G461"/>
    <mergeCell ref="B596:C596"/>
    <mergeCell ref="B648:C648"/>
    <mergeCell ref="B606:B608"/>
    <mergeCell ref="C606:G606"/>
    <mergeCell ref="C607:C608"/>
    <mergeCell ref="D607:G607"/>
    <mergeCell ref="B614:C616"/>
    <mergeCell ref="D614:H614"/>
    <mergeCell ref="D615:D616"/>
    <mergeCell ref="E615:H615"/>
    <mergeCell ref="B629:G629"/>
    <mergeCell ref="B630:G630"/>
    <mergeCell ref="B631:G631"/>
    <mergeCell ref="B632:G632"/>
    <mergeCell ref="B617:B619"/>
    <mergeCell ref="B621:B623"/>
    <mergeCell ref="B634:B636"/>
    <mergeCell ref="B602:G602"/>
    <mergeCell ref="B603:G603"/>
    <mergeCell ref="B604:G604"/>
    <mergeCell ref="B600:G600"/>
    <mergeCell ref="B628:G628"/>
    <mergeCell ref="B642:C644"/>
    <mergeCell ref="D642:H642"/>
    <mergeCell ref="B668:B672"/>
    <mergeCell ref="F677:F678"/>
    <mergeCell ref="B679:B693"/>
    <mergeCell ref="C679:C683"/>
    <mergeCell ref="C684:C688"/>
    <mergeCell ref="C689:C693"/>
    <mergeCell ref="B652:C652"/>
    <mergeCell ref="B663:B666"/>
    <mergeCell ref="B667:C667"/>
    <mergeCell ref="B673:C673"/>
    <mergeCell ref="B658:E658"/>
    <mergeCell ref="B659:E659"/>
    <mergeCell ref="B660:E660"/>
    <mergeCell ref="B656:E656"/>
    <mergeCell ref="B657:E657"/>
    <mergeCell ref="B695:B706"/>
    <mergeCell ref="C695:C698"/>
    <mergeCell ref="C699:C702"/>
    <mergeCell ref="C703:C706"/>
    <mergeCell ref="B677:C678"/>
    <mergeCell ref="D677:D678"/>
    <mergeCell ref="E677:E678"/>
    <mergeCell ref="B694:C694"/>
    <mergeCell ref="B707:C707"/>
    <mergeCell ref="B713:G713"/>
    <mergeCell ref="B714:G714"/>
    <mergeCell ref="B717:B719"/>
    <mergeCell ref="C717:G717"/>
    <mergeCell ref="C718:C719"/>
    <mergeCell ref="D718:G718"/>
    <mergeCell ref="B725:C727"/>
    <mergeCell ref="D725:H725"/>
    <mergeCell ref="D726:D727"/>
    <mergeCell ref="E726:H726"/>
    <mergeCell ref="B715:G715"/>
    <mergeCell ref="B732:B734"/>
    <mergeCell ref="B739:E739"/>
    <mergeCell ref="B740:E740"/>
    <mergeCell ref="B741:E741"/>
    <mergeCell ref="B742:E742"/>
    <mergeCell ref="B743:E743"/>
    <mergeCell ref="B750:B753"/>
    <mergeCell ref="B758:C759"/>
    <mergeCell ref="D758:D759"/>
    <mergeCell ref="E758:E759"/>
    <mergeCell ref="B735:C735"/>
    <mergeCell ref="B749:C749"/>
    <mergeCell ref="B754:C754"/>
    <mergeCell ref="F758:F759"/>
    <mergeCell ref="B760:B771"/>
    <mergeCell ref="C760:C763"/>
    <mergeCell ref="C764:C767"/>
    <mergeCell ref="C768:C771"/>
    <mergeCell ref="B773:B784"/>
    <mergeCell ref="C773:C776"/>
    <mergeCell ref="C777:C779"/>
    <mergeCell ref="B795:B797"/>
    <mergeCell ref="C795:G795"/>
    <mergeCell ref="C796:C797"/>
    <mergeCell ref="D796:G796"/>
    <mergeCell ref="B789:G789"/>
    <mergeCell ref="B790:G790"/>
    <mergeCell ref="B791:G791"/>
    <mergeCell ref="B792:G792"/>
    <mergeCell ref="B793:G793"/>
    <mergeCell ref="B772:C772"/>
    <mergeCell ref="B785:C785"/>
    <mergeCell ref="B803:C805"/>
    <mergeCell ref="D803:H803"/>
    <mergeCell ref="D804:D805"/>
    <mergeCell ref="E804:H804"/>
    <mergeCell ref="B806:B808"/>
    <mergeCell ref="B810:B812"/>
    <mergeCell ref="B817:E817"/>
    <mergeCell ref="B818:E818"/>
    <mergeCell ref="B819:E819"/>
    <mergeCell ref="B809:C809"/>
    <mergeCell ref="B813:C813"/>
    <mergeCell ref="B867:G867"/>
    <mergeCell ref="B868:G868"/>
    <mergeCell ref="B869:G869"/>
    <mergeCell ref="B870:G870"/>
    <mergeCell ref="B871:G871"/>
    <mergeCell ref="B820:E820"/>
    <mergeCell ref="B821:E821"/>
    <mergeCell ref="B828:B831"/>
    <mergeCell ref="B836:C837"/>
    <mergeCell ref="D836:D837"/>
    <mergeCell ref="E836:E837"/>
    <mergeCell ref="F836:F837"/>
    <mergeCell ref="B838:B849"/>
    <mergeCell ref="C838:C841"/>
    <mergeCell ref="C842:C845"/>
    <mergeCell ref="C846:C849"/>
    <mergeCell ref="B827:C827"/>
    <mergeCell ref="B832:C832"/>
    <mergeCell ref="F915:F916"/>
    <mergeCell ref="B917:B931"/>
    <mergeCell ref="C917:C920"/>
    <mergeCell ref="C922:C926"/>
    <mergeCell ref="D643:D644"/>
    <mergeCell ref="C927:C931"/>
    <mergeCell ref="B881:C883"/>
    <mergeCell ref="D881:H881"/>
    <mergeCell ref="D882:D883"/>
    <mergeCell ref="E882:H882"/>
    <mergeCell ref="B888:B890"/>
    <mergeCell ref="B895:E895"/>
    <mergeCell ref="B896:E896"/>
    <mergeCell ref="B897:E897"/>
    <mergeCell ref="B887:D887"/>
    <mergeCell ref="B891:D891"/>
    <mergeCell ref="E891:F891"/>
    <mergeCell ref="B851:B862"/>
    <mergeCell ref="C851:C854"/>
    <mergeCell ref="C855:C857"/>
    <mergeCell ref="B873:B875"/>
    <mergeCell ref="C873:G873"/>
    <mergeCell ref="C874:C875"/>
    <mergeCell ref="B863:C863"/>
    <mergeCell ref="B933:B947"/>
    <mergeCell ref="C933:C937"/>
    <mergeCell ref="C938:C940"/>
    <mergeCell ref="B898:E898"/>
    <mergeCell ref="B899:E899"/>
    <mergeCell ref="B902:B905"/>
    <mergeCell ref="B907:B910"/>
    <mergeCell ref="B915:C916"/>
    <mergeCell ref="D915:D916"/>
    <mergeCell ref="E915:E916"/>
    <mergeCell ref="B906:C906"/>
    <mergeCell ref="B911:C911"/>
    <mergeCell ref="B932:C932"/>
    <mergeCell ref="B537:B539"/>
    <mergeCell ref="C537:G537"/>
    <mergeCell ref="C538:C539"/>
    <mergeCell ref="B577:C577"/>
    <mergeCell ref="B318:C318"/>
    <mergeCell ref="D318:E318"/>
    <mergeCell ref="B328:C328"/>
    <mergeCell ref="D328:E328"/>
    <mergeCell ref="B351:C351"/>
    <mergeCell ref="B532:G532"/>
    <mergeCell ref="C468:C469"/>
    <mergeCell ref="B533:G533"/>
    <mergeCell ref="B534:G534"/>
    <mergeCell ref="B535:G535"/>
    <mergeCell ref="B509:B526"/>
    <mergeCell ref="C509:C514"/>
    <mergeCell ref="C515:C520"/>
    <mergeCell ref="C521:C526"/>
    <mergeCell ref="B470:B475"/>
    <mergeCell ref="B477:B482"/>
    <mergeCell ref="B487:C489"/>
    <mergeCell ref="D487:H487"/>
    <mergeCell ref="D488:D489"/>
    <mergeCell ref="B476:C476"/>
    <mergeCell ref="E643:H643"/>
    <mergeCell ref="B645:B647"/>
    <mergeCell ref="B649:B651"/>
    <mergeCell ref="C634:G634"/>
    <mergeCell ref="C635:C636"/>
    <mergeCell ref="D635:G635"/>
    <mergeCell ref="B620:C620"/>
    <mergeCell ref="B624:C624"/>
    <mergeCell ref="B601:G601"/>
    <mergeCell ref="B39:D39"/>
    <mergeCell ref="B40:D40"/>
    <mergeCell ref="B41:D41"/>
    <mergeCell ref="B42:D42"/>
    <mergeCell ref="B43:D43"/>
    <mergeCell ref="B79:D79"/>
    <mergeCell ref="B80:D80"/>
    <mergeCell ref="B81:D81"/>
    <mergeCell ref="B82:D82"/>
    <mergeCell ref="B83:D83"/>
    <mergeCell ref="C173:F173"/>
    <mergeCell ref="C174:F174"/>
    <mergeCell ref="G172:H180"/>
    <mergeCell ref="B167:F167"/>
    <mergeCell ref="B168:F168"/>
    <mergeCell ref="B169:F169"/>
    <mergeCell ref="B170:F170"/>
    <mergeCell ref="B171:F171"/>
    <mergeCell ref="B163:G163"/>
    <mergeCell ref="B138:B149"/>
    <mergeCell ref="B135:C137"/>
    <mergeCell ref="B150:G150"/>
    <mergeCell ref="C138:C141"/>
    <mergeCell ref="C142:C145"/>
    <mergeCell ref="C146:C149"/>
    <mergeCell ref="B100:C100"/>
    <mergeCell ref="B86:B91"/>
    <mergeCell ref="D103:D104"/>
    <mergeCell ref="C109:C112"/>
    <mergeCell ref="C113:C116"/>
    <mergeCell ref="E103:H103"/>
    <mergeCell ref="D102:H102"/>
    <mergeCell ref="B102:C104"/>
    <mergeCell ref="B987:F987"/>
    <mergeCell ref="B953:E953"/>
    <mergeCell ref="B954:E954"/>
    <mergeCell ref="B955:E955"/>
    <mergeCell ref="B956:E956"/>
    <mergeCell ref="B957:E957"/>
    <mergeCell ref="B983:F983"/>
    <mergeCell ref="B984:F984"/>
    <mergeCell ref="B985:F985"/>
    <mergeCell ref="B986:F986"/>
    <mergeCell ref="D978:E978"/>
    <mergeCell ref="F978:G978"/>
    <mergeCell ref="B959:B961"/>
    <mergeCell ref="B968:C970"/>
    <mergeCell ref="D969:G969"/>
    <mergeCell ref="B964:C964"/>
    <mergeCell ref="D968:G968"/>
    <mergeCell ref="C959:E959"/>
    <mergeCell ref="C960:E96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CONTENIDO</vt:lpstr>
      <vt:lpstr>CAP 4,5,7 Prácticas Cultivos </vt:lpstr>
      <vt:lpstr>MÓDULO (ESPAC)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2022-09-16T15:47:35Z</dcterms:modified>
</cp:coreProperties>
</file>