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ghyun/Downloads/"/>
    </mc:Choice>
  </mc:AlternateContent>
  <xr:revisionPtr revIDLastSave="0" documentId="13_ncr:1_{0CE566EF-4AD7-9F47-B216-D97A53F78A9E}" xr6:coauthVersionLast="47" xr6:coauthVersionMax="47" xr10:uidLastSave="{00000000-0000-0000-0000-000000000000}"/>
  <bookViews>
    <workbookView xWindow="6000" yWindow="8520" windowWidth="50180" windowHeight="21880" tabRatio="775" firstSheet="1" activeTab="5" xr2:uid="{C8B88EB0-6E83-4E76-A7A7-49164EF16775}"/>
  </bookViews>
  <sheets>
    <sheet name="notes" sheetId="18" r:id="rId1"/>
    <sheet name="technology_feedstock_pairs" sheetId="6" r:id="rId2"/>
    <sheet name="technology_fuel_pairs" sheetId="5" r:id="rId3"/>
    <sheet name="fuel_introduction" sheetId="26" r:id="rId4"/>
    <sheet name="baseline" sheetId="7" r:id="rId5"/>
    <sheet name="production" sheetId="28" r:id="rId6"/>
    <sheet name="capex" sheetId="13" r:id="rId7"/>
    <sheet name="opex" sheetId="14" r:id="rId8"/>
    <sheet name="renewal" sheetId="15" r:id="rId9"/>
    <sheet name="technology" sheetId="19" r:id="rId10"/>
    <sheet name="carbonprice" sheetId="25" r:id="rId11"/>
    <sheet name="emission" sheetId="23" r:id="rId12"/>
    <sheet name="fuel_cost" sheetId="8" r:id="rId13"/>
    <sheet name="fuel_intensity" sheetId="16" r:id="rId14"/>
    <sheet name="fuel_emission" sheetId="10" r:id="rId15"/>
    <sheet name="emission_system" sheetId="24" r:id="rId16"/>
    <sheet name="technology_ei" sheetId="21" r:id="rId17"/>
    <sheet name="feedstock_cost" sheetId="11" r:id="rId18"/>
    <sheet name="feedstock_intensity" sheetId="17" r:id="rId19"/>
    <sheet name="feedstock_emission" sheetId="12" r:id="rId20"/>
    <sheet name="feedstock_introduction" sheetId="2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28" l="1"/>
  <c r="I4" i="28"/>
  <c r="J4" i="28"/>
  <c r="K4" i="28" s="1"/>
  <c r="L4" i="28" s="1"/>
  <c r="M4" i="28" s="1"/>
  <c r="N4" i="28" s="1"/>
  <c r="O4" i="28" s="1"/>
  <c r="P4" i="28" s="1"/>
  <c r="Q4" i="28" s="1"/>
  <c r="S4" i="28" s="1"/>
  <c r="T4" i="28" s="1"/>
  <c r="U4" i="28" s="1"/>
  <c r="V4" i="28" s="1"/>
  <c r="W4" i="28" s="1"/>
  <c r="X4" i="28" s="1"/>
  <c r="Y4" i="28" s="1"/>
  <c r="Z4" i="28" s="1"/>
  <c r="AA4" i="28" s="1"/>
  <c r="G3" i="28"/>
  <c r="H3" i="28" s="1"/>
  <c r="I3" i="28" s="1"/>
  <c r="J3" i="28" s="1"/>
  <c r="K3" i="28" s="1"/>
  <c r="L3" i="28" s="1"/>
  <c r="M3" i="28" s="1"/>
  <c r="N3" i="28" s="1"/>
  <c r="O3" i="28" s="1"/>
  <c r="P3" i="28" s="1"/>
  <c r="Q3" i="28" s="1"/>
  <c r="R3" i="28" s="1"/>
  <c r="S3" i="28" s="1"/>
  <c r="T3" i="28" s="1"/>
  <c r="U3" i="28" s="1"/>
  <c r="V3" i="28" s="1"/>
  <c r="W3" i="28" s="1"/>
  <c r="X3" i="28" s="1"/>
  <c r="Y3" i="28" s="1"/>
  <c r="Z3" i="28" s="1"/>
  <c r="AA3" i="28" s="1"/>
  <c r="G2" i="28"/>
  <c r="H2" i="28" s="1"/>
  <c r="I2" i="28" s="1"/>
  <c r="J2" i="28" s="1"/>
  <c r="K2" i="28" s="1"/>
  <c r="L2" i="28" s="1"/>
  <c r="M2" i="28" s="1"/>
  <c r="N2" i="28" s="1"/>
  <c r="O2" i="28" s="1"/>
  <c r="P2" i="28" s="1"/>
  <c r="Q2" i="28" s="1"/>
  <c r="R2" i="28" s="1"/>
  <c r="S2" i="28" s="1"/>
  <c r="T2" i="28" s="1"/>
  <c r="U2" i="28" s="1"/>
  <c r="V2" i="28" s="1"/>
  <c r="W2" i="28" s="1"/>
  <c r="X2" i="28" s="1"/>
  <c r="Y2" i="28" s="1"/>
  <c r="Z2" i="28" s="1"/>
  <c r="AA2" i="28" s="1"/>
  <c r="C10" i="8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</calcChain>
</file>

<file path=xl/sharedStrings.xml><?xml version="1.0" encoding="utf-8"?>
<sst xmlns="http://schemas.openxmlformats.org/spreadsheetml/2006/main" count="264" uniqueCount="88">
  <si>
    <t>system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</si>
  <si>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</si>
  <si>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</si>
  <si>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</si>
  <si>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</si>
  <si>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</si>
  <si>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</si>
  <si>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</si>
  <si>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</si>
  <si>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</si>
  <si>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</si>
  <si>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</si>
  <si>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</si>
  <si>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</si>
  <si>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</si>
  <si>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</si>
  <si>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</si>
  <si>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</si>
  <si>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</si>
  <si>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</si>
  <si>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</si>
  <si>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</si>
  <si>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</si>
  <si>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</si>
  <si>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</si>
  <si>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</si>
  <si>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</si>
  <si>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</si>
  <si>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</si>
  <si>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</si>
  <si>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</si>
  <si>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</si>
  <si>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</si>
  <si>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</si>
  <si>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</si>
  <si>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</si>
  <si>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</si>
  <si>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</si>
  <si>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</si>
  <si>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</si>
  <si>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</si>
  <si>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</si>
  <si>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</si>
  <si>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</si>
  <si>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</si>
  <si>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</si>
  <si>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</si>
  <si>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</si>
  <si>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Iron ore_BB</t>
  </si>
  <si>
    <t>Iron ore_BB, Scrap_BB</t>
  </si>
  <si>
    <t>Scrap_BB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</si>
  <si>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</si>
  <si>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</si>
  <si>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</si>
  <si>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</si>
  <si>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</si>
  <si>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</si>
  <si>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</si>
  <si>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</si>
  <si>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</si>
  <si>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</si>
  <si>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</si>
  <si>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</si>
  <si>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</si>
  <si>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</si>
  <si>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</si>
  <si>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</si>
  <si>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</si>
  <si>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</si>
  <si>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</si>
  <si>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</si>
  <si>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</si>
  <si>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</si>
  <si>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</si>
  <si>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</si>
  <si>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Iron ore_BX</t>
  </si>
  <si>
    <t>HBI_EAF</t>
  </si>
  <si>
    <t>0.9, 0.1</t>
  </si>
  <si>
    <t>COG_BB_2030</t>
  </si>
  <si>
    <t>BOF gas_BB_2030</t>
  </si>
  <si>
    <t>Coal_BX, BF gas_BX, BOF gas_BX, Natural gas_BX</t>
  </si>
  <si>
    <t>0.83, 0.09, 0.01, 0.06</t>
  </si>
  <si>
    <t>Coal_BB, BF gas_BB, COG_BB, BOF gas_BB</t>
  </si>
  <si>
    <t>0.87, 0.07, 0.04, 0.01</t>
  </si>
  <si>
    <t>production</t>
  </si>
  <si>
    <t>availability</t>
  </si>
  <si>
    <t>replace, renew, continue</t>
  </si>
  <si>
    <t>renew, continue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</si>
</sst>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8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sz val="12"/>
      <color theme="1"/>
      <name val="Aptos Narrow"/>
      <family val="2"/>
    </font>
    <font>
      <b/>
      <sz val="12"/>
      <color rgb="FF000000"/>
      <name val="Aptos Narrow"/>
      <scheme val="minor"/>
    </font>
    <font>
      <sz val="11"/>
      <color rgb="FF000000"/>
      <name val="Aptos Narrow"/>
      <family val="2"/>
      <charset val="129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  <xf numFmtId="0" fontId="14" fillId="0" borderId="0" xfId="0" applyFont="1" applyAlignment="1"/>
    <xf numFmtId="0" fontId="15" fillId="0" borderId="0" xfId="0" applyFont="1" applyAlignment="1">
      <alignment vertical="center" wrapText="1"/>
    </xf>
    <xf numFmtId="0" fontId="16" fillId="0" borderId="0" xfId="0" applyFont="1" applyAlignment="1"/>
    <xf numFmtId="0" fontId="17" fillId="0" borderId="0" xfId="0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6</v>
      </c>
      <c r="B1" t="s">
        <v>1</v>
      </c>
      <c r="D1" t="s">
        <v>29</v>
      </c>
    </row>
    <row r="2" spans="1:4" x14ac:dyDescent="0.2">
      <c r="A2" t="s">
        <v>2</v>
      </c>
      <c r="B2" t="s">
        <v>26</v>
      </c>
      <c r="C2" t="s">
        <v>28</v>
      </c>
    </row>
    <row r="3" spans="1:4" x14ac:dyDescent="0.2">
      <c r="A3" t="s">
        <v>4</v>
      </c>
      <c r="B3" t="s">
        <v>3</v>
      </c>
      <c r="C3" t="s">
        <v>27</v>
      </c>
    </row>
    <row r="4" spans="1:4" x14ac:dyDescent="0.2">
      <c r="A4" t="s">
        <v>5</v>
      </c>
      <c r="B4" t="s">
        <v>3</v>
      </c>
      <c r="C4" t="s">
        <v>28</v>
      </c>
    </row>
    <row r="5" spans="1:4" x14ac:dyDescent="0.2">
      <c r="A5" t="s">
        <v>57</v>
      </c>
      <c r="B5" t="s">
        <v>58</v>
      </c>
    </row>
    <row r="6" spans="1:4" x14ac:dyDescent="0.2">
      <c r="A6" t="s">
        <v>59</v>
      </c>
      <c r="B6" t="s">
        <v>60</v>
      </c>
      <c r="C6" t="s">
        <v>27</v>
      </c>
    </row>
    <row r="7" spans="1:4" x14ac:dyDescent="0.2">
      <c r="A7" t="s">
        <v>61</v>
      </c>
      <c r="B7" t="s">
        <v>62</v>
      </c>
    </row>
    <row r="8" spans="1:4" x14ac:dyDescent="0.2">
      <c r="A8" t="s">
        <v>7</v>
      </c>
      <c r="B8" t="s">
        <v>8</v>
      </c>
    </row>
    <row r="9" spans="1:4" x14ac:dyDescent="0.2">
      <c r="A9" t="s">
        <v>9</v>
      </c>
      <c r="B9" t="s">
        <v>10</v>
      </c>
      <c r="C9" t="s">
        <v>27</v>
      </c>
    </row>
    <row r="10" spans="1:4" x14ac:dyDescent="0.2">
      <c r="A10" t="s">
        <v>11</v>
      </c>
      <c r="B10" t="s">
        <v>15</v>
      </c>
      <c r="C10" t="s">
        <v>27</v>
      </c>
    </row>
    <row r="11" spans="1:4" x14ac:dyDescent="0.2">
      <c r="A11" t="s">
        <v>12</v>
      </c>
      <c r="B11" t="s">
        <v>13</v>
      </c>
    </row>
    <row r="12" spans="1:4" x14ac:dyDescent="0.2">
      <c r="A12" t="s">
        <v>19</v>
      </c>
      <c r="B12" t="s">
        <v>20</v>
      </c>
    </row>
    <row r="13" spans="1:4" x14ac:dyDescent="0.2">
      <c r="A13" t="s">
        <v>24</v>
      </c>
      <c r="B13" t="s">
        <v>25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D5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4" x14ac:dyDescent="0.2">
      <c r="A1" t="s">
        <v>16</v>
      </c>
      <c r="B1" t="s">
        <v>12</v>
      </c>
      <c r="C1" t="s">
        <v>17</v>
      </c>
      <c r="D1" t="s">
        <v>85</v>
      </c>
    </row>
    <row r="2" spans="1:4" ht="16" x14ac:dyDescent="0.2">
      <c r="A2" s="2" t="s">
        <v>65</v>
      </c>
      <c r="B2">
        <v>20</v>
      </c>
      <c r="C2">
        <v>2020</v>
      </c>
      <c r="D2" t="s">
        <v>86</v>
      </c>
    </row>
    <row r="3" spans="1:4" x14ac:dyDescent="0.2">
      <c r="A3" t="s">
        <v>66</v>
      </c>
      <c r="B3">
        <v>20</v>
      </c>
      <c r="C3">
        <v>2020</v>
      </c>
      <c r="D3" t="s">
        <v>87</v>
      </c>
    </row>
    <row r="4" spans="1:4" x14ac:dyDescent="0.2">
      <c r="A4" t="s">
        <v>72</v>
      </c>
      <c r="B4">
        <v>20</v>
      </c>
      <c r="C4">
        <v>2030</v>
      </c>
      <c r="D4" t="s">
        <v>86</v>
      </c>
    </row>
    <row r="5" spans="1:4" x14ac:dyDescent="0.2">
      <c r="A5" t="s">
        <v>44</v>
      </c>
      <c r="B5">
        <v>20</v>
      </c>
      <c r="C5">
        <v>2051</v>
      </c>
      <c r="D5" t="s">
        <v>86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opLeftCell="B1" workbookViewId="0">
      <selection activeCell="Z2" sqref="Z2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 s="23">
        <v>70000000</v>
      </c>
      <c r="C2" s="23">
        <v>68600000</v>
      </c>
      <c r="D2" s="23">
        <v>67200000</v>
      </c>
      <c r="E2" s="23">
        <v>65799999.999999993</v>
      </c>
      <c r="F2" s="23">
        <v>64400000</v>
      </c>
      <c r="G2" s="23">
        <v>63000000</v>
      </c>
      <c r="H2" s="23">
        <v>60200000</v>
      </c>
      <c r="I2" s="23">
        <v>57400000.000000007</v>
      </c>
      <c r="J2" s="23">
        <v>54600000</v>
      </c>
      <c r="K2" s="23">
        <v>51800000</v>
      </c>
      <c r="L2" s="23">
        <v>49000000</v>
      </c>
      <c r="M2" s="23">
        <v>46199999.999999993</v>
      </c>
      <c r="N2" s="23">
        <v>43400000</v>
      </c>
      <c r="O2" s="23">
        <v>40600000</v>
      </c>
      <c r="P2" s="23">
        <v>37799999.999999993</v>
      </c>
      <c r="Q2" s="23">
        <v>34999999.999999993</v>
      </c>
      <c r="R2" s="23">
        <v>31499999.999999996</v>
      </c>
      <c r="S2" s="23">
        <v>27999999.999999993</v>
      </c>
      <c r="T2" s="23">
        <v>24499999.999999996</v>
      </c>
      <c r="U2" s="23">
        <v>20999999.999999996</v>
      </c>
      <c r="V2" s="23">
        <v>17499999.999999996</v>
      </c>
      <c r="W2" s="23">
        <v>13999999.999999993</v>
      </c>
      <c r="X2" s="23">
        <v>10499999.999999994</v>
      </c>
      <c r="Y2" s="23">
        <v>6999999.9999999944</v>
      </c>
      <c r="Z2" s="23">
        <v>3499999.9999999953</v>
      </c>
      <c r="AA2" s="23">
        <v>0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5"/>
  <sheetViews>
    <sheetView workbookViewId="0">
      <selection activeCell="Q39" sqref="Q39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6">
        <v>9923</v>
      </c>
      <c r="C2" s="16">
        <v>9923</v>
      </c>
      <c r="D2" s="16">
        <v>9923</v>
      </c>
      <c r="E2" s="16">
        <v>9923</v>
      </c>
      <c r="F2" s="16">
        <v>9923</v>
      </c>
      <c r="G2" s="16">
        <v>9923</v>
      </c>
      <c r="H2" s="16">
        <v>9923</v>
      </c>
      <c r="I2" s="16">
        <v>9923</v>
      </c>
      <c r="J2" s="16">
        <v>9923</v>
      </c>
      <c r="K2" s="16">
        <v>9923</v>
      </c>
      <c r="L2" s="16">
        <v>9923</v>
      </c>
      <c r="M2" s="16">
        <v>9923</v>
      </c>
      <c r="N2" s="16">
        <v>9923</v>
      </c>
      <c r="O2" s="16">
        <v>9923</v>
      </c>
      <c r="P2" s="16">
        <v>9923</v>
      </c>
      <c r="Q2" s="16">
        <v>9923</v>
      </c>
      <c r="R2" s="16">
        <v>9923</v>
      </c>
      <c r="S2" s="16">
        <v>9923</v>
      </c>
      <c r="T2" s="16">
        <v>9923</v>
      </c>
      <c r="U2" s="16">
        <v>9923</v>
      </c>
      <c r="V2" s="16">
        <v>9923</v>
      </c>
      <c r="W2" s="16">
        <v>9923</v>
      </c>
      <c r="X2" s="16">
        <v>9923</v>
      </c>
      <c r="Y2" s="16">
        <v>9923</v>
      </c>
      <c r="Z2" s="16">
        <v>9923</v>
      </c>
      <c r="AA2" s="16">
        <v>9923</v>
      </c>
    </row>
    <row r="3" spans="1:27" x14ac:dyDescent="0.2">
      <c r="A3" t="s">
        <v>45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46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78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 x14ac:dyDescent="0.2">
      <c r="A7" t="s">
        <v>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 x14ac:dyDescent="0.2">
      <c r="A8" t="s">
        <v>71</v>
      </c>
      <c r="B8" s="16">
        <v>9923</v>
      </c>
      <c r="C8" s="16">
        <v>9923</v>
      </c>
      <c r="D8" s="16">
        <v>9923</v>
      </c>
      <c r="E8" s="16">
        <v>9923</v>
      </c>
      <c r="F8" s="16">
        <v>9923</v>
      </c>
      <c r="G8" s="16">
        <v>9923</v>
      </c>
      <c r="H8" s="16">
        <v>9923</v>
      </c>
      <c r="I8" s="16">
        <v>9923</v>
      </c>
      <c r="J8" s="16">
        <v>9923</v>
      </c>
      <c r="K8" s="16">
        <v>9923</v>
      </c>
      <c r="L8" s="16">
        <v>9923</v>
      </c>
      <c r="M8" s="16">
        <v>9923</v>
      </c>
      <c r="N8" s="16">
        <v>9923</v>
      </c>
      <c r="O8" s="16">
        <v>9923</v>
      </c>
      <c r="P8" s="16">
        <v>9923</v>
      </c>
      <c r="Q8" s="16">
        <v>9923</v>
      </c>
      <c r="R8" s="16">
        <v>9923</v>
      </c>
      <c r="S8" s="16">
        <v>9923</v>
      </c>
      <c r="T8" s="16">
        <v>9923</v>
      </c>
      <c r="U8" s="16">
        <v>9923</v>
      </c>
      <c r="V8" s="16">
        <v>9923</v>
      </c>
      <c r="W8" s="16">
        <v>9923</v>
      </c>
      <c r="X8" s="16">
        <v>9923</v>
      </c>
      <c r="Y8" s="16">
        <v>9923</v>
      </c>
      <c r="Z8" s="16">
        <v>9923</v>
      </c>
      <c r="AA8" s="16">
        <v>9923</v>
      </c>
    </row>
    <row r="9" spans="1:27" x14ac:dyDescent="0.2">
      <c r="A9" t="s">
        <v>67</v>
      </c>
      <c r="B9" s="16">
        <v>0</v>
      </c>
      <c r="C9" s="16">
        <f>B9*1.05</f>
        <v>0</v>
      </c>
      <c r="D9" s="16">
        <f t="shared" ref="D9:D10" si="0">C9*1.05</f>
        <v>0</v>
      </c>
      <c r="E9" s="16">
        <f t="shared" ref="E9:E10" si="1">D9*1.05</f>
        <v>0</v>
      </c>
      <c r="F9" s="16">
        <f t="shared" ref="F9:F10" si="2">E9*1.05</f>
        <v>0</v>
      </c>
      <c r="G9" s="16">
        <f t="shared" ref="G9:G10" si="3">F9*1.05</f>
        <v>0</v>
      </c>
      <c r="H9" s="16">
        <f t="shared" ref="H9:H10" si="4">G9*1.05</f>
        <v>0</v>
      </c>
      <c r="I9" s="16">
        <f t="shared" ref="I9:I10" si="5">H9*1.05</f>
        <v>0</v>
      </c>
      <c r="J9" s="16">
        <f t="shared" ref="J9:J10" si="6">I9*1.05</f>
        <v>0</v>
      </c>
      <c r="K9" s="16">
        <f t="shared" ref="K9:K10" si="7">J9*1.05</f>
        <v>0</v>
      </c>
      <c r="L9" s="16">
        <f t="shared" ref="L9:L10" si="8">K9*1.05</f>
        <v>0</v>
      </c>
      <c r="M9" s="16">
        <f t="shared" ref="M9:M10" si="9">L9*1.05</f>
        <v>0</v>
      </c>
      <c r="N9" s="16">
        <f t="shared" ref="N9:N10" si="10">M9*1.05</f>
        <v>0</v>
      </c>
      <c r="O9" s="16">
        <f t="shared" ref="O9:O10" si="11">N9*1.05</f>
        <v>0</v>
      </c>
      <c r="P9" s="16">
        <f t="shared" ref="P9:P10" si="12">O9*1.05</f>
        <v>0</v>
      </c>
      <c r="Q9" s="16">
        <f t="shared" ref="Q9:Q10" si="13">P9*1.05</f>
        <v>0</v>
      </c>
      <c r="R9" s="16">
        <f t="shared" ref="R9:R10" si="14">Q9*1.05</f>
        <v>0</v>
      </c>
      <c r="S9" s="16">
        <f t="shared" ref="S9:S10" si="15">R9*1.05</f>
        <v>0</v>
      </c>
      <c r="T9" s="16">
        <f t="shared" ref="T9:T10" si="16">S9*1.05</f>
        <v>0</v>
      </c>
      <c r="U9" s="16">
        <f t="shared" ref="U9:U10" si="17">T9*1.05</f>
        <v>0</v>
      </c>
      <c r="V9" s="16">
        <f t="shared" ref="V9:V10" si="18">U9*1.05</f>
        <v>0</v>
      </c>
      <c r="W9" s="16">
        <f t="shared" ref="W9:W10" si="19">V9*1.05</f>
        <v>0</v>
      </c>
      <c r="X9" s="16">
        <f t="shared" ref="X9:X10" si="20">W9*1.05</f>
        <v>0</v>
      </c>
      <c r="Y9" s="16">
        <f t="shared" ref="Y9:Y10" si="21">X9*1.05</f>
        <v>0</v>
      </c>
      <c r="Z9" s="16">
        <f t="shared" ref="Z9:Z10" si="22">Y9*1.05</f>
        <v>0</v>
      </c>
      <c r="AA9" s="16">
        <f t="shared" ref="AA9:AA10" si="23">Z9*1.05</f>
        <v>0</v>
      </c>
    </row>
    <row r="10" spans="1:27" x14ac:dyDescent="0.2">
      <c r="A10" t="s">
        <v>68</v>
      </c>
      <c r="B10" s="16">
        <v>0</v>
      </c>
      <c r="C10" s="16">
        <f>B10*1.05</f>
        <v>0</v>
      </c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 t="shared" si="3"/>
        <v>0</v>
      </c>
      <c r="H10" s="16">
        <f t="shared" si="4"/>
        <v>0</v>
      </c>
      <c r="I10" s="16">
        <f t="shared" si="5"/>
        <v>0</v>
      </c>
      <c r="J10" s="16">
        <f t="shared" si="6"/>
        <v>0</v>
      </c>
      <c r="K10" s="16">
        <f t="shared" si="7"/>
        <v>0</v>
      </c>
      <c r="L10" s="16">
        <f t="shared" si="8"/>
        <v>0</v>
      </c>
      <c r="M10" s="16">
        <f t="shared" si="9"/>
        <v>0</v>
      </c>
      <c r="N10" s="16">
        <f t="shared" si="10"/>
        <v>0</v>
      </c>
      <c r="O10" s="16">
        <f t="shared" si="11"/>
        <v>0</v>
      </c>
      <c r="P10" s="16">
        <f t="shared" si="12"/>
        <v>0</v>
      </c>
      <c r="Q10" s="16">
        <f t="shared" si="13"/>
        <v>0</v>
      </c>
      <c r="R10" s="16">
        <f t="shared" si="14"/>
        <v>0</v>
      </c>
      <c r="S10" s="16">
        <f t="shared" si="15"/>
        <v>0</v>
      </c>
      <c r="T10" s="16">
        <f t="shared" si="16"/>
        <v>0</v>
      </c>
      <c r="U10" s="16">
        <f t="shared" si="17"/>
        <v>0</v>
      </c>
      <c r="V10" s="16">
        <f t="shared" si="18"/>
        <v>0</v>
      </c>
      <c r="W10" s="16">
        <f t="shared" si="19"/>
        <v>0</v>
      </c>
      <c r="X10" s="16">
        <f t="shared" si="20"/>
        <v>0</v>
      </c>
      <c r="Y10" s="16">
        <f t="shared" si="21"/>
        <v>0</v>
      </c>
      <c r="Z10" s="16">
        <f t="shared" si="22"/>
        <v>0</v>
      </c>
      <c r="AA10" s="16">
        <f t="shared" si="23"/>
        <v>0</v>
      </c>
    </row>
    <row r="11" spans="1:27" x14ac:dyDescent="0.2">
      <c r="A11" t="s">
        <v>69</v>
      </c>
      <c r="B11" s="16">
        <v>15750</v>
      </c>
      <c r="C11" s="16">
        <v>15750</v>
      </c>
      <c r="D11" s="16">
        <v>15750</v>
      </c>
      <c r="E11" s="16">
        <v>15750</v>
      </c>
      <c r="F11" s="16">
        <v>15750</v>
      </c>
      <c r="G11" s="16">
        <v>15750</v>
      </c>
      <c r="H11" s="16">
        <v>15750</v>
      </c>
      <c r="I11" s="16">
        <v>15750</v>
      </c>
      <c r="J11" s="16">
        <v>15750</v>
      </c>
      <c r="K11" s="16">
        <v>15750</v>
      </c>
      <c r="L11" s="16">
        <v>15750</v>
      </c>
      <c r="M11" s="16">
        <v>15750</v>
      </c>
      <c r="N11" s="16">
        <v>15750</v>
      </c>
      <c r="O11" s="16">
        <v>15750</v>
      </c>
      <c r="P11" s="16">
        <v>15750</v>
      </c>
      <c r="Q11" s="16">
        <v>15750</v>
      </c>
      <c r="R11" s="16">
        <v>15750</v>
      </c>
      <c r="S11" s="16">
        <v>15750</v>
      </c>
      <c r="T11" s="16">
        <v>15750</v>
      </c>
      <c r="U11" s="16">
        <v>15750</v>
      </c>
      <c r="V11" s="16">
        <v>15750</v>
      </c>
      <c r="W11" s="16">
        <v>15750</v>
      </c>
      <c r="X11" s="16">
        <v>15750</v>
      </c>
      <c r="Y11" s="16">
        <v>15750</v>
      </c>
      <c r="Z11" s="16">
        <v>15750</v>
      </c>
      <c r="AA11" s="16">
        <v>15750</v>
      </c>
    </row>
    <row r="12" spans="1:27" x14ac:dyDescent="0.2">
      <c r="A12" t="s">
        <v>54</v>
      </c>
      <c r="B12" s="16">
        <v>90716.67</v>
      </c>
      <c r="C12" s="16">
        <v>89675</v>
      </c>
      <c r="D12" s="16">
        <v>87975</v>
      </c>
      <c r="E12" s="16">
        <v>89741.67</v>
      </c>
      <c r="F12" s="16">
        <v>89800</v>
      </c>
      <c r="G12" s="16">
        <v>86400</v>
      </c>
      <c r="H12" s="16">
        <v>83208.33</v>
      </c>
      <c r="I12" s="16">
        <v>80783.33</v>
      </c>
      <c r="J12" s="16">
        <v>78908.33</v>
      </c>
      <c r="K12" s="16">
        <v>78433.33</v>
      </c>
      <c r="L12" s="16">
        <v>77441.67</v>
      </c>
      <c r="M12" s="16">
        <v>76391.67</v>
      </c>
      <c r="N12" s="16">
        <v>71533.33</v>
      </c>
      <c r="O12" s="16">
        <v>68441.67</v>
      </c>
      <c r="P12" s="16">
        <v>65491.67</v>
      </c>
      <c r="Q12" s="16">
        <v>62683.33</v>
      </c>
      <c r="R12" s="16">
        <v>60000</v>
      </c>
      <c r="S12" s="16">
        <v>57441.67</v>
      </c>
      <c r="T12" s="16">
        <v>55000</v>
      </c>
      <c r="U12" s="16">
        <v>52666.67</v>
      </c>
      <c r="V12" s="16">
        <v>50441.67</v>
      </c>
      <c r="W12" s="16">
        <v>48316.67</v>
      </c>
      <c r="X12" s="16">
        <v>46275</v>
      </c>
      <c r="Y12" s="16">
        <v>44325</v>
      </c>
      <c r="Z12" s="16">
        <v>42458.33</v>
      </c>
      <c r="AA12" s="16">
        <v>40675</v>
      </c>
    </row>
    <row r="13" spans="1:27" x14ac:dyDescent="0.2">
      <c r="A13" t="s">
        <v>55</v>
      </c>
      <c r="B13" s="16">
        <v>32481</v>
      </c>
      <c r="C13" s="16">
        <v>32481</v>
      </c>
      <c r="D13" s="16">
        <v>32481</v>
      </c>
      <c r="E13" s="16">
        <v>32481</v>
      </c>
      <c r="F13" s="16">
        <v>32481</v>
      </c>
      <c r="G13" s="16">
        <v>32481</v>
      </c>
      <c r="H13" s="16">
        <v>32481</v>
      </c>
      <c r="I13" s="16">
        <v>32481</v>
      </c>
      <c r="J13" s="16">
        <v>32481</v>
      </c>
      <c r="K13" s="16">
        <v>32481</v>
      </c>
      <c r="L13" s="16">
        <v>32481</v>
      </c>
      <c r="M13" s="16">
        <v>32481</v>
      </c>
      <c r="N13" s="16">
        <v>32481</v>
      </c>
      <c r="O13" s="16">
        <v>32481</v>
      </c>
      <c r="P13" s="16">
        <v>32481</v>
      </c>
      <c r="Q13" s="16">
        <v>32481</v>
      </c>
      <c r="R13" s="16">
        <v>32481</v>
      </c>
      <c r="S13" s="16">
        <v>32481</v>
      </c>
      <c r="T13" s="16">
        <v>32481</v>
      </c>
      <c r="U13" s="16">
        <v>32481</v>
      </c>
      <c r="V13" s="16">
        <v>32481</v>
      </c>
      <c r="W13" s="16">
        <v>32481</v>
      </c>
      <c r="X13" s="16">
        <v>32481</v>
      </c>
      <c r="Y13" s="16">
        <v>32481</v>
      </c>
      <c r="Z13" s="16">
        <v>32481</v>
      </c>
      <c r="AA13" s="16">
        <v>32481</v>
      </c>
    </row>
    <row r="14" spans="1:27" x14ac:dyDescent="0.2">
      <c r="A14" t="s">
        <v>56</v>
      </c>
      <c r="B14" s="16">
        <v>32481</v>
      </c>
      <c r="C14" s="16">
        <v>32481</v>
      </c>
      <c r="D14" s="16">
        <v>32481</v>
      </c>
      <c r="E14" s="16">
        <v>32481</v>
      </c>
      <c r="F14" s="16">
        <v>32481</v>
      </c>
      <c r="G14" s="16">
        <v>32481</v>
      </c>
      <c r="H14" s="16">
        <v>32481</v>
      </c>
      <c r="I14" s="16">
        <v>32481</v>
      </c>
      <c r="J14" s="16">
        <v>32481</v>
      </c>
      <c r="K14" s="16">
        <v>32481</v>
      </c>
      <c r="L14" s="16">
        <v>32481</v>
      </c>
      <c r="M14" s="16">
        <v>32481</v>
      </c>
      <c r="N14" s="16">
        <v>32481</v>
      </c>
      <c r="O14" s="16">
        <v>32481</v>
      </c>
      <c r="P14" s="16">
        <v>32481</v>
      </c>
      <c r="Q14" s="16">
        <v>32481</v>
      </c>
      <c r="R14" s="16">
        <v>32481</v>
      </c>
      <c r="S14" s="16">
        <v>32481</v>
      </c>
      <c r="T14" s="16">
        <v>32481</v>
      </c>
      <c r="U14" s="16">
        <v>32481</v>
      </c>
      <c r="V14" s="16">
        <v>32481</v>
      </c>
      <c r="W14" s="16">
        <v>32481</v>
      </c>
      <c r="X14" s="16">
        <v>32481</v>
      </c>
      <c r="Y14" s="16">
        <v>32481</v>
      </c>
      <c r="Z14" s="16">
        <v>32481</v>
      </c>
      <c r="AA14" s="16">
        <v>32481</v>
      </c>
    </row>
    <row r="15" spans="1:27" x14ac:dyDescent="0.2">
      <c r="A15" t="s">
        <v>73</v>
      </c>
      <c r="B15" s="16">
        <v>90716.67</v>
      </c>
      <c r="C15" s="16">
        <v>89675</v>
      </c>
      <c r="D15" s="16">
        <v>87975</v>
      </c>
      <c r="E15" s="16">
        <v>89741.67</v>
      </c>
      <c r="F15" s="16">
        <v>89800</v>
      </c>
      <c r="G15" s="16">
        <v>86400</v>
      </c>
      <c r="H15" s="16">
        <v>83208.33</v>
      </c>
      <c r="I15" s="16">
        <v>80783.33</v>
      </c>
      <c r="J15" s="16">
        <v>78908.33</v>
      </c>
      <c r="K15" s="16">
        <v>78433.33</v>
      </c>
      <c r="L15" s="16">
        <v>77441.67</v>
      </c>
      <c r="M15" s="16">
        <v>76391.67</v>
      </c>
      <c r="N15" s="16">
        <v>71533.33</v>
      </c>
      <c r="O15" s="16">
        <v>68441.67</v>
      </c>
      <c r="P15" s="16">
        <v>65491.67</v>
      </c>
      <c r="Q15" s="16">
        <v>62683.33</v>
      </c>
      <c r="R15" s="16">
        <v>60000</v>
      </c>
      <c r="S15" s="16">
        <v>57441.67</v>
      </c>
      <c r="T15" s="16">
        <v>55000</v>
      </c>
      <c r="U15" s="16">
        <v>52666.67</v>
      </c>
      <c r="V15" s="16">
        <v>50441.67</v>
      </c>
      <c r="W15" s="16">
        <v>48316.67</v>
      </c>
      <c r="X15" s="16">
        <v>46275</v>
      </c>
      <c r="Y15" s="16">
        <v>44325</v>
      </c>
      <c r="Z15" s="16">
        <v>42458.33</v>
      </c>
      <c r="AA15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6"/>
  <sheetViews>
    <sheetView workbookViewId="0">
      <selection activeCell="Q31" sqref="Q31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70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45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46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78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47</v>
      </c>
      <c r="B6">
        <v>16.399999999999999</v>
      </c>
      <c r="C6">
        <v>16.399999999999999</v>
      </c>
      <c r="D6">
        <v>16.399999999999999</v>
      </c>
      <c r="E6">
        <v>16.399999999999999</v>
      </c>
      <c r="F6">
        <v>16.399999999999999</v>
      </c>
      <c r="G6">
        <v>16.399999999999999</v>
      </c>
      <c r="H6">
        <v>16.399999999999999</v>
      </c>
      <c r="I6">
        <v>16.399999999999999</v>
      </c>
      <c r="J6">
        <v>16.399999999999999</v>
      </c>
      <c r="K6">
        <v>16.399999999999999</v>
      </c>
      <c r="L6">
        <v>16.399999999999999</v>
      </c>
      <c r="M6">
        <v>16.399999999999999</v>
      </c>
      <c r="N6">
        <v>16.399999999999999</v>
      </c>
      <c r="O6">
        <v>16.399999999999999</v>
      </c>
      <c r="P6">
        <v>16.399999999999999</v>
      </c>
      <c r="Q6">
        <v>16.399999999999999</v>
      </c>
      <c r="R6">
        <v>16.399999999999999</v>
      </c>
      <c r="S6">
        <v>16.399999999999999</v>
      </c>
      <c r="T6">
        <v>16.399999999999999</v>
      </c>
      <c r="U6">
        <v>16.399999999999999</v>
      </c>
      <c r="V6">
        <v>16.399999999999999</v>
      </c>
      <c r="W6">
        <v>16.399999999999999</v>
      </c>
      <c r="X6">
        <v>16.399999999999999</v>
      </c>
      <c r="Y6">
        <v>16.399999999999999</v>
      </c>
      <c r="Z6">
        <v>16.399999999999999</v>
      </c>
      <c r="AA6">
        <v>16.399999999999999</v>
      </c>
    </row>
    <row r="7" spans="1:27" x14ac:dyDescent="0.2">
      <c r="A7" t="s">
        <v>79</v>
      </c>
      <c r="B7">
        <v>16.399999999999999</v>
      </c>
      <c r="C7">
        <v>16.399999999999999</v>
      </c>
      <c r="D7">
        <v>16.399999999999999</v>
      </c>
      <c r="E7">
        <v>16.399999999999999</v>
      </c>
      <c r="F7">
        <v>16.399999999999999</v>
      </c>
      <c r="G7">
        <v>16.399999999999999</v>
      </c>
      <c r="H7">
        <v>16.399999999999999</v>
      </c>
      <c r="I7">
        <v>16.399999999999999</v>
      </c>
      <c r="J7">
        <v>16.399999999999999</v>
      </c>
      <c r="K7">
        <v>16.399999999999999</v>
      </c>
      <c r="L7">
        <v>16.399999999999999</v>
      </c>
      <c r="M7">
        <v>16.399999999999999</v>
      </c>
      <c r="N7">
        <v>16.399999999999999</v>
      </c>
      <c r="O7">
        <v>16.399999999999999</v>
      </c>
      <c r="P7">
        <v>16.399999999999999</v>
      </c>
      <c r="Q7">
        <v>16.399999999999999</v>
      </c>
      <c r="R7">
        <v>16.399999999999999</v>
      </c>
      <c r="S7">
        <v>16.399999999999999</v>
      </c>
      <c r="T7">
        <v>16.399999999999999</v>
      </c>
      <c r="U7">
        <v>16.399999999999999</v>
      </c>
      <c r="V7">
        <v>16.399999999999999</v>
      </c>
      <c r="W7">
        <v>16.399999999999999</v>
      </c>
      <c r="X7">
        <v>16.399999999999999</v>
      </c>
      <c r="Y7">
        <v>16.399999999999999</v>
      </c>
      <c r="Z7">
        <v>16.399999999999999</v>
      </c>
      <c r="AA7">
        <v>16.399999999999999</v>
      </c>
    </row>
    <row r="8" spans="1:27" x14ac:dyDescent="0.2">
      <c r="A8" t="s">
        <v>71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67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68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69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54</v>
      </c>
      <c r="B12">
        <v>15.9</v>
      </c>
      <c r="C12">
        <v>15.9</v>
      </c>
      <c r="D12">
        <v>15.9</v>
      </c>
      <c r="E12">
        <v>15.9</v>
      </c>
      <c r="F12">
        <v>15.9</v>
      </c>
      <c r="G12">
        <v>15.9</v>
      </c>
      <c r="H12">
        <v>15.9</v>
      </c>
      <c r="I12">
        <v>15.9</v>
      </c>
      <c r="J12">
        <v>15.9</v>
      </c>
      <c r="K12">
        <v>15.9</v>
      </c>
      <c r="L12">
        <v>15.9</v>
      </c>
      <c r="M12">
        <v>15.9</v>
      </c>
      <c r="N12">
        <v>15.9</v>
      </c>
      <c r="O12">
        <v>15.9</v>
      </c>
      <c r="P12">
        <v>15.9</v>
      </c>
      <c r="Q12">
        <v>15.9</v>
      </c>
      <c r="R12">
        <v>15.9</v>
      </c>
      <c r="S12">
        <v>15.9</v>
      </c>
      <c r="T12">
        <v>15.9</v>
      </c>
      <c r="U12">
        <v>15.9</v>
      </c>
      <c r="V12">
        <v>15.9</v>
      </c>
      <c r="W12">
        <v>15.9</v>
      </c>
      <c r="X12">
        <v>15.9</v>
      </c>
      <c r="Y12">
        <v>15.9</v>
      </c>
      <c r="Z12">
        <v>15.9</v>
      </c>
      <c r="AA12">
        <v>15.9</v>
      </c>
    </row>
    <row r="13" spans="1:27" x14ac:dyDescent="0.2">
      <c r="A13" t="s">
        <v>55</v>
      </c>
      <c r="B13">
        <v>15.91</v>
      </c>
      <c r="C13">
        <v>15.91</v>
      </c>
      <c r="D13">
        <v>15.91</v>
      </c>
      <c r="E13">
        <v>15.91</v>
      </c>
      <c r="F13">
        <v>15.91</v>
      </c>
      <c r="G13">
        <v>15.91</v>
      </c>
      <c r="H13">
        <v>15.91</v>
      </c>
      <c r="I13">
        <v>15.91</v>
      </c>
      <c r="J13">
        <v>15.91</v>
      </c>
      <c r="K13">
        <v>15.91</v>
      </c>
      <c r="L13">
        <v>15.91</v>
      </c>
      <c r="M13">
        <v>15.91</v>
      </c>
      <c r="N13">
        <v>15.91</v>
      </c>
      <c r="O13">
        <v>15.91</v>
      </c>
      <c r="P13">
        <v>15.91</v>
      </c>
      <c r="Q13">
        <v>15.91</v>
      </c>
      <c r="R13">
        <v>15.91</v>
      </c>
      <c r="S13">
        <v>15.91</v>
      </c>
      <c r="T13">
        <v>15.91</v>
      </c>
      <c r="U13">
        <v>15.91</v>
      </c>
      <c r="V13">
        <v>15.91</v>
      </c>
      <c r="W13">
        <v>15.91</v>
      </c>
      <c r="X13">
        <v>15.91</v>
      </c>
      <c r="Y13">
        <v>15.91</v>
      </c>
      <c r="Z13">
        <v>15.91</v>
      </c>
      <c r="AA13">
        <v>15.91</v>
      </c>
    </row>
    <row r="14" spans="1:27" x14ac:dyDescent="0.2">
      <c r="A14" t="s">
        <v>56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</row>
    <row r="15" spans="1:27" x14ac:dyDescent="0.2">
      <c r="A15" t="s">
        <v>73</v>
      </c>
      <c r="B15">
        <v>6.01</v>
      </c>
      <c r="C15">
        <v>6.01</v>
      </c>
      <c r="D15">
        <v>6.01</v>
      </c>
      <c r="E15">
        <v>6.01</v>
      </c>
      <c r="F15">
        <v>6.01</v>
      </c>
      <c r="G15">
        <v>6.01</v>
      </c>
      <c r="H15">
        <v>6.01</v>
      </c>
      <c r="I15">
        <v>6.01</v>
      </c>
      <c r="J15">
        <v>6.01</v>
      </c>
      <c r="K15">
        <v>6.01</v>
      </c>
      <c r="L15">
        <v>6.01</v>
      </c>
      <c r="M15">
        <v>6.01</v>
      </c>
      <c r="N15">
        <v>6.01</v>
      </c>
      <c r="O15">
        <v>6.01</v>
      </c>
      <c r="P15">
        <v>6.01</v>
      </c>
      <c r="Q15">
        <v>6.01</v>
      </c>
      <c r="R15">
        <v>6.01</v>
      </c>
      <c r="S15">
        <v>6.01</v>
      </c>
      <c r="T15">
        <v>6.01</v>
      </c>
      <c r="U15">
        <v>6.01</v>
      </c>
      <c r="V15">
        <v>6.01</v>
      </c>
      <c r="W15">
        <v>6.01</v>
      </c>
      <c r="X15">
        <v>6.01</v>
      </c>
      <c r="Y15">
        <v>6.01</v>
      </c>
      <c r="Z15">
        <v>6.01</v>
      </c>
      <c r="AA15">
        <v>6.01</v>
      </c>
    </row>
    <row r="16" spans="1:27" x14ac:dyDescent="0.2">
      <c r="B16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5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45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46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78</v>
      </c>
      <c r="B5" s="18">
        <v>4.3999999999999997E-2</v>
      </c>
      <c r="C5" s="18">
        <v>4.3999999999999997E-2</v>
      </c>
      <c r="D5" s="18">
        <v>4.3999999999999997E-2</v>
      </c>
      <c r="E5" s="18">
        <v>4.3999999999999997E-2</v>
      </c>
      <c r="F5" s="18">
        <v>4.3999999999999997E-2</v>
      </c>
      <c r="G5" s="18">
        <v>4.3999999999999997E-2</v>
      </c>
      <c r="H5" s="18">
        <v>4.3999999999999997E-2</v>
      </c>
      <c r="I5" s="18">
        <v>4.3999999999999997E-2</v>
      </c>
      <c r="J5" s="18">
        <v>4.3999999999999997E-2</v>
      </c>
      <c r="K5" s="18">
        <v>4.3999999999999997E-2</v>
      </c>
      <c r="L5" s="18">
        <v>4.3999999999999997E-2</v>
      </c>
      <c r="M5" s="18">
        <v>4.3999999999999997E-2</v>
      </c>
      <c r="N5" s="18">
        <v>4.3999999999999997E-2</v>
      </c>
      <c r="O5" s="18">
        <v>4.3999999999999997E-2</v>
      </c>
      <c r="P5" s="18">
        <v>4.3999999999999997E-2</v>
      </c>
      <c r="Q5" s="18">
        <v>4.3999999999999997E-2</v>
      </c>
      <c r="R5" s="18">
        <v>4.3999999999999997E-2</v>
      </c>
      <c r="S5" s="18">
        <v>4.3999999999999997E-2</v>
      </c>
      <c r="T5" s="18">
        <v>4.3999999999999997E-2</v>
      </c>
      <c r="U5" s="18">
        <v>4.3999999999999997E-2</v>
      </c>
      <c r="V5" s="18">
        <v>4.3999999999999997E-2</v>
      </c>
      <c r="W5" s="18">
        <v>4.3999999999999997E-2</v>
      </c>
      <c r="X5" s="18">
        <v>4.3999999999999997E-2</v>
      </c>
      <c r="Y5" s="18">
        <v>4.3999999999999997E-2</v>
      </c>
      <c r="Z5" s="18">
        <v>4.3999999999999997E-2</v>
      </c>
      <c r="AA5" s="18">
        <v>4.3999999999999997E-2</v>
      </c>
    </row>
    <row r="6" spans="1:27" x14ac:dyDescent="0.2">
      <c r="A6" t="s">
        <v>47</v>
      </c>
      <c r="B6" s="18">
        <v>0.192</v>
      </c>
      <c r="C6" s="18">
        <v>0.192</v>
      </c>
      <c r="D6" s="18">
        <v>0.192</v>
      </c>
      <c r="E6" s="18">
        <v>0.192</v>
      </c>
      <c r="F6" s="18">
        <v>0.192</v>
      </c>
      <c r="G6" s="18">
        <v>0.192</v>
      </c>
      <c r="H6" s="18">
        <v>0.192</v>
      </c>
      <c r="I6" s="18">
        <v>0.192</v>
      </c>
      <c r="J6" s="18">
        <v>0.192</v>
      </c>
      <c r="K6" s="18">
        <v>0.192</v>
      </c>
      <c r="L6" s="18">
        <v>0.192</v>
      </c>
      <c r="M6" s="18">
        <v>0.192</v>
      </c>
      <c r="N6" s="18">
        <v>0.192</v>
      </c>
      <c r="O6" s="18">
        <v>0.192</v>
      </c>
      <c r="P6" s="18">
        <v>0.192</v>
      </c>
      <c r="Q6" s="18">
        <v>0.192</v>
      </c>
      <c r="R6" s="18">
        <v>0.192</v>
      </c>
      <c r="S6" s="18">
        <v>0.192</v>
      </c>
      <c r="T6" s="18">
        <v>0.192</v>
      </c>
      <c r="U6" s="18">
        <v>0.192</v>
      </c>
      <c r="V6" s="18">
        <v>0.192</v>
      </c>
      <c r="W6" s="18">
        <v>0.192</v>
      </c>
      <c r="X6" s="18">
        <v>0.192</v>
      </c>
      <c r="Y6" s="18">
        <v>0.192</v>
      </c>
      <c r="Z6" s="18">
        <v>0.192</v>
      </c>
      <c r="AA6" s="18">
        <v>0.192</v>
      </c>
    </row>
    <row r="7" spans="1:27" x14ac:dyDescent="0.2">
      <c r="A7" t="s">
        <v>79</v>
      </c>
      <c r="B7" s="18">
        <v>0.192</v>
      </c>
      <c r="C7" s="18">
        <v>0.192</v>
      </c>
      <c r="D7" s="18">
        <v>0.192</v>
      </c>
      <c r="E7" s="18">
        <v>0.192</v>
      </c>
      <c r="F7" s="18">
        <v>0.192</v>
      </c>
      <c r="G7" s="18">
        <v>0.192</v>
      </c>
      <c r="H7" s="18">
        <v>0.192</v>
      </c>
      <c r="I7" s="18">
        <v>0.192</v>
      </c>
      <c r="J7" s="18">
        <v>0.192</v>
      </c>
      <c r="K7" s="18">
        <v>0.192</v>
      </c>
      <c r="L7" s="18">
        <v>0.192</v>
      </c>
      <c r="M7" s="18">
        <v>0.192</v>
      </c>
      <c r="N7" s="18">
        <v>0.192</v>
      </c>
      <c r="O7" s="18">
        <v>0.192</v>
      </c>
      <c r="P7" s="18">
        <v>0.192</v>
      </c>
      <c r="Q7" s="18">
        <v>0.192</v>
      </c>
      <c r="R7" s="18">
        <v>0.192</v>
      </c>
      <c r="S7" s="18">
        <v>0.192</v>
      </c>
      <c r="T7" s="18">
        <v>0.192</v>
      </c>
      <c r="U7" s="18">
        <v>0.192</v>
      </c>
      <c r="V7" s="18">
        <v>0.192</v>
      </c>
      <c r="W7" s="18">
        <v>0.192</v>
      </c>
      <c r="X7" s="18">
        <v>0.192</v>
      </c>
      <c r="Y7" s="18">
        <v>0.192</v>
      </c>
      <c r="Z7" s="18">
        <v>0.192</v>
      </c>
      <c r="AA7" s="18">
        <v>0.192</v>
      </c>
    </row>
    <row r="8" spans="1:27" x14ac:dyDescent="0.2">
      <c r="A8" t="s">
        <v>71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67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68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69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54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73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31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32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33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34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35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36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37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38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39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40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41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42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43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66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1"/>
  <sheetViews>
    <sheetView zoomScale="99" workbookViewId="0">
      <selection activeCell="M30" sqref="M30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16">
        <v>138966</v>
      </c>
      <c r="C2" s="16">
        <v>138966</v>
      </c>
      <c r="D2" s="16">
        <v>138966</v>
      </c>
      <c r="E2" s="16">
        <v>138966</v>
      </c>
      <c r="F2" s="16">
        <v>138966</v>
      </c>
      <c r="G2" s="16">
        <v>138966</v>
      </c>
      <c r="H2" s="16">
        <v>138966</v>
      </c>
      <c r="I2" s="16">
        <v>138966</v>
      </c>
      <c r="J2" s="16">
        <v>138966</v>
      </c>
      <c r="K2" s="16">
        <v>138966</v>
      </c>
      <c r="L2" s="16">
        <v>138966</v>
      </c>
      <c r="M2" s="16">
        <v>138966</v>
      </c>
      <c r="N2" s="16">
        <v>138966</v>
      </c>
      <c r="O2" s="16">
        <v>138966</v>
      </c>
      <c r="P2" s="16">
        <v>138966</v>
      </c>
      <c r="Q2" s="16">
        <v>138966</v>
      </c>
      <c r="R2" s="16">
        <v>138966</v>
      </c>
      <c r="S2" s="16">
        <v>138966</v>
      </c>
      <c r="T2" s="16">
        <v>138966</v>
      </c>
      <c r="U2" s="16">
        <v>138966</v>
      </c>
      <c r="V2" s="16">
        <v>138966</v>
      </c>
      <c r="W2" s="16">
        <v>138966</v>
      </c>
      <c r="X2" s="16">
        <v>138966</v>
      </c>
      <c r="Y2" s="16">
        <v>138966</v>
      </c>
      <c r="Z2" s="16">
        <v>138966</v>
      </c>
      <c r="AA2" s="16">
        <v>138966</v>
      </c>
    </row>
    <row r="3" spans="1:27" ht="16" x14ac:dyDescent="0.2">
      <c r="A3" s="2" t="s">
        <v>50</v>
      </c>
      <c r="B3" s="16">
        <v>375000</v>
      </c>
      <c r="C3" s="16">
        <v>375000</v>
      </c>
      <c r="D3" s="16">
        <v>375000</v>
      </c>
      <c r="E3" s="16">
        <v>375000</v>
      </c>
      <c r="F3" s="16">
        <v>375000</v>
      </c>
      <c r="G3" s="16">
        <v>375000</v>
      </c>
      <c r="H3" s="16">
        <v>375000</v>
      </c>
      <c r="I3" s="16">
        <v>375000</v>
      </c>
      <c r="J3" s="16">
        <v>375000</v>
      </c>
      <c r="K3" s="16">
        <v>375000</v>
      </c>
      <c r="L3" s="16">
        <v>375000</v>
      </c>
      <c r="M3" s="16">
        <v>375000</v>
      </c>
      <c r="N3" s="16">
        <v>375000</v>
      </c>
      <c r="O3" s="16">
        <v>375000</v>
      </c>
      <c r="P3" s="16">
        <v>375000</v>
      </c>
      <c r="Q3" s="16">
        <v>375000</v>
      </c>
      <c r="R3" s="16">
        <v>375000</v>
      </c>
      <c r="S3" s="16">
        <v>375000</v>
      </c>
      <c r="T3" s="16">
        <v>375000</v>
      </c>
      <c r="U3" s="16">
        <v>375000</v>
      </c>
      <c r="V3" s="16">
        <v>375000</v>
      </c>
      <c r="W3" s="16">
        <v>375000</v>
      </c>
      <c r="X3" s="16">
        <v>375000</v>
      </c>
      <c r="Y3" s="16">
        <v>375000</v>
      </c>
      <c r="Z3" s="16">
        <v>375000</v>
      </c>
      <c r="AA3" s="16">
        <v>375000</v>
      </c>
    </row>
    <row r="4" spans="1:27" ht="16" x14ac:dyDescent="0.2">
      <c r="A4" s="2" t="s">
        <v>74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75</v>
      </c>
      <c r="B5" s="16">
        <v>138966</v>
      </c>
      <c r="C5" s="16">
        <v>138966</v>
      </c>
      <c r="D5" s="16">
        <v>138966</v>
      </c>
      <c r="E5" s="16">
        <v>138966</v>
      </c>
      <c r="F5" s="16">
        <v>138966</v>
      </c>
      <c r="G5" s="16">
        <v>138966</v>
      </c>
      <c r="H5" s="16">
        <v>138966</v>
      </c>
      <c r="I5" s="16">
        <v>138966</v>
      </c>
      <c r="J5" s="16">
        <v>138966</v>
      </c>
      <c r="K5" s="16">
        <v>138966</v>
      </c>
      <c r="L5" s="16">
        <v>138966</v>
      </c>
      <c r="M5" s="16">
        <v>138966</v>
      </c>
      <c r="N5" s="16">
        <v>138966</v>
      </c>
      <c r="O5" s="16">
        <v>138966</v>
      </c>
      <c r="P5" s="16">
        <v>138966</v>
      </c>
      <c r="Q5" s="16">
        <v>138966</v>
      </c>
      <c r="R5" s="16">
        <v>138966</v>
      </c>
      <c r="S5" s="16">
        <v>138966</v>
      </c>
      <c r="T5" s="16">
        <v>138966</v>
      </c>
      <c r="U5" s="16">
        <v>138966</v>
      </c>
      <c r="V5" s="16">
        <v>138966</v>
      </c>
      <c r="W5" s="16">
        <v>138966</v>
      </c>
      <c r="X5" s="16">
        <v>138966</v>
      </c>
      <c r="Y5" s="16">
        <v>138966</v>
      </c>
      <c r="Z5" s="16">
        <v>138966</v>
      </c>
      <c r="AA5" s="16">
        <v>138966</v>
      </c>
    </row>
    <row r="6" spans="1:27" ht="16" x14ac:dyDescent="0.2">
      <c r="A6" s="2" t="s">
        <v>52</v>
      </c>
      <c r="B6" s="16">
        <v>138966</v>
      </c>
      <c r="C6" s="16">
        <v>138966</v>
      </c>
      <c r="D6" s="16">
        <v>138966</v>
      </c>
      <c r="E6" s="16">
        <v>138966</v>
      </c>
      <c r="F6" s="16">
        <v>138966</v>
      </c>
      <c r="G6" s="16">
        <v>138966</v>
      </c>
      <c r="H6" s="16">
        <v>138966</v>
      </c>
      <c r="I6" s="16">
        <v>138966</v>
      </c>
      <c r="J6" s="16">
        <v>138966</v>
      </c>
      <c r="K6" s="16">
        <v>138966</v>
      </c>
      <c r="L6" s="16">
        <v>138966</v>
      </c>
      <c r="M6" s="16">
        <v>138966</v>
      </c>
      <c r="N6" s="16">
        <v>138966</v>
      </c>
      <c r="O6" s="16">
        <v>138966</v>
      </c>
      <c r="P6" s="16">
        <v>138966</v>
      </c>
      <c r="Q6" s="16">
        <v>138966</v>
      </c>
      <c r="R6" s="16">
        <v>138966</v>
      </c>
      <c r="S6" s="16">
        <v>138966</v>
      </c>
      <c r="T6" s="16">
        <v>138966</v>
      </c>
      <c r="U6" s="16">
        <v>138966</v>
      </c>
      <c r="V6" s="16">
        <v>138966</v>
      </c>
      <c r="W6" s="16">
        <v>138966</v>
      </c>
      <c r="X6" s="16">
        <v>138966</v>
      </c>
      <c r="Y6" s="16">
        <v>138966</v>
      </c>
      <c r="Z6" s="16">
        <v>138966</v>
      </c>
      <c r="AA6" s="16">
        <v>138966</v>
      </c>
    </row>
    <row r="7" spans="1:27" ht="16" x14ac:dyDescent="0.2">
      <c r="A7" s="2" t="s">
        <v>53</v>
      </c>
      <c r="B7" s="16">
        <v>375000</v>
      </c>
      <c r="C7" s="16">
        <v>375000</v>
      </c>
      <c r="D7" s="16">
        <v>375000</v>
      </c>
      <c r="E7" s="16">
        <v>375000</v>
      </c>
      <c r="F7" s="16">
        <v>375000</v>
      </c>
      <c r="G7" s="16">
        <v>375000</v>
      </c>
      <c r="H7" s="16">
        <v>375000</v>
      </c>
      <c r="I7" s="16">
        <v>375000</v>
      </c>
      <c r="J7" s="16">
        <v>375000</v>
      </c>
      <c r="K7" s="16">
        <v>375000</v>
      </c>
      <c r="L7" s="16">
        <v>375000</v>
      </c>
      <c r="M7" s="16">
        <v>375000</v>
      </c>
      <c r="N7" s="16">
        <v>375000</v>
      </c>
      <c r="O7" s="16">
        <v>375000</v>
      </c>
      <c r="P7" s="16">
        <v>375000</v>
      </c>
      <c r="Q7" s="16">
        <v>375000</v>
      </c>
      <c r="R7" s="16">
        <v>375000</v>
      </c>
      <c r="S7" s="16">
        <v>375000</v>
      </c>
      <c r="T7" s="16">
        <v>375000</v>
      </c>
      <c r="U7" s="16">
        <v>375000</v>
      </c>
      <c r="V7" s="16">
        <v>375000</v>
      </c>
      <c r="W7" s="16">
        <v>375000</v>
      </c>
      <c r="X7" s="16">
        <v>375000</v>
      </c>
      <c r="Y7" s="16">
        <v>375000</v>
      </c>
      <c r="Z7" s="16">
        <v>375000</v>
      </c>
      <c r="AA7" s="16">
        <v>375000</v>
      </c>
    </row>
    <row r="8" spans="1:27" ht="16" x14ac:dyDescent="0.2">
      <c r="A8" s="2" t="s">
        <v>51</v>
      </c>
      <c r="B8" s="16">
        <v>375000</v>
      </c>
      <c r="C8" s="16">
        <v>375000</v>
      </c>
      <c r="D8" s="16">
        <v>375000</v>
      </c>
      <c r="E8" s="16">
        <v>375000</v>
      </c>
      <c r="F8" s="16">
        <v>375000</v>
      </c>
      <c r="G8" s="16">
        <v>375000</v>
      </c>
      <c r="H8" s="16">
        <v>375000</v>
      </c>
      <c r="I8" s="16">
        <v>375000</v>
      </c>
      <c r="J8" s="16">
        <v>375000</v>
      </c>
      <c r="K8" s="16">
        <v>375000</v>
      </c>
      <c r="L8" s="16">
        <v>375000</v>
      </c>
      <c r="M8" s="16">
        <v>375000</v>
      </c>
      <c r="N8" s="16">
        <v>375000</v>
      </c>
      <c r="O8" s="16">
        <v>375000</v>
      </c>
      <c r="P8" s="16">
        <v>375000</v>
      </c>
      <c r="Q8" s="16">
        <v>375000</v>
      </c>
      <c r="R8" s="16">
        <v>375000</v>
      </c>
      <c r="S8" s="16">
        <v>375000</v>
      </c>
      <c r="T8" s="16">
        <v>375000</v>
      </c>
      <c r="U8" s="16">
        <v>375000</v>
      </c>
      <c r="V8" s="16">
        <v>375000</v>
      </c>
      <c r="W8" s="16">
        <v>375000</v>
      </c>
      <c r="X8" s="16">
        <v>375000</v>
      </c>
      <c r="Y8" s="16">
        <v>375000</v>
      </c>
      <c r="Z8" s="16">
        <v>375000</v>
      </c>
      <c r="AA8" s="16">
        <v>375000</v>
      </c>
    </row>
    <row r="9" spans="1:27" ht="16" x14ac:dyDescent="0.2">
      <c r="A9" s="2" t="s">
        <v>76</v>
      </c>
      <c r="B9" s="16">
        <v>538408.9009146546</v>
      </c>
      <c r="C9" s="16">
        <v>538408.9009146546</v>
      </c>
      <c r="D9" s="16">
        <v>538408.9009146546</v>
      </c>
      <c r="E9" s="16">
        <v>538408.9009146546</v>
      </c>
      <c r="F9" s="16">
        <v>538408.9009146546</v>
      </c>
      <c r="G9" s="16">
        <v>538408.9009146546</v>
      </c>
      <c r="H9" s="16">
        <v>538408.9009146546</v>
      </c>
      <c r="I9" s="16">
        <v>538408.9009146546</v>
      </c>
      <c r="J9" s="16">
        <v>538408.9009146546</v>
      </c>
      <c r="K9" s="16">
        <v>538408.9009146546</v>
      </c>
      <c r="L9" s="16">
        <v>538408.9009146546</v>
      </c>
      <c r="M9" s="16">
        <v>538408.9009146546</v>
      </c>
      <c r="N9" s="16">
        <v>538408.9009146546</v>
      </c>
      <c r="O9" s="16">
        <v>538408.9009146546</v>
      </c>
      <c r="P9" s="16">
        <v>538408.9009146546</v>
      </c>
      <c r="Q9" s="16">
        <v>538408.9009146546</v>
      </c>
      <c r="R9" s="16">
        <v>538408.9009146546</v>
      </c>
      <c r="S9" s="16">
        <v>538408.9009146546</v>
      </c>
      <c r="T9" s="16">
        <v>538408.9009146546</v>
      </c>
      <c r="U9" s="16">
        <v>538408.9009146546</v>
      </c>
      <c r="V9" s="16">
        <v>538408.9009146546</v>
      </c>
      <c r="W9" s="16">
        <v>538408.9009146546</v>
      </c>
      <c r="X9" s="16">
        <v>538408.9009146546</v>
      </c>
      <c r="Y9" s="16">
        <v>538408.9009146546</v>
      </c>
      <c r="Z9" s="16">
        <v>538408.9009146546</v>
      </c>
      <c r="AA9" s="16">
        <v>538408.9009146546</v>
      </c>
    </row>
    <row r="10" spans="1:27" x14ac:dyDescent="0.2">
      <c r="B10" s="21"/>
    </row>
    <row r="11" spans="1:27" x14ac:dyDescent="0.2">
      <c r="B11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9"/>
  <sheetViews>
    <sheetView zoomScale="112" zoomScaleNormal="47" workbookViewId="0">
      <selection activeCell="F16" sqref="F16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50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74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75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52</v>
      </c>
      <c r="B6">
        <v>1.65</v>
      </c>
      <c r="C6">
        <v>1.65</v>
      </c>
      <c r="D6">
        <v>1.65</v>
      </c>
      <c r="E6">
        <v>1.65</v>
      </c>
      <c r="F6">
        <v>1.65</v>
      </c>
      <c r="G6">
        <v>1.65</v>
      </c>
      <c r="H6">
        <v>1.65</v>
      </c>
      <c r="I6">
        <v>1.65</v>
      </c>
      <c r="J6">
        <v>1.65</v>
      </c>
      <c r="K6">
        <v>1.65</v>
      </c>
      <c r="L6">
        <v>1.65</v>
      </c>
      <c r="M6">
        <v>1.65</v>
      </c>
      <c r="N6">
        <v>1.65</v>
      </c>
      <c r="O6">
        <v>1.65</v>
      </c>
      <c r="P6">
        <v>1.65</v>
      </c>
      <c r="Q6">
        <v>1.65</v>
      </c>
      <c r="R6">
        <v>1.65</v>
      </c>
      <c r="S6">
        <v>1.65</v>
      </c>
      <c r="T6">
        <v>1.65</v>
      </c>
      <c r="U6">
        <v>1.65</v>
      </c>
      <c r="V6">
        <v>1.65</v>
      </c>
      <c r="W6">
        <v>1.65</v>
      </c>
      <c r="X6">
        <v>1.65</v>
      </c>
      <c r="Y6">
        <v>1.65</v>
      </c>
      <c r="Z6">
        <v>1.65</v>
      </c>
      <c r="AA6">
        <v>1.65</v>
      </c>
    </row>
    <row r="7" spans="1:27" ht="16" x14ac:dyDescent="0.2">
      <c r="A7" s="2" t="s">
        <v>53</v>
      </c>
      <c r="B7">
        <v>1.1000000000000001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</row>
    <row r="8" spans="1:27" ht="16" x14ac:dyDescent="0.2">
      <c r="A8" s="2" t="s">
        <v>51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</row>
    <row r="9" spans="1:27" ht="16" x14ac:dyDescent="0.2">
      <c r="A9" s="2" t="s">
        <v>76</v>
      </c>
      <c r="B9">
        <v>1.05</v>
      </c>
      <c r="C9">
        <v>1.05</v>
      </c>
      <c r="D9">
        <v>1.05</v>
      </c>
      <c r="E9">
        <v>1.05</v>
      </c>
      <c r="F9">
        <v>1.05</v>
      </c>
      <c r="G9">
        <v>1.05</v>
      </c>
      <c r="H9">
        <v>1.05</v>
      </c>
      <c r="I9">
        <v>1.05</v>
      </c>
      <c r="J9">
        <v>1.05</v>
      </c>
      <c r="K9">
        <v>1.05</v>
      </c>
      <c r="L9">
        <v>1.05</v>
      </c>
      <c r="M9">
        <v>1.05</v>
      </c>
      <c r="N9">
        <v>1.05</v>
      </c>
      <c r="O9">
        <v>1.05</v>
      </c>
      <c r="P9">
        <v>1.05</v>
      </c>
      <c r="Q9">
        <v>1.05</v>
      </c>
      <c r="R9">
        <v>1.05</v>
      </c>
      <c r="S9">
        <v>1.05</v>
      </c>
      <c r="T9">
        <v>1.05</v>
      </c>
      <c r="U9">
        <v>1.05</v>
      </c>
      <c r="V9">
        <v>1.05</v>
      </c>
      <c r="W9">
        <v>1.05</v>
      </c>
      <c r="X9">
        <v>1.05</v>
      </c>
      <c r="Y9">
        <v>1.05</v>
      </c>
      <c r="Z9">
        <v>1.05</v>
      </c>
      <c r="AA9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4"/>
  <sheetViews>
    <sheetView zoomScale="107" workbookViewId="0">
      <selection activeCell="J10" sqref="J10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16</v>
      </c>
      <c r="B1" s="14" t="s">
        <v>63</v>
      </c>
      <c r="C1" s="13" t="s">
        <v>21</v>
      </c>
      <c r="D1" s="13" t="s">
        <v>23</v>
      </c>
      <c r="E1" s="13" t="s">
        <v>17</v>
      </c>
    </row>
    <row r="2" spans="1:5" ht="16" x14ac:dyDescent="0.2">
      <c r="A2" s="15" t="s">
        <v>65</v>
      </c>
      <c r="B2" s="2" t="s">
        <v>48</v>
      </c>
      <c r="C2" s="13">
        <v>0.95</v>
      </c>
      <c r="D2" s="13">
        <v>0.7</v>
      </c>
      <c r="E2" s="13">
        <v>2000</v>
      </c>
    </row>
    <row r="3" spans="1:5" ht="16" x14ac:dyDescent="0.2">
      <c r="A3" s="15" t="s">
        <v>65</v>
      </c>
      <c r="B3" s="2" t="s">
        <v>50</v>
      </c>
      <c r="C3" s="13">
        <v>0.3</v>
      </c>
      <c r="D3" s="13">
        <v>0</v>
      </c>
      <c r="E3" s="13">
        <v>2000</v>
      </c>
    </row>
    <row r="4" spans="1:5" ht="16" x14ac:dyDescent="0.2">
      <c r="A4" s="15" t="s">
        <v>65</v>
      </c>
      <c r="B4" s="2" t="s">
        <v>74</v>
      </c>
      <c r="C4" s="13">
        <v>0.3</v>
      </c>
      <c r="D4" s="13">
        <v>0</v>
      </c>
      <c r="E4" s="13">
        <v>2030</v>
      </c>
    </row>
    <row r="5" spans="1:5" ht="16" x14ac:dyDescent="0.2">
      <c r="A5" s="15" t="s">
        <v>66</v>
      </c>
      <c r="B5" s="2" t="s">
        <v>75</v>
      </c>
      <c r="C5" s="13">
        <v>1</v>
      </c>
      <c r="D5" s="13">
        <v>1</v>
      </c>
      <c r="E5" s="13">
        <v>2000</v>
      </c>
    </row>
    <row r="6" spans="1:5" ht="16" x14ac:dyDescent="0.2">
      <c r="A6" s="13" t="s">
        <v>72</v>
      </c>
      <c r="B6" s="2" t="s">
        <v>52</v>
      </c>
      <c r="C6" s="13">
        <v>1</v>
      </c>
      <c r="D6" s="13">
        <v>0.8</v>
      </c>
      <c r="E6" s="13">
        <v>2030</v>
      </c>
    </row>
    <row r="7" spans="1:5" ht="16" x14ac:dyDescent="0.2">
      <c r="A7" s="13" t="s">
        <v>72</v>
      </c>
      <c r="B7" s="2" t="s">
        <v>53</v>
      </c>
      <c r="C7" s="13">
        <v>0.3</v>
      </c>
      <c r="D7" s="13">
        <v>0</v>
      </c>
      <c r="E7" s="13">
        <v>2030</v>
      </c>
    </row>
    <row r="8" spans="1:5" ht="16" x14ac:dyDescent="0.2">
      <c r="A8" s="13" t="s">
        <v>44</v>
      </c>
      <c r="B8" s="2" t="s">
        <v>51</v>
      </c>
      <c r="C8" s="13">
        <v>0.5</v>
      </c>
      <c r="D8" s="13">
        <v>0.3</v>
      </c>
      <c r="E8" s="13">
        <v>2000</v>
      </c>
    </row>
    <row r="9" spans="1:5" ht="16" x14ac:dyDescent="0.2">
      <c r="A9" s="13" t="s">
        <v>44</v>
      </c>
      <c r="B9" s="2" t="s">
        <v>76</v>
      </c>
      <c r="C9" s="13">
        <v>0.8</v>
      </c>
      <c r="D9" s="13">
        <v>0.4</v>
      </c>
      <c r="E9" s="13">
        <v>2030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9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52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53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76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9"/>
  <sheetViews>
    <sheetView workbookViewId="0">
      <selection activeCell="L20" sqref="L20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63</v>
      </c>
      <c r="B1" t="s">
        <v>17</v>
      </c>
    </row>
    <row r="2" spans="1:2" ht="16" x14ac:dyDescent="0.2">
      <c r="A2" s="2" t="s">
        <v>48</v>
      </c>
      <c r="B2">
        <v>2000</v>
      </c>
    </row>
    <row r="3" spans="1:2" ht="16" x14ac:dyDescent="0.2">
      <c r="A3" s="2" t="s">
        <v>50</v>
      </c>
      <c r="B3">
        <v>2000</v>
      </c>
    </row>
    <row r="4" spans="1:2" ht="16" x14ac:dyDescent="0.2">
      <c r="A4" s="2" t="s">
        <v>74</v>
      </c>
      <c r="B4">
        <v>2000</v>
      </c>
    </row>
    <row r="5" spans="1:2" ht="16" x14ac:dyDescent="0.2">
      <c r="A5" s="2" t="s">
        <v>75</v>
      </c>
      <c r="B5">
        <v>2000</v>
      </c>
    </row>
    <row r="6" spans="1:2" ht="16" x14ac:dyDescent="0.2">
      <c r="A6" s="2" t="s">
        <v>52</v>
      </c>
      <c r="B6">
        <v>2000</v>
      </c>
    </row>
    <row r="7" spans="1:2" ht="16" x14ac:dyDescent="0.2">
      <c r="A7" s="2" t="s">
        <v>53</v>
      </c>
      <c r="B7">
        <v>2000</v>
      </c>
    </row>
    <row r="8" spans="1:2" ht="16" x14ac:dyDescent="0.2">
      <c r="A8" s="2" t="s">
        <v>51</v>
      </c>
      <c r="B8">
        <v>2000</v>
      </c>
    </row>
    <row r="9" spans="1:2" ht="16" x14ac:dyDescent="0.2">
      <c r="A9" s="2" t="s">
        <v>76</v>
      </c>
      <c r="B9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19"/>
  <sheetViews>
    <sheetView zoomScale="122" workbookViewId="0">
      <selection activeCell="B13" sqref="B13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16</v>
      </c>
      <c r="B1" s="14" t="s">
        <v>14</v>
      </c>
      <c r="C1" s="13" t="s">
        <v>21</v>
      </c>
      <c r="D1" s="13" t="s">
        <v>23</v>
      </c>
      <c r="E1" s="13" t="s">
        <v>17</v>
      </c>
    </row>
    <row r="2" spans="1:6" ht="16" x14ac:dyDescent="0.2">
      <c r="A2" s="15" t="s">
        <v>65</v>
      </c>
      <c r="B2" t="s">
        <v>70</v>
      </c>
      <c r="C2" s="13">
        <v>0.9</v>
      </c>
      <c r="D2" s="13">
        <v>0.8</v>
      </c>
      <c r="E2" s="13">
        <v>2000</v>
      </c>
      <c r="F2" s="2"/>
    </row>
    <row r="3" spans="1:6" ht="16" x14ac:dyDescent="0.2">
      <c r="A3" s="15" t="s">
        <v>65</v>
      </c>
      <c r="B3" t="s">
        <v>45</v>
      </c>
      <c r="C3" s="13">
        <v>7.0000000000000007E-2</v>
      </c>
      <c r="D3" s="13">
        <v>0</v>
      </c>
      <c r="E3" s="13">
        <v>2000</v>
      </c>
      <c r="F3" s="2"/>
    </row>
    <row r="4" spans="1:6" ht="16" x14ac:dyDescent="0.2">
      <c r="A4" s="15" t="s">
        <v>65</v>
      </c>
      <c r="B4" t="s">
        <v>46</v>
      </c>
      <c r="C4" s="13">
        <v>0.04</v>
      </c>
      <c r="D4" s="13">
        <v>0</v>
      </c>
      <c r="E4" s="13">
        <v>2000</v>
      </c>
      <c r="F4" s="2"/>
    </row>
    <row r="5" spans="1:6" ht="16" x14ac:dyDescent="0.2">
      <c r="A5" s="15" t="s">
        <v>65</v>
      </c>
      <c r="B5" t="s">
        <v>78</v>
      </c>
      <c r="C5" s="13">
        <v>0.05</v>
      </c>
      <c r="D5" s="13">
        <v>0</v>
      </c>
      <c r="E5" s="13">
        <v>2030</v>
      </c>
      <c r="F5" s="2"/>
    </row>
    <row r="6" spans="1:6" ht="16" x14ac:dyDescent="0.2">
      <c r="A6" s="15" t="s">
        <v>65</v>
      </c>
      <c r="B6" t="s">
        <v>47</v>
      </c>
      <c r="C6" s="13">
        <v>0.05</v>
      </c>
      <c r="D6" s="13">
        <v>0</v>
      </c>
      <c r="E6" s="13">
        <v>2000</v>
      </c>
      <c r="F6" s="2"/>
    </row>
    <row r="7" spans="1:6" ht="16" x14ac:dyDescent="0.2">
      <c r="A7" s="15" t="s">
        <v>65</v>
      </c>
      <c r="B7" t="s">
        <v>79</v>
      </c>
      <c r="C7" s="13">
        <v>0.09</v>
      </c>
      <c r="D7" s="13">
        <v>0</v>
      </c>
      <c r="E7" s="13">
        <v>2030</v>
      </c>
      <c r="F7" s="2"/>
    </row>
    <row r="8" spans="1:6" ht="16" x14ac:dyDescent="0.2">
      <c r="A8" s="15" t="s">
        <v>66</v>
      </c>
      <c r="B8" t="s">
        <v>71</v>
      </c>
      <c r="C8" s="13">
        <v>1</v>
      </c>
      <c r="D8" s="13">
        <v>0.75</v>
      </c>
      <c r="E8" s="13">
        <v>2000</v>
      </c>
      <c r="F8" s="2"/>
    </row>
    <row r="9" spans="1:6" ht="16" x14ac:dyDescent="0.2">
      <c r="A9" s="15" t="s">
        <v>66</v>
      </c>
      <c r="B9" t="s">
        <v>67</v>
      </c>
      <c r="C9" s="13">
        <v>0.09</v>
      </c>
      <c r="D9" s="13">
        <v>0</v>
      </c>
      <c r="E9" s="13">
        <v>2000</v>
      </c>
      <c r="F9" s="2"/>
    </row>
    <row r="10" spans="1:6" ht="16" x14ac:dyDescent="0.2">
      <c r="A10" s="15" t="s">
        <v>66</v>
      </c>
      <c r="B10" t="s">
        <v>68</v>
      </c>
      <c r="C10" s="13">
        <v>0.1</v>
      </c>
      <c r="D10" s="13">
        <v>0</v>
      </c>
      <c r="E10" s="13">
        <v>2000</v>
      </c>
      <c r="F10" s="2"/>
    </row>
    <row r="11" spans="1:6" ht="16" x14ac:dyDescent="0.2">
      <c r="A11" s="15" t="s">
        <v>66</v>
      </c>
      <c r="B11" t="s">
        <v>69</v>
      </c>
      <c r="C11" s="13">
        <v>0.1</v>
      </c>
      <c r="D11" s="13">
        <v>0</v>
      </c>
      <c r="E11" s="13">
        <v>2000</v>
      </c>
      <c r="F11" s="2"/>
    </row>
    <row r="12" spans="1:6" x14ac:dyDescent="0.2">
      <c r="A12" s="13" t="s">
        <v>72</v>
      </c>
      <c r="B12" t="s">
        <v>54</v>
      </c>
      <c r="C12" s="13">
        <v>0.8</v>
      </c>
      <c r="D12" s="13">
        <v>0.5</v>
      </c>
      <c r="E12" s="13">
        <v>2000</v>
      </c>
    </row>
    <row r="13" spans="1:6" x14ac:dyDescent="0.2">
      <c r="A13" s="13" t="s">
        <v>72</v>
      </c>
      <c r="B13" t="s">
        <v>55</v>
      </c>
      <c r="C13" s="13">
        <v>0.6</v>
      </c>
      <c r="D13" s="13">
        <v>0.3</v>
      </c>
      <c r="E13" s="13">
        <v>2000</v>
      </c>
    </row>
    <row r="14" spans="1:6" x14ac:dyDescent="0.2">
      <c r="A14" t="s">
        <v>44</v>
      </c>
      <c r="B14" t="s">
        <v>56</v>
      </c>
      <c r="C14" s="13">
        <v>1</v>
      </c>
      <c r="D14" s="13">
        <v>0.4</v>
      </c>
      <c r="E14" s="13">
        <v>2000</v>
      </c>
    </row>
    <row r="15" spans="1:6" x14ac:dyDescent="0.2">
      <c r="A15" t="s">
        <v>44</v>
      </c>
      <c r="B15" t="s">
        <v>73</v>
      </c>
      <c r="C15" s="13">
        <v>0.5</v>
      </c>
      <c r="D15" s="13">
        <v>0</v>
      </c>
      <c r="E15" s="13">
        <v>2000</v>
      </c>
    </row>
    <row r="19" spans="3:4" x14ac:dyDescent="0.2">
      <c r="C19" s="11"/>
      <c r="D19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5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14</v>
      </c>
      <c r="B1" t="s">
        <v>17</v>
      </c>
    </row>
    <row r="2" spans="1:2" x14ac:dyDescent="0.2">
      <c r="A2" t="s">
        <v>70</v>
      </c>
      <c r="B2">
        <v>2000</v>
      </c>
    </row>
    <row r="3" spans="1:2" x14ac:dyDescent="0.2">
      <c r="A3" t="s">
        <v>45</v>
      </c>
      <c r="B3">
        <v>2000</v>
      </c>
    </row>
    <row r="4" spans="1:2" x14ac:dyDescent="0.2">
      <c r="A4" t="s">
        <v>46</v>
      </c>
      <c r="B4">
        <v>2000</v>
      </c>
    </row>
    <row r="5" spans="1:2" x14ac:dyDescent="0.2">
      <c r="A5" t="s">
        <v>78</v>
      </c>
      <c r="B5">
        <v>2030</v>
      </c>
    </row>
    <row r="6" spans="1:2" x14ac:dyDescent="0.2">
      <c r="A6" t="s">
        <v>47</v>
      </c>
      <c r="B6">
        <v>2000</v>
      </c>
    </row>
    <row r="7" spans="1:2" x14ac:dyDescent="0.2">
      <c r="A7" t="s">
        <v>79</v>
      </c>
      <c r="B7">
        <v>2030</v>
      </c>
    </row>
    <row r="8" spans="1:2" x14ac:dyDescent="0.2">
      <c r="A8" t="s">
        <v>71</v>
      </c>
      <c r="B8">
        <v>2000</v>
      </c>
    </row>
    <row r="9" spans="1:2" x14ac:dyDescent="0.2">
      <c r="A9" t="s">
        <v>67</v>
      </c>
      <c r="B9">
        <v>2000</v>
      </c>
    </row>
    <row r="10" spans="1:2" x14ac:dyDescent="0.2">
      <c r="A10" t="s">
        <v>68</v>
      </c>
      <c r="B10">
        <v>2000</v>
      </c>
    </row>
    <row r="11" spans="1:2" x14ac:dyDescent="0.2">
      <c r="A11" t="s">
        <v>69</v>
      </c>
      <c r="B11">
        <v>2000</v>
      </c>
    </row>
    <row r="12" spans="1:2" x14ac:dyDescent="0.2">
      <c r="A12" t="s">
        <v>54</v>
      </c>
      <c r="B12">
        <v>2030</v>
      </c>
    </row>
    <row r="13" spans="1:2" x14ac:dyDescent="0.2">
      <c r="A13" t="s">
        <v>55</v>
      </c>
      <c r="B13">
        <v>2000</v>
      </c>
    </row>
    <row r="14" spans="1:2" x14ac:dyDescent="0.2">
      <c r="A14" t="s">
        <v>56</v>
      </c>
      <c r="B14">
        <v>2000</v>
      </c>
    </row>
    <row r="15" spans="1:2" x14ac:dyDescent="0.2">
      <c r="A15" t="s">
        <v>73</v>
      </c>
      <c r="B15">
        <v>2030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4"/>
  <sheetViews>
    <sheetView workbookViewId="0">
      <selection activeCell="K6" sqref="K6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16</v>
      </c>
      <c r="C1" t="s">
        <v>14</v>
      </c>
      <c r="D1" t="s">
        <v>30</v>
      </c>
      <c r="E1" t="s">
        <v>63</v>
      </c>
      <c r="F1" t="s">
        <v>64</v>
      </c>
      <c r="G1" t="s">
        <v>84</v>
      </c>
      <c r="H1" t="s">
        <v>18</v>
      </c>
    </row>
    <row r="2" spans="1:8" ht="16" x14ac:dyDescent="0.2">
      <c r="A2" s="10" t="s">
        <v>33</v>
      </c>
      <c r="B2" s="2" t="s">
        <v>65</v>
      </c>
      <c r="C2" s="11" t="s">
        <v>82</v>
      </c>
      <c r="D2" s="11" t="s">
        <v>83</v>
      </c>
      <c r="E2" s="12" t="s">
        <v>49</v>
      </c>
      <c r="F2" s="12" t="s">
        <v>77</v>
      </c>
      <c r="G2" s="10">
        <v>4128000</v>
      </c>
      <c r="H2" s="22">
        <v>2017</v>
      </c>
    </row>
    <row r="3" spans="1:8" ht="16" x14ac:dyDescent="0.2">
      <c r="A3" s="10" t="s">
        <v>37</v>
      </c>
      <c r="B3" s="2" t="s">
        <v>65</v>
      </c>
      <c r="C3" s="11" t="s">
        <v>82</v>
      </c>
      <c r="D3" s="11" t="s">
        <v>83</v>
      </c>
      <c r="E3" s="12" t="s">
        <v>49</v>
      </c>
      <c r="F3" s="12" t="s">
        <v>77</v>
      </c>
      <c r="G3" s="10">
        <v>4000000</v>
      </c>
      <c r="H3" s="22">
        <v>2013</v>
      </c>
    </row>
    <row r="4" spans="1:8" ht="16" x14ac:dyDescent="0.2">
      <c r="A4" s="24" t="s">
        <v>43</v>
      </c>
      <c r="B4" s="25" t="s">
        <v>66</v>
      </c>
      <c r="C4" s="11" t="s">
        <v>80</v>
      </c>
      <c r="D4" s="11" t="s">
        <v>81</v>
      </c>
      <c r="E4" s="12" t="s">
        <v>75</v>
      </c>
      <c r="F4" s="12">
        <v>1</v>
      </c>
      <c r="G4" s="26">
        <v>0</v>
      </c>
      <c r="H4" s="27">
        <v>2028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8FAA-2FE8-334E-925F-993A56983EE6}">
  <dimension ref="A1:AA4"/>
  <sheetViews>
    <sheetView tabSelected="1" workbookViewId="0">
      <selection activeCell="J29" sqref="J29"/>
    </sheetView>
  </sheetViews>
  <sheetFormatPr baseColWidth="10" defaultRowHeight="15" x14ac:dyDescent="0.2"/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10" t="s">
        <v>33</v>
      </c>
      <c r="B2" s="10">
        <v>4128000</v>
      </c>
      <c r="C2" s="10">
        <v>4128000</v>
      </c>
      <c r="D2" s="10">
        <v>4128000</v>
      </c>
      <c r="E2" s="10">
        <v>4128000</v>
      </c>
      <c r="F2" s="10">
        <v>4128000</v>
      </c>
      <c r="G2">
        <f>F2*0.9</f>
        <v>3715200</v>
      </c>
      <c r="H2">
        <f>G2</f>
        <v>3715200</v>
      </c>
      <c r="I2">
        <f t="shared" ref="I2:Q2" si="0">H2</f>
        <v>3715200</v>
      </c>
      <c r="J2">
        <f t="shared" si="0"/>
        <v>3715200</v>
      </c>
      <c r="K2">
        <f t="shared" si="0"/>
        <v>3715200</v>
      </c>
      <c r="L2">
        <f t="shared" si="0"/>
        <v>3715200</v>
      </c>
      <c r="M2">
        <f t="shared" si="0"/>
        <v>3715200</v>
      </c>
      <c r="N2">
        <f t="shared" si="0"/>
        <v>3715200</v>
      </c>
      <c r="O2">
        <f t="shared" si="0"/>
        <v>3715200</v>
      </c>
      <c r="P2">
        <f t="shared" si="0"/>
        <v>3715200</v>
      </c>
      <c r="Q2">
        <f t="shared" si="0"/>
        <v>3715200</v>
      </c>
      <c r="R2">
        <f>Q2*0.5</f>
        <v>1857600</v>
      </c>
      <c r="S2">
        <f>R2</f>
        <v>1857600</v>
      </c>
      <c r="T2">
        <f t="shared" ref="T2:AA2" si="1">S2</f>
        <v>1857600</v>
      </c>
      <c r="U2">
        <f t="shared" si="1"/>
        <v>1857600</v>
      </c>
      <c r="V2">
        <f t="shared" si="1"/>
        <v>1857600</v>
      </c>
      <c r="W2">
        <f t="shared" si="1"/>
        <v>1857600</v>
      </c>
      <c r="X2">
        <f t="shared" si="1"/>
        <v>1857600</v>
      </c>
      <c r="Y2">
        <f t="shared" si="1"/>
        <v>1857600</v>
      </c>
      <c r="Z2">
        <f t="shared" si="1"/>
        <v>1857600</v>
      </c>
      <c r="AA2">
        <f t="shared" si="1"/>
        <v>1857600</v>
      </c>
    </row>
    <row r="3" spans="1:27" ht="16" x14ac:dyDescent="0.2">
      <c r="A3" s="10" t="s">
        <v>37</v>
      </c>
      <c r="B3" s="10">
        <v>4000000</v>
      </c>
      <c r="C3" s="10">
        <v>4000000</v>
      </c>
      <c r="D3" s="10">
        <v>4000000</v>
      </c>
      <c r="E3" s="10">
        <v>4000000</v>
      </c>
      <c r="F3" s="10">
        <v>4000000</v>
      </c>
      <c r="G3">
        <f t="shared" ref="G3" si="2">F3*0.9</f>
        <v>3600000</v>
      </c>
      <c r="H3">
        <f t="shared" ref="H3:Q4" si="3">G3</f>
        <v>3600000</v>
      </c>
      <c r="I3">
        <f t="shared" si="3"/>
        <v>3600000</v>
      </c>
      <c r="J3">
        <f t="shared" si="3"/>
        <v>3600000</v>
      </c>
      <c r="K3">
        <f t="shared" si="3"/>
        <v>3600000</v>
      </c>
      <c r="L3">
        <f t="shared" si="3"/>
        <v>3600000</v>
      </c>
      <c r="M3">
        <f t="shared" si="3"/>
        <v>3600000</v>
      </c>
      <c r="N3">
        <f t="shared" si="3"/>
        <v>3600000</v>
      </c>
      <c r="O3">
        <f t="shared" si="3"/>
        <v>3600000</v>
      </c>
      <c r="P3">
        <f t="shared" si="3"/>
        <v>3600000</v>
      </c>
      <c r="Q3">
        <f t="shared" si="3"/>
        <v>3600000</v>
      </c>
      <c r="R3">
        <f t="shared" ref="R3" si="4">Q3*0.5</f>
        <v>1800000</v>
      </c>
      <c r="S3">
        <f t="shared" ref="S3:S4" si="5">R3</f>
        <v>1800000</v>
      </c>
      <c r="T3">
        <f t="shared" ref="T3:AA3" si="6">S3</f>
        <v>1800000</v>
      </c>
      <c r="U3">
        <f t="shared" si="6"/>
        <v>1800000</v>
      </c>
      <c r="V3">
        <f t="shared" si="6"/>
        <v>1800000</v>
      </c>
      <c r="W3">
        <f t="shared" si="6"/>
        <v>1800000</v>
      </c>
      <c r="X3">
        <f t="shared" si="6"/>
        <v>1800000</v>
      </c>
      <c r="Y3">
        <f t="shared" si="6"/>
        <v>1800000</v>
      </c>
      <c r="Z3">
        <f t="shared" si="6"/>
        <v>1800000</v>
      </c>
      <c r="AA3">
        <f t="shared" si="6"/>
        <v>1800000</v>
      </c>
    </row>
    <row r="4" spans="1:27" ht="16" x14ac:dyDescent="0.2">
      <c r="A4" s="24" t="s">
        <v>43</v>
      </c>
      <c r="B4" s="26">
        <v>0</v>
      </c>
      <c r="C4" s="26">
        <v>0</v>
      </c>
      <c r="D4" s="26">
        <v>0</v>
      </c>
      <c r="E4" s="26">
        <v>1500000</v>
      </c>
      <c r="F4" s="26">
        <v>1500000</v>
      </c>
      <c r="G4" s="26">
        <v>1500000</v>
      </c>
      <c r="H4" s="26">
        <v>1500000</v>
      </c>
      <c r="I4">
        <f>H4*2</f>
        <v>3000000</v>
      </c>
      <c r="J4">
        <f t="shared" si="3"/>
        <v>3000000</v>
      </c>
      <c r="K4">
        <f t="shared" si="3"/>
        <v>3000000</v>
      </c>
      <c r="L4">
        <f t="shared" si="3"/>
        <v>3000000</v>
      </c>
      <c r="M4">
        <f t="shared" si="3"/>
        <v>3000000</v>
      </c>
      <c r="N4">
        <f t="shared" si="3"/>
        <v>3000000</v>
      </c>
      <c r="O4">
        <f t="shared" si="3"/>
        <v>3000000</v>
      </c>
      <c r="P4">
        <f t="shared" si="3"/>
        <v>3000000</v>
      </c>
      <c r="Q4">
        <f t="shared" si="3"/>
        <v>3000000</v>
      </c>
      <c r="R4">
        <f>Q4*2</f>
        <v>6000000</v>
      </c>
      <c r="S4">
        <f t="shared" si="5"/>
        <v>6000000</v>
      </c>
      <c r="T4">
        <f t="shared" ref="T4:AA4" si="7">S4</f>
        <v>6000000</v>
      </c>
      <c r="U4">
        <f t="shared" si="7"/>
        <v>6000000</v>
      </c>
      <c r="V4">
        <f t="shared" si="7"/>
        <v>6000000</v>
      </c>
      <c r="W4">
        <f t="shared" si="7"/>
        <v>6000000</v>
      </c>
      <c r="X4">
        <f t="shared" si="7"/>
        <v>6000000</v>
      </c>
      <c r="Y4">
        <f t="shared" si="7"/>
        <v>6000000</v>
      </c>
      <c r="Z4">
        <f t="shared" si="7"/>
        <v>6000000</v>
      </c>
      <c r="AA4">
        <f t="shared" si="7"/>
        <v>6000000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D11" sqref="D11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16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65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66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72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44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v>177308.78</v>
      </c>
      <c r="C2" s="16">
        <v>177308.78</v>
      </c>
      <c r="D2" s="16">
        <v>177308.78</v>
      </c>
      <c r="E2" s="16">
        <v>177308.78</v>
      </c>
      <c r="F2" s="16">
        <v>177308.78</v>
      </c>
      <c r="G2" s="16">
        <v>177308.78</v>
      </c>
      <c r="H2" s="16">
        <v>177308.78</v>
      </c>
      <c r="I2" s="16">
        <v>177308.78</v>
      </c>
      <c r="J2" s="16">
        <v>177308.78</v>
      </c>
      <c r="K2" s="16">
        <v>177308.78</v>
      </c>
      <c r="L2" s="16">
        <v>177308.78</v>
      </c>
      <c r="M2" s="16">
        <v>177308.78</v>
      </c>
      <c r="N2" s="16">
        <v>177308.78</v>
      </c>
      <c r="O2" s="16">
        <v>177308.78</v>
      </c>
      <c r="P2" s="16">
        <v>177308.78</v>
      </c>
      <c r="Q2" s="16">
        <v>177308.78</v>
      </c>
      <c r="R2" s="16">
        <v>177308.78</v>
      </c>
      <c r="S2" s="16">
        <v>177308.78</v>
      </c>
      <c r="T2" s="16">
        <v>177308.78</v>
      </c>
      <c r="U2" s="16">
        <v>177308.78</v>
      </c>
      <c r="V2" s="16">
        <v>177308.78</v>
      </c>
      <c r="W2" s="16">
        <v>177308.78</v>
      </c>
      <c r="X2" s="16">
        <v>177308.78</v>
      </c>
      <c r="Y2" s="16">
        <v>177308.78</v>
      </c>
      <c r="Z2" s="16">
        <v>177308.78</v>
      </c>
      <c r="AA2" s="16">
        <v>177308.78</v>
      </c>
    </row>
    <row r="3" spans="1:27" ht="16" x14ac:dyDescent="0.2">
      <c r="A3" s="2" t="s">
        <v>66</v>
      </c>
      <c r="B3" s="16">
        <f>B2*0.85</f>
        <v>150712.46299999999</v>
      </c>
      <c r="C3" s="16">
        <f t="shared" ref="C3:AA3" si="0">C2*0.85</f>
        <v>150712.46299999999</v>
      </c>
      <c r="D3" s="16">
        <f t="shared" si="0"/>
        <v>150712.46299999999</v>
      </c>
      <c r="E3" s="16">
        <f t="shared" si="0"/>
        <v>150712.46299999999</v>
      </c>
      <c r="F3" s="16">
        <f t="shared" si="0"/>
        <v>150712.46299999999</v>
      </c>
      <c r="G3" s="16">
        <f t="shared" si="0"/>
        <v>150712.46299999999</v>
      </c>
      <c r="H3" s="16">
        <f t="shared" si="0"/>
        <v>150712.46299999999</v>
      </c>
      <c r="I3" s="16">
        <f t="shared" si="0"/>
        <v>150712.46299999999</v>
      </c>
      <c r="J3" s="16">
        <f t="shared" si="0"/>
        <v>150712.46299999999</v>
      </c>
      <c r="K3" s="16">
        <f t="shared" si="0"/>
        <v>150712.46299999999</v>
      </c>
      <c r="L3" s="16">
        <f t="shared" si="0"/>
        <v>150712.46299999999</v>
      </c>
      <c r="M3" s="16">
        <f t="shared" si="0"/>
        <v>150712.46299999999</v>
      </c>
      <c r="N3" s="16">
        <f t="shared" si="0"/>
        <v>150712.46299999999</v>
      </c>
      <c r="O3" s="16">
        <f t="shared" si="0"/>
        <v>150712.46299999999</v>
      </c>
      <c r="P3" s="16">
        <f t="shared" si="0"/>
        <v>150712.46299999999</v>
      </c>
      <c r="Q3" s="16">
        <f t="shared" si="0"/>
        <v>150712.46299999999</v>
      </c>
      <c r="R3" s="16">
        <f t="shared" si="0"/>
        <v>150712.46299999999</v>
      </c>
      <c r="S3" s="16">
        <f t="shared" si="0"/>
        <v>150712.46299999999</v>
      </c>
      <c r="T3" s="16">
        <f t="shared" si="0"/>
        <v>150712.46299999999</v>
      </c>
      <c r="U3" s="16">
        <f t="shared" si="0"/>
        <v>150712.46299999999</v>
      </c>
      <c r="V3" s="16">
        <f t="shared" si="0"/>
        <v>150712.46299999999</v>
      </c>
      <c r="W3" s="16">
        <f t="shared" si="0"/>
        <v>150712.46299999999</v>
      </c>
      <c r="X3" s="16">
        <f t="shared" si="0"/>
        <v>150712.46299999999</v>
      </c>
      <c r="Y3" s="16">
        <f t="shared" si="0"/>
        <v>150712.46299999999</v>
      </c>
      <c r="Z3" s="16">
        <f t="shared" si="0"/>
        <v>150712.46299999999</v>
      </c>
      <c r="AA3" s="16">
        <f t="shared" si="0"/>
        <v>150712.46299999999</v>
      </c>
    </row>
    <row r="4" spans="1:27" x14ac:dyDescent="0.2">
      <c r="A4" t="s">
        <v>72</v>
      </c>
      <c r="B4" s="16">
        <f>B2*2</f>
        <v>354617.56</v>
      </c>
      <c r="C4" s="16">
        <f t="shared" ref="C4:AA4" si="1">C2*2</f>
        <v>354617.56</v>
      </c>
      <c r="D4" s="16">
        <f t="shared" si="1"/>
        <v>354617.56</v>
      </c>
      <c r="E4" s="16">
        <f t="shared" si="1"/>
        <v>354617.56</v>
      </c>
      <c r="F4" s="16">
        <f t="shared" si="1"/>
        <v>354617.56</v>
      </c>
      <c r="G4" s="16">
        <f t="shared" si="1"/>
        <v>354617.56</v>
      </c>
      <c r="H4" s="16">
        <f t="shared" si="1"/>
        <v>354617.56</v>
      </c>
      <c r="I4" s="16">
        <f t="shared" si="1"/>
        <v>354617.56</v>
      </c>
      <c r="J4" s="16">
        <f t="shared" si="1"/>
        <v>354617.56</v>
      </c>
      <c r="K4" s="16">
        <f t="shared" si="1"/>
        <v>354617.56</v>
      </c>
      <c r="L4" s="16">
        <f t="shared" si="1"/>
        <v>354617.56</v>
      </c>
      <c r="M4" s="16">
        <f t="shared" si="1"/>
        <v>354617.56</v>
      </c>
      <c r="N4" s="16">
        <f t="shared" si="1"/>
        <v>354617.56</v>
      </c>
      <c r="O4" s="16">
        <f t="shared" si="1"/>
        <v>354617.56</v>
      </c>
      <c r="P4" s="16">
        <f t="shared" si="1"/>
        <v>354617.56</v>
      </c>
      <c r="Q4" s="16">
        <f t="shared" si="1"/>
        <v>354617.56</v>
      </c>
      <c r="R4" s="16">
        <f t="shared" si="1"/>
        <v>354617.56</v>
      </c>
      <c r="S4" s="16">
        <f t="shared" si="1"/>
        <v>354617.56</v>
      </c>
      <c r="T4" s="16">
        <f t="shared" si="1"/>
        <v>354617.56</v>
      </c>
      <c r="U4" s="16">
        <f t="shared" si="1"/>
        <v>354617.56</v>
      </c>
      <c r="V4" s="16">
        <f t="shared" si="1"/>
        <v>354617.56</v>
      </c>
      <c r="W4" s="16">
        <f t="shared" si="1"/>
        <v>354617.56</v>
      </c>
      <c r="X4" s="16">
        <f t="shared" si="1"/>
        <v>354617.56</v>
      </c>
      <c r="Y4" s="16">
        <f t="shared" si="1"/>
        <v>354617.56</v>
      </c>
      <c r="Z4" s="16">
        <f t="shared" si="1"/>
        <v>354617.56</v>
      </c>
      <c r="AA4" s="16">
        <f t="shared" si="1"/>
        <v>354617.56</v>
      </c>
    </row>
    <row r="5" spans="1:27" x14ac:dyDescent="0.2">
      <c r="A5" t="s">
        <v>44</v>
      </c>
      <c r="B5" s="16">
        <v>86076.23</v>
      </c>
      <c r="C5" s="16">
        <v>86076.23</v>
      </c>
      <c r="D5" s="16">
        <v>86076.23</v>
      </c>
      <c r="E5" s="16">
        <v>86076.23</v>
      </c>
      <c r="F5" s="16">
        <v>86076.23</v>
      </c>
      <c r="G5" s="16">
        <v>86076.23</v>
      </c>
      <c r="H5" s="16">
        <v>86076.23</v>
      </c>
      <c r="I5" s="16">
        <v>86076.23</v>
      </c>
      <c r="J5" s="16">
        <v>86076.23</v>
      </c>
      <c r="K5" s="16">
        <v>86076.23</v>
      </c>
      <c r="L5" s="16">
        <v>86076.23</v>
      </c>
      <c r="M5" s="16">
        <v>86076.23</v>
      </c>
      <c r="N5" s="16">
        <v>86076.23</v>
      </c>
      <c r="O5" s="16">
        <v>86076.23</v>
      </c>
      <c r="P5" s="16">
        <v>86076.23</v>
      </c>
      <c r="Q5" s="16">
        <v>86076.23</v>
      </c>
      <c r="R5" s="16">
        <v>86076.23</v>
      </c>
      <c r="S5" s="16">
        <v>86076.23</v>
      </c>
      <c r="T5" s="16">
        <v>86076.23</v>
      </c>
      <c r="U5" s="16">
        <v>86076.23</v>
      </c>
      <c r="V5" s="16">
        <v>86076.23</v>
      </c>
      <c r="W5" s="16">
        <v>86076.23</v>
      </c>
      <c r="X5" s="16">
        <v>86076.23</v>
      </c>
      <c r="Y5" s="16">
        <v>86076.23</v>
      </c>
      <c r="Z5" s="16">
        <v>86076.23</v>
      </c>
      <c r="AA5" s="16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66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72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44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notes</vt:lpstr>
      <vt:lpstr>technology_feedstock_pairs</vt:lpstr>
      <vt:lpstr>technology_fuel_pairs</vt:lpstr>
      <vt:lpstr>fuel_introduction</vt:lpstr>
      <vt:lpstr>baseline</vt:lpstr>
      <vt:lpstr>production</vt:lpstr>
      <vt:lpstr>capex</vt:lpstr>
      <vt:lpstr>opex</vt:lpstr>
      <vt:lpstr>renewal</vt:lpstr>
      <vt:lpstr>technology</vt:lpstr>
      <vt:lpstr>carbonprice</vt:lpstr>
      <vt:lpstr>emission</vt:lpstr>
      <vt:lpstr>fuel_cost</vt:lpstr>
      <vt:lpstr>fuel_intensity</vt:lpstr>
      <vt:lpstr>fuel_emission</vt:lpstr>
      <vt:lpstr>emission_system</vt:lpstr>
      <vt:lpstr>technology_ei</vt:lpstr>
      <vt:lpstr>feedstock_cost</vt:lpstr>
      <vt:lpstr>feedstock_intensity</vt:lpstr>
      <vt:lpstr>feedstock_emission</vt:lpstr>
      <vt:lpstr>feedstock_introduction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Sanghyun Hong</cp:lastModifiedBy>
  <dcterms:created xsi:type="dcterms:W3CDTF">2025-01-13T15:00:23Z</dcterms:created>
  <dcterms:modified xsi:type="dcterms:W3CDTF">2025-03-22T12:56:36Z</dcterms:modified>
</cp:coreProperties>
</file>