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macc_steel\database\"/>
    </mc:Choice>
  </mc:AlternateContent>
  <xr:revisionPtr revIDLastSave="0" documentId="13_ncr:1_{00E74D71-E2FA-4D68-81B9-C5A3EE732C07}" xr6:coauthVersionLast="47" xr6:coauthVersionMax="47" xr10:uidLastSave="{00000000-0000-0000-0000-000000000000}"/>
  <bookViews>
    <workbookView xWindow="-28910" yWindow="-110" windowWidth="29020" windowHeight="17500" tabRatio="620" firstSheet="7" activeTab="7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technology_ei" sheetId="21" r:id="rId7"/>
    <sheet name="emission" sheetId="23" r:id="rId8"/>
    <sheet name="emission_system" sheetId="24" r:id="rId9"/>
    <sheet name="material_cost" sheetId="11" r:id="rId10"/>
    <sheet name="material_emission" sheetId="12" r:id="rId11"/>
    <sheet name="material_efficiency" sheetId="17" r:id="rId12"/>
    <sheet name="technology_fuel_pairs" sheetId="5" r:id="rId13"/>
    <sheet name="technology_material_pairs" sheetId="6" r:id="rId14"/>
    <sheet name="fuel_cost" sheetId="8" r:id="rId15"/>
    <sheet name="fuel_efficiency" sheetId="16" r:id="rId16"/>
    <sheet name="fuel_emission" sheetId="1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23" l="1"/>
  <c r="U2" i="23"/>
  <c r="T2" i="23"/>
  <c r="S2" i="23"/>
  <c r="R2" i="23"/>
  <c r="O2" i="23"/>
  <c r="P2" i="23" s="1"/>
  <c r="Q2" i="23" s="1"/>
  <c r="N2" i="23"/>
  <c r="M2" i="23"/>
  <c r="J2" i="23"/>
  <c r="K2" i="23" s="1"/>
  <c r="L2" i="23" s="1"/>
  <c r="I2" i="23"/>
  <c r="H2" i="23"/>
  <c r="G2" i="23"/>
  <c r="H3" i="24"/>
  <c r="I3" i="24" s="1"/>
  <c r="J3" i="24" s="1"/>
  <c r="K3" i="24" s="1"/>
  <c r="L3" i="24" s="1"/>
  <c r="M3" i="24" s="1"/>
  <c r="N3" i="24" s="1"/>
  <c r="O3" i="24" s="1"/>
  <c r="P3" i="24" s="1"/>
  <c r="Q3" i="24" s="1"/>
  <c r="R3" i="24" s="1"/>
  <c r="S3" i="24" s="1"/>
  <c r="T3" i="24" s="1"/>
  <c r="U3" i="24" s="1"/>
  <c r="V3" i="24" s="1"/>
  <c r="W3" i="24" s="1"/>
  <c r="X3" i="24" s="1"/>
  <c r="Y3" i="24" s="1"/>
  <c r="Z3" i="24" s="1"/>
  <c r="AA3" i="24" s="1"/>
  <c r="K2" i="24"/>
  <c r="L2" i="24" s="1"/>
  <c r="M2" i="24" s="1"/>
  <c r="N2" i="24" s="1"/>
  <c r="O2" i="24" s="1"/>
  <c r="P2" i="24" s="1"/>
  <c r="Q2" i="24" s="1"/>
  <c r="R2" i="24" s="1"/>
  <c r="S2" i="24" s="1"/>
  <c r="T2" i="24" s="1"/>
  <c r="U2" i="24" s="1"/>
  <c r="V2" i="24" s="1"/>
  <c r="W2" i="24" s="1"/>
  <c r="X2" i="24" s="1"/>
  <c r="Y2" i="24" s="1"/>
  <c r="Z2" i="24" s="1"/>
  <c r="AA2" i="24" s="1"/>
  <c r="J2" i="24"/>
  <c r="I2" i="24"/>
  <c r="H2" i="24"/>
  <c r="G5" i="13"/>
  <c r="G5" i="14" s="1"/>
  <c r="F5" i="13"/>
  <c r="F5" i="15" s="1"/>
  <c r="E5" i="13"/>
  <c r="E5" i="15" s="1"/>
  <c r="D5" i="13"/>
  <c r="C5" i="13"/>
  <c r="D5" i="14"/>
  <c r="C5" i="14"/>
  <c r="D5" i="15"/>
  <c r="C5" i="15"/>
  <c r="E5" i="14"/>
  <c r="B5" i="13"/>
  <c r="B5" i="15" s="1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G2" i="15"/>
  <c r="F2" i="15"/>
  <c r="E2" i="15"/>
  <c r="D2" i="15"/>
  <c r="C2" i="15"/>
  <c r="B2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G2" i="14"/>
  <c r="F2" i="14"/>
  <c r="E2" i="14"/>
  <c r="D2" i="14"/>
  <c r="C2" i="14"/>
  <c r="B2" i="14"/>
  <c r="H5" i="13" l="1"/>
  <c r="H5" i="15" s="1"/>
  <c r="H2" i="15"/>
  <c r="H2" i="14"/>
  <c r="F5" i="14"/>
  <c r="G5" i="15"/>
  <c r="B5" i="14"/>
  <c r="H5" i="14" l="1"/>
  <c r="I5" i="13"/>
  <c r="I2" i="15"/>
  <c r="I2" i="14"/>
  <c r="I5" i="15" l="1"/>
  <c r="I5" i="14"/>
  <c r="J2" i="14"/>
  <c r="J5" i="13"/>
  <c r="J2" i="15"/>
  <c r="K2" i="14" l="1"/>
  <c r="K5" i="13"/>
  <c r="K2" i="15"/>
  <c r="J5" i="15"/>
  <c r="J5" i="14"/>
  <c r="K5" i="15" l="1"/>
  <c r="K5" i="14"/>
  <c r="L5" i="13"/>
  <c r="L2" i="15"/>
  <c r="L2" i="14"/>
  <c r="L5" i="14" l="1"/>
  <c r="L5" i="15"/>
  <c r="M2" i="15"/>
  <c r="M2" i="14"/>
  <c r="M5" i="13"/>
  <c r="M5" i="14" l="1"/>
  <c r="M5" i="15"/>
  <c r="N5" i="13"/>
  <c r="N2" i="15"/>
  <c r="N2" i="14"/>
  <c r="N5" i="15" l="1"/>
  <c r="N5" i="14"/>
  <c r="O2" i="14"/>
  <c r="O5" i="13"/>
  <c r="O2" i="15"/>
  <c r="O5" i="15" l="1"/>
  <c r="O5" i="14"/>
  <c r="P2" i="14"/>
  <c r="P5" i="13"/>
  <c r="P2" i="15"/>
  <c r="P5" i="15" l="1"/>
  <c r="P5" i="14"/>
  <c r="Q2" i="14"/>
  <c r="Q5" i="13"/>
  <c r="Q2" i="15"/>
  <c r="Q5" i="15" l="1"/>
  <c r="Q5" i="14"/>
  <c r="R2" i="14"/>
  <c r="R5" i="13"/>
  <c r="R2" i="15"/>
  <c r="R5" i="15" l="1"/>
  <c r="R5" i="14"/>
  <c r="S2" i="15"/>
  <c r="S2" i="14"/>
  <c r="S5" i="13"/>
  <c r="T5" i="13" l="1"/>
  <c r="T2" i="14"/>
  <c r="T2" i="15"/>
  <c r="S5" i="14"/>
  <c r="S5" i="15"/>
  <c r="U5" i="13" l="1"/>
  <c r="U2" i="15"/>
  <c r="U2" i="14"/>
  <c r="T5" i="14"/>
  <c r="T5" i="15"/>
  <c r="V2" i="14" l="1"/>
  <c r="V5" i="13"/>
  <c r="V2" i="15"/>
  <c r="U5" i="14"/>
  <c r="U5" i="15"/>
  <c r="V5" i="14" l="1"/>
  <c r="V5" i="15"/>
  <c r="W2" i="14"/>
  <c r="W5" i="13"/>
  <c r="W2" i="15"/>
  <c r="X2" i="14" l="1"/>
  <c r="X5" i="13"/>
  <c r="X2" i="15"/>
  <c r="W5" i="15"/>
  <c r="W5" i="14"/>
  <c r="Y2" i="14" l="1"/>
  <c r="Y5" i="13"/>
  <c r="Y2" i="15"/>
  <c r="X5" i="15"/>
  <c r="X5" i="14"/>
  <c r="Y5" i="14" l="1"/>
  <c r="Y5" i="15"/>
  <c r="Z5" i="13"/>
  <c r="Z2" i="15"/>
  <c r="Z2" i="14"/>
  <c r="Z5" i="15" l="1"/>
  <c r="Z5" i="14"/>
  <c r="AA5" i="13"/>
  <c r="AA2" i="14"/>
  <c r="AA2" i="15"/>
  <c r="AA5" i="15" l="1"/>
  <c r="AA5" i="14"/>
</calcChain>
</file>

<file path=xl/sharedStrings.xml><?xml version="1.0" encoding="utf-8"?>
<sst xmlns="http://schemas.openxmlformats.org/spreadsheetml/2006/main" count="155" uniqueCount="55">
  <si>
    <t>BF-BOF</t>
  </si>
  <si>
    <t>Cokes</t>
  </si>
  <si>
    <t>DRI-EAF</t>
  </si>
  <si>
    <t>ESF</t>
  </si>
  <si>
    <t>Scrap</t>
  </si>
  <si>
    <t>Coal</t>
  </si>
  <si>
    <t>Gas</t>
  </si>
  <si>
    <t>Electricity</t>
  </si>
  <si>
    <t>COG</t>
  </si>
  <si>
    <t>Bio</t>
  </si>
  <si>
    <t>NG-DRI</t>
  </si>
  <si>
    <t>H2-DRI</t>
  </si>
  <si>
    <t>POSCO1</t>
    <phoneticPr fontId="2" type="noConversion"/>
  </si>
  <si>
    <t>POSCO2</t>
    <phoneticPr fontId="2" type="noConversion"/>
  </si>
  <si>
    <t>HYUNDAI1</t>
    <phoneticPr fontId="2" type="noConversion"/>
  </si>
  <si>
    <t>HYUNDAI2</t>
    <phoneticPr fontId="2" type="noConversion"/>
  </si>
  <si>
    <t>system</t>
    <phoneticPr fontId="2" type="noConversion"/>
  </si>
  <si>
    <t>BF-BOF</t>
    <phoneticPr fontId="2" type="noConversion"/>
  </si>
  <si>
    <t>ESF</t>
    <phoneticPr fontId="2" type="noConversion"/>
  </si>
  <si>
    <t>Electricity</t>
    <phoneticPr fontId="2" type="noConversion"/>
  </si>
  <si>
    <t>Cokes</t>
    <phoneticPr fontId="2" type="noConversion"/>
  </si>
  <si>
    <t>Scrap</t>
    <phoneticPr fontId="2" type="noConversion"/>
  </si>
  <si>
    <t>Coal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</si>
  <si>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</si>
  <si>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</si>
  <si>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</si>
  <si>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</si>
  <si>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</si>
  <si>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</si>
  <si>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</si>
  <si>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</si>
  <si>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</si>
  <si>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</si>
  <si>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</si>
  <si>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</si>
  <si>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</si>
  <si>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</si>
  <si>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</si>
  <si>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</si>
  <si>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</si>
  <si>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</si>
  <si>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</si>
  <si>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</si>
  <si>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</si>
  <si>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</si>
  <si>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</si>
  <si>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</si>
  <si>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</si>
  <si>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</si>
  <si>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BF-BOF-CCUS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</si>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</sst>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B12"/>
  <sheetViews>
    <sheetView workbookViewId="0">
      <selection activeCell="B11" sqref="B11"/>
    </sheetView>
  </sheetViews>
  <sheetFormatPr defaultRowHeight="17.399999999999999" x14ac:dyDescent="0.4"/>
  <cols>
    <col min="1" max="1" width="16.8984375" bestFit="1" customWidth="1"/>
    <col min="2" max="2" width="26.796875" bestFit="1" customWidth="1"/>
  </cols>
  <sheetData>
    <row r="1" spans="1:2" x14ac:dyDescent="0.4">
      <c r="A1" t="s">
        <v>29</v>
      </c>
      <c r="B1" t="s">
        <v>24</v>
      </c>
    </row>
    <row r="2" spans="1:2" x14ac:dyDescent="0.4">
      <c r="A2" t="s">
        <v>25</v>
      </c>
      <c r="B2" t="s">
        <v>26</v>
      </c>
    </row>
    <row r="3" spans="1:2" x14ac:dyDescent="0.4">
      <c r="A3" t="s">
        <v>27</v>
      </c>
      <c r="B3" t="s">
        <v>26</v>
      </c>
    </row>
    <row r="4" spans="1:2" x14ac:dyDescent="0.4">
      <c r="A4" t="s">
        <v>28</v>
      </c>
      <c r="B4" t="s">
        <v>26</v>
      </c>
    </row>
    <row r="5" spans="1:2" x14ac:dyDescent="0.4">
      <c r="A5" t="s">
        <v>30</v>
      </c>
      <c r="B5" t="s">
        <v>31</v>
      </c>
    </row>
    <row r="6" spans="1:2" x14ac:dyDescent="0.4">
      <c r="A6" t="s">
        <v>32</v>
      </c>
      <c r="B6" t="s">
        <v>33</v>
      </c>
    </row>
    <row r="7" spans="1:2" x14ac:dyDescent="0.4">
      <c r="A7" t="s">
        <v>37</v>
      </c>
      <c r="B7" t="s">
        <v>38</v>
      </c>
    </row>
    <row r="8" spans="1:2" x14ac:dyDescent="0.4">
      <c r="A8" t="s">
        <v>34</v>
      </c>
      <c r="B8" t="s">
        <v>35</v>
      </c>
    </row>
    <row r="9" spans="1:2" x14ac:dyDescent="0.4">
      <c r="A9" t="s">
        <v>36</v>
      </c>
      <c r="B9" t="s">
        <v>39</v>
      </c>
    </row>
    <row r="10" spans="1:2" x14ac:dyDescent="0.4">
      <c r="A10" t="s">
        <v>40</v>
      </c>
      <c r="B10" t="s">
        <v>45</v>
      </c>
    </row>
    <row r="11" spans="1:2" x14ac:dyDescent="0.4">
      <c r="A11" t="s">
        <v>41</v>
      </c>
      <c r="B11" t="s">
        <v>42</v>
      </c>
    </row>
    <row r="12" spans="1:2" x14ac:dyDescent="0.4">
      <c r="A12" t="s">
        <v>50</v>
      </c>
      <c r="B12" t="s">
        <v>51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6"/>
  <sheetViews>
    <sheetView workbookViewId="0">
      <selection activeCell="C8" sqref="C8"/>
    </sheetView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</row>
    <row r="3" spans="1:27" x14ac:dyDescent="0.4">
      <c r="A3" s="2" t="s">
        <v>10</v>
      </c>
      <c r="B3" s="5">
        <v>8</v>
      </c>
      <c r="C3" s="5">
        <v>8</v>
      </c>
      <c r="D3" s="5">
        <v>8</v>
      </c>
      <c r="E3" s="5">
        <v>8</v>
      </c>
      <c r="F3" s="5">
        <v>8</v>
      </c>
      <c r="G3" s="5">
        <v>8</v>
      </c>
      <c r="H3" s="5">
        <v>8</v>
      </c>
      <c r="I3" s="5">
        <v>8</v>
      </c>
      <c r="J3" s="5">
        <v>8</v>
      </c>
      <c r="K3" s="5">
        <v>8</v>
      </c>
      <c r="L3" s="5">
        <v>8</v>
      </c>
      <c r="M3" s="5">
        <v>8</v>
      </c>
      <c r="N3" s="5">
        <v>8</v>
      </c>
      <c r="O3" s="5">
        <v>8</v>
      </c>
      <c r="P3" s="5">
        <v>8</v>
      </c>
      <c r="Q3" s="5">
        <v>8</v>
      </c>
      <c r="R3" s="5">
        <v>8</v>
      </c>
      <c r="S3" s="5">
        <v>8</v>
      </c>
      <c r="T3" s="5">
        <v>8</v>
      </c>
      <c r="U3" s="5">
        <v>8</v>
      </c>
      <c r="V3" s="5">
        <v>8</v>
      </c>
      <c r="W3" s="5">
        <v>8</v>
      </c>
      <c r="X3" s="5">
        <v>8</v>
      </c>
      <c r="Y3" s="5">
        <v>8</v>
      </c>
      <c r="Z3" s="5">
        <v>8</v>
      </c>
      <c r="AA3" s="5">
        <v>8</v>
      </c>
    </row>
    <row r="4" spans="1:27" x14ac:dyDescent="0.4">
      <c r="A4" s="2" t="s">
        <v>11</v>
      </c>
      <c r="B4" s="5">
        <v>10</v>
      </c>
      <c r="C4" s="5">
        <v>10</v>
      </c>
      <c r="D4" s="5">
        <v>10</v>
      </c>
      <c r="E4" s="5">
        <v>10</v>
      </c>
      <c r="F4" s="5">
        <v>10</v>
      </c>
      <c r="G4" s="5">
        <v>10</v>
      </c>
      <c r="H4" s="5">
        <v>10</v>
      </c>
      <c r="I4" s="5">
        <v>10</v>
      </c>
      <c r="J4" s="5">
        <v>10</v>
      </c>
      <c r="K4" s="5">
        <v>10</v>
      </c>
      <c r="L4" s="5">
        <v>10</v>
      </c>
      <c r="M4" s="5">
        <v>10</v>
      </c>
      <c r="N4" s="5">
        <v>10</v>
      </c>
      <c r="O4" s="5">
        <v>10</v>
      </c>
      <c r="P4" s="5">
        <v>10</v>
      </c>
      <c r="Q4" s="5">
        <v>10</v>
      </c>
      <c r="R4" s="5">
        <v>10</v>
      </c>
      <c r="S4" s="5">
        <v>10</v>
      </c>
      <c r="T4" s="5">
        <v>10</v>
      </c>
      <c r="U4" s="5">
        <v>10</v>
      </c>
      <c r="V4" s="5">
        <v>10</v>
      </c>
      <c r="W4" s="5">
        <v>10</v>
      </c>
      <c r="X4" s="5">
        <v>10</v>
      </c>
      <c r="Y4" s="5">
        <v>10</v>
      </c>
      <c r="Z4" s="5">
        <v>10</v>
      </c>
      <c r="AA4" s="5">
        <v>10</v>
      </c>
    </row>
    <row r="5" spans="1:27" x14ac:dyDescent="0.4">
      <c r="A5" s="2" t="s">
        <v>4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6"/>
  <sheetViews>
    <sheetView workbookViewId="0">
      <selection activeCell="A6" sqref="A6:XFD6"/>
    </sheetView>
  </sheetViews>
  <sheetFormatPr defaultRowHeight="17.399999999999999" x14ac:dyDescent="0.4"/>
  <cols>
    <col min="2" max="2" width="13" bestFit="1" customWidth="1"/>
    <col min="3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10</v>
      </c>
      <c r="C2" s="5">
        <v>10</v>
      </c>
      <c r="D2" s="5">
        <v>10</v>
      </c>
      <c r="E2" s="5">
        <v>10</v>
      </c>
      <c r="F2" s="5">
        <v>10</v>
      </c>
      <c r="G2" s="5">
        <v>10</v>
      </c>
      <c r="H2" s="5">
        <v>10</v>
      </c>
      <c r="I2" s="5">
        <v>10</v>
      </c>
      <c r="J2" s="5">
        <v>10</v>
      </c>
      <c r="K2" s="5">
        <v>10</v>
      </c>
      <c r="L2" s="5">
        <v>10</v>
      </c>
      <c r="M2" s="5">
        <v>10</v>
      </c>
      <c r="N2" s="5">
        <v>10</v>
      </c>
      <c r="O2" s="5">
        <v>10</v>
      </c>
      <c r="P2" s="5">
        <v>10</v>
      </c>
      <c r="Q2" s="5">
        <v>10</v>
      </c>
      <c r="R2" s="5">
        <v>10</v>
      </c>
      <c r="S2" s="5">
        <v>10</v>
      </c>
      <c r="T2" s="5">
        <v>10</v>
      </c>
      <c r="U2" s="5">
        <v>10</v>
      </c>
      <c r="V2" s="5">
        <v>10</v>
      </c>
      <c r="W2" s="5">
        <v>10</v>
      </c>
      <c r="X2" s="5">
        <v>10</v>
      </c>
      <c r="Y2" s="5">
        <v>10</v>
      </c>
      <c r="Z2" s="5">
        <v>10</v>
      </c>
      <c r="AA2" s="5">
        <v>10</v>
      </c>
    </row>
    <row r="3" spans="1:27" x14ac:dyDescent="0.4">
      <c r="A3" s="2" t="s">
        <v>10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</row>
    <row r="4" spans="1:27" x14ac:dyDescent="0.4">
      <c r="A4" s="2" t="s">
        <v>11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</row>
    <row r="5" spans="1:27" x14ac:dyDescent="0.4">
      <c r="A5" s="2" t="s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6"/>
  <sheetViews>
    <sheetView workbookViewId="0">
      <selection activeCell="A6" sqref="A6:XFD6"/>
    </sheetView>
  </sheetViews>
  <sheetFormatPr defaultRowHeight="17.399999999999999" x14ac:dyDescent="0.4"/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1.2</v>
      </c>
      <c r="C2" s="5">
        <v>1.2</v>
      </c>
      <c r="D2" s="5">
        <v>1.2</v>
      </c>
      <c r="E2" s="5">
        <v>1.2</v>
      </c>
      <c r="F2" s="5">
        <v>1.2</v>
      </c>
      <c r="G2" s="5">
        <v>1.2</v>
      </c>
      <c r="H2" s="5">
        <v>1.2</v>
      </c>
      <c r="I2" s="5">
        <v>1.2</v>
      </c>
      <c r="J2" s="5">
        <v>1.2</v>
      </c>
      <c r="K2" s="5">
        <v>1.2</v>
      </c>
      <c r="L2" s="5">
        <v>1.2</v>
      </c>
      <c r="M2" s="5">
        <v>1.2</v>
      </c>
      <c r="N2" s="5">
        <v>1.2</v>
      </c>
      <c r="O2" s="5">
        <v>1.2</v>
      </c>
      <c r="P2" s="5">
        <v>1.2</v>
      </c>
      <c r="Q2" s="5">
        <v>1.2</v>
      </c>
      <c r="R2" s="5">
        <v>1.2</v>
      </c>
      <c r="S2" s="5">
        <v>1.2</v>
      </c>
      <c r="T2" s="5">
        <v>1.2</v>
      </c>
      <c r="U2" s="5">
        <v>1.2</v>
      </c>
      <c r="V2" s="5">
        <v>1.2</v>
      </c>
      <c r="W2" s="5">
        <v>1.2</v>
      </c>
      <c r="X2" s="5">
        <v>1.2</v>
      </c>
      <c r="Y2" s="5">
        <v>1.2</v>
      </c>
      <c r="Z2" s="5">
        <v>1.2</v>
      </c>
      <c r="AA2" s="5">
        <v>1.2</v>
      </c>
    </row>
    <row r="3" spans="1:27" x14ac:dyDescent="0.4">
      <c r="A3" s="2" t="s">
        <v>10</v>
      </c>
      <c r="B3" s="5">
        <v>1.5</v>
      </c>
      <c r="C3" s="5">
        <v>1.5</v>
      </c>
      <c r="D3" s="5">
        <v>1.5</v>
      </c>
      <c r="E3" s="5">
        <v>1.5</v>
      </c>
      <c r="F3" s="5">
        <v>1.5</v>
      </c>
      <c r="G3" s="5">
        <v>1.5</v>
      </c>
      <c r="H3" s="5">
        <v>1.5</v>
      </c>
      <c r="I3" s="5">
        <v>1.5</v>
      </c>
      <c r="J3" s="5">
        <v>1.5</v>
      </c>
      <c r="K3" s="5">
        <v>1.5</v>
      </c>
      <c r="L3" s="5">
        <v>1.5</v>
      </c>
      <c r="M3" s="5">
        <v>1.5</v>
      </c>
      <c r="N3" s="5">
        <v>1.5</v>
      </c>
      <c r="O3" s="5">
        <v>1.5</v>
      </c>
      <c r="P3" s="5">
        <v>1.5</v>
      </c>
      <c r="Q3" s="5">
        <v>1.5</v>
      </c>
      <c r="R3" s="5">
        <v>1.5</v>
      </c>
      <c r="S3" s="5">
        <v>1.5</v>
      </c>
      <c r="T3" s="5">
        <v>1.5</v>
      </c>
      <c r="U3" s="5">
        <v>1.5</v>
      </c>
      <c r="V3" s="5">
        <v>1.5</v>
      </c>
      <c r="W3" s="5">
        <v>1.5</v>
      </c>
      <c r="X3" s="5">
        <v>1.5</v>
      </c>
      <c r="Y3" s="5">
        <v>1.5</v>
      </c>
      <c r="Z3" s="5">
        <v>1.5</v>
      </c>
      <c r="AA3" s="5">
        <v>1.5</v>
      </c>
    </row>
    <row r="4" spans="1:27" x14ac:dyDescent="0.4">
      <c r="A4" s="2" t="s">
        <v>11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D10"/>
  <sheetViews>
    <sheetView workbookViewId="0">
      <selection activeCell="G13" sqref="G13"/>
    </sheetView>
  </sheetViews>
  <sheetFormatPr defaultRowHeight="17.399999999999999" x14ac:dyDescent="0.4"/>
  <cols>
    <col min="1" max="1" width="10.5" bestFit="1" customWidth="1"/>
  </cols>
  <sheetData>
    <row r="1" spans="1:4" x14ac:dyDescent="0.4">
      <c r="A1" t="s">
        <v>46</v>
      </c>
      <c r="B1" s="1" t="s">
        <v>44</v>
      </c>
      <c r="C1" t="s">
        <v>52</v>
      </c>
      <c r="D1" t="s">
        <v>54</v>
      </c>
    </row>
    <row r="2" spans="1:4" x14ac:dyDescent="0.4">
      <c r="A2" s="2" t="s">
        <v>0</v>
      </c>
      <c r="B2" s="2" t="s">
        <v>5</v>
      </c>
      <c r="C2">
        <v>1</v>
      </c>
      <c r="D2">
        <v>0.8</v>
      </c>
    </row>
    <row r="3" spans="1:4" x14ac:dyDescent="0.4">
      <c r="A3" s="2" t="s">
        <v>0</v>
      </c>
      <c r="B3" s="2" t="s">
        <v>8</v>
      </c>
      <c r="C3">
        <v>0.5</v>
      </c>
      <c r="D3">
        <v>0.2</v>
      </c>
    </row>
    <row r="4" spans="1:4" x14ac:dyDescent="0.4">
      <c r="A4" s="2" t="s">
        <v>2</v>
      </c>
      <c r="B4" s="2" t="s">
        <v>6</v>
      </c>
      <c r="C4">
        <v>0.4</v>
      </c>
      <c r="D4">
        <v>0</v>
      </c>
    </row>
    <row r="5" spans="1:4" x14ac:dyDescent="0.4">
      <c r="A5" s="2" t="s">
        <v>2</v>
      </c>
      <c r="B5" s="2" t="s">
        <v>7</v>
      </c>
      <c r="C5">
        <v>1</v>
      </c>
      <c r="D5">
        <v>0.5</v>
      </c>
    </row>
    <row r="6" spans="1:4" x14ac:dyDescent="0.4">
      <c r="A6" s="2" t="s">
        <v>2</v>
      </c>
      <c r="B6" s="2" t="s">
        <v>9</v>
      </c>
      <c r="C6">
        <v>0.2</v>
      </c>
      <c r="D6">
        <v>0</v>
      </c>
    </row>
    <row r="7" spans="1:4" x14ac:dyDescent="0.4">
      <c r="A7" s="2" t="s">
        <v>3</v>
      </c>
      <c r="B7" s="2" t="s">
        <v>7</v>
      </c>
      <c r="C7">
        <v>1</v>
      </c>
      <c r="D7">
        <v>0.5</v>
      </c>
    </row>
    <row r="8" spans="1:4" x14ac:dyDescent="0.4">
      <c r="A8" s="2" t="s">
        <v>3</v>
      </c>
      <c r="B8" s="2" t="s">
        <v>9</v>
      </c>
      <c r="C8">
        <v>0.2</v>
      </c>
      <c r="D8">
        <v>0</v>
      </c>
    </row>
    <row r="9" spans="1:4" ht="34.799999999999997" x14ac:dyDescent="0.4">
      <c r="A9" s="2" t="s">
        <v>49</v>
      </c>
      <c r="B9" s="2" t="s">
        <v>5</v>
      </c>
      <c r="C9">
        <v>1</v>
      </c>
      <c r="D9">
        <v>0.8</v>
      </c>
    </row>
    <row r="10" spans="1:4" ht="34.799999999999997" x14ac:dyDescent="0.4">
      <c r="A10" s="2" t="s">
        <v>49</v>
      </c>
      <c r="B10" s="2" t="s">
        <v>8</v>
      </c>
      <c r="C10">
        <v>0.5</v>
      </c>
      <c r="D10">
        <v>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D9"/>
  <sheetViews>
    <sheetView workbookViewId="0">
      <selection activeCell="C6" sqref="C6"/>
    </sheetView>
  </sheetViews>
  <sheetFormatPr defaultRowHeight="17.399999999999999" x14ac:dyDescent="0.4"/>
  <cols>
    <col min="3" max="3" width="9.3984375" bestFit="1" customWidth="1"/>
  </cols>
  <sheetData>
    <row r="1" spans="1:4" x14ac:dyDescent="0.4">
      <c r="A1" t="s">
        <v>46</v>
      </c>
      <c r="B1" s="1" t="s">
        <v>43</v>
      </c>
      <c r="C1" t="s">
        <v>52</v>
      </c>
      <c r="D1" t="s">
        <v>54</v>
      </c>
    </row>
    <row r="2" spans="1:4" x14ac:dyDescent="0.4">
      <c r="A2" s="2" t="s">
        <v>0</v>
      </c>
      <c r="B2" s="2" t="s">
        <v>1</v>
      </c>
      <c r="C2">
        <v>1</v>
      </c>
      <c r="D2">
        <v>0.2</v>
      </c>
    </row>
    <row r="3" spans="1:4" x14ac:dyDescent="0.4">
      <c r="A3" s="2" t="s">
        <v>0</v>
      </c>
      <c r="B3" s="2" t="s">
        <v>21</v>
      </c>
      <c r="C3">
        <v>0.5</v>
      </c>
      <c r="D3">
        <v>0.2</v>
      </c>
    </row>
    <row r="4" spans="1:4" x14ac:dyDescent="0.4">
      <c r="A4" s="2" t="s">
        <v>2</v>
      </c>
      <c r="B4" s="2" t="s">
        <v>10</v>
      </c>
      <c r="C4">
        <v>1</v>
      </c>
      <c r="D4">
        <v>0</v>
      </c>
    </row>
    <row r="5" spans="1:4" x14ac:dyDescent="0.4">
      <c r="A5" s="2" t="s">
        <v>2</v>
      </c>
      <c r="B5" s="2" t="s">
        <v>11</v>
      </c>
      <c r="C5">
        <v>1</v>
      </c>
      <c r="D5">
        <v>0</v>
      </c>
    </row>
    <row r="6" spans="1:4" x14ac:dyDescent="0.4">
      <c r="A6" s="2" t="s">
        <v>2</v>
      </c>
      <c r="B6" s="2" t="s">
        <v>4</v>
      </c>
      <c r="C6">
        <v>0.2</v>
      </c>
      <c r="D6">
        <v>0</v>
      </c>
    </row>
    <row r="7" spans="1:4" x14ac:dyDescent="0.4">
      <c r="A7" s="2" t="s">
        <v>3</v>
      </c>
      <c r="B7" s="2" t="s">
        <v>4</v>
      </c>
      <c r="C7">
        <v>1</v>
      </c>
      <c r="D7">
        <v>0</v>
      </c>
    </row>
    <row r="8" spans="1:4" ht="34.799999999999997" x14ac:dyDescent="0.4">
      <c r="A8" s="2" t="s">
        <v>49</v>
      </c>
      <c r="B8" s="2" t="s">
        <v>1</v>
      </c>
      <c r="C8">
        <v>1</v>
      </c>
      <c r="D8">
        <v>0.5</v>
      </c>
    </row>
    <row r="9" spans="1:4" ht="34.799999999999997" x14ac:dyDescent="0.4">
      <c r="A9" s="2" t="s">
        <v>49</v>
      </c>
      <c r="B9" s="2" t="s">
        <v>21</v>
      </c>
      <c r="C9">
        <v>0.2</v>
      </c>
      <c r="D9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6"/>
  <sheetViews>
    <sheetView workbookViewId="0">
      <selection activeCell="B6" sqref="B6:AA6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2</v>
      </c>
      <c r="N3" s="5">
        <v>2</v>
      </c>
      <c r="O3" s="5">
        <v>2</v>
      </c>
      <c r="P3" s="5">
        <v>2</v>
      </c>
      <c r="Q3" s="5">
        <v>2</v>
      </c>
      <c r="R3" s="5">
        <v>2</v>
      </c>
      <c r="S3" s="5">
        <v>2</v>
      </c>
      <c r="T3" s="5">
        <v>2</v>
      </c>
      <c r="U3" s="5">
        <v>2</v>
      </c>
      <c r="V3" s="5">
        <v>2</v>
      </c>
      <c r="W3" s="5">
        <v>2</v>
      </c>
      <c r="X3" s="5">
        <v>2</v>
      </c>
      <c r="Y3" s="5">
        <v>2</v>
      </c>
      <c r="Z3" s="5">
        <v>2</v>
      </c>
      <c r="AA3" s="5">
        <v>2</v>
      </c>
    </row>
    <row r="4" spans="1:27" x14ac:dyDescent="0.4">
      <c r="A4" s="2" t="s">
        <v>7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8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">
      <c r="A6" s="2" t="s">
        <v>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6"/>
  <sheetViews>
    <sheetView workbookViewId="0">
      <selection activeCell="A2" sqref="A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</row>
    <row r="4" spans="1:27" x14ac:dyDescent="0.4">
      <c r="A4" s="2" t="s">
        <v>7</v>
      </c>
      <c r="B4" s="5">
        <v>4</v>
      </c>
      <c r="C4" s="5">
        <v>4</v>
      </c>
      <c r="D4" s="5">
        <v>4</v>
      </c>
      <c r="E4" s="5">
        <v>4</v>
      </c>
      <c r="F4" s="5">
        <v>4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4</v>
      </c>
      <c r="X4" s="5">
        <v>4</v>
      </c>
      <c r="Y4" s="5">
        <v>4</v>
      </c>
      <c r="Z4" s="5">
        <v>4</v>
      </c>
      <c r="AA4" s="5">
        <v>4</v>
      </c>
    </row>
    <row r="5" spans="1:27" x14ac:dyDescent="0.4">
      <c r="A5" s="2" t="s">
        <v>8</v>
      </c>
      <c r="B5" s="5">
        <v>7</v>
      </c>
      <c r="C5" s="5">
        <v>7</v>
      </c>
      <c r="D5" s="5">
        <v>7</v>
      </c>
      <c r="E5" s="5">
        <v>7</v>
      </c>
      <c r="F5" s="5">
        <v>7</v>
      </c>
      <c r="G5" s="5">
        <v>7</v>
      </c>
      <c r="H5" s="5">
        <v>7</v>
      </c>
      <c r="I5" s="5">
        <v>7</v>
      </c>
      <c r="J5" s="5">
        <v>7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7</v>
      </c>
      <c r="U5" s="5">
        <v>7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</row>
    <row r="6" spans="1:27" x14ac:dyDescent="0.4">
      <c r="A6" s="2" t="s">
        <v>9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6"/>
  <sheetViews>
    <sheetView workbookViewId="0">
      <selection activeCell="I12" sqref="I1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15</v>
      </c>
      <c r="C2" s="5">
        <v>15</v>
      </c>
      <c r="D2" s="5">
        <v>15</v>
      </c>
      <c r="E2" s="5">
        <v>15</v>
      </c>
      <c r="F2" s="5">
        <v>15</v>
      </c>
      <c r="G2" s="5">
        <v>15</v>
      </c>
      <c r="H2" s="5">
        <v>15</v>
      </c>
      <c r="I2" s="5">
        <v>15</v>
      </c>
      <c r="J2" s="5">
        <v>15</v>
      </c>
      <c r="K2" s="5">
        <v>15</v>
      </c>
      <c r="L2" s="5">
        <v>15</v>
      </c>
      <c r="M2" s="5">
        <v>15</v>
      </c>
      <c r="N2" s="5">
        <v>15</v>
      </c>
      <c r="O2" s="5">
        <v>15</v>
      </c>
      <c r="P2" s="5">
        <v>15</v>
      </c>
      <c r="Q2" s="5">
        <v>15</v>
      </c>
      <c r="R2" s="5">
        <v>15</v>
      </c>
      <c r="S2" s="5">
        <v>15</v>
      </c>
      <c r="T2" s="5">
        <v>15</v>
      </c>
      <c r="U2" s="5">
        <v>15</v>
      </c>
      <c r="V2" s="5">
        <v>15</v>
      </c>
      <c r="W2" s="5">
        <v>15</v>
      </c>
      <c r="X2" s="5">
        <v>15</v>
      </c>
      <c r="Y2" s="5">
        <v>15</v>
      </c>
      <c r="Z2" s="5">
        <v>15</v>
      </c>
      <c r="AA2" s="5">
        <v>15</v>
      </c>
    </row>
    <row r="3" spans="1:27" x14ac:dyDescent="0.4">
      <c r="A3" s="2" t="s">
        <v>6</v>
      </c>
      <c r="B3" s="5">
        <v>7</v>
      </c>
      <c r="C3" s="5">
        <v>7</v>
      </c>
      <c r="D3" s="5">
        <v>7</v>
      </c>
      <c r="E3" s="5">
        <v>7</v>
      </c>
      <c r="F3" s="5">
        <v>7</v>
      </c>
      <c r="G3" s="5">
        <v>7</v>
      </c>
      <c r="H3" s="5">
        <v>7</v>
      </c>
      <c r="I3" s="5">
        <v>7</v>
      </c>
      <c r="J3" s="5">
        <v>7</v>
      </c>
      <c r="K3" s="5">
        <v>7</v>
      </c>
      <c r="L3" s="5">
        <v>7</v>
      </c>
      <c r="M3" s="5">
        <v>7</v>
      </c>
      <c r="N3" s="5">
        <v>7</v>
      </c>
      <c r="O3" s="5">
        <v>7</v>
      </c>
      <c r="P3" s="5">
        <v>7</v>
      </c>
      <c r="Q3" s="5">
        <v>7</v>
      </c>
      <c r="R3" s="5">
        <v>7</v>
      </c>
      <c r="S3" s="5">
        <v>7</v>
      </c>
      <c r="T3" s="5">
        <v>7</v>
      </c>
      <c r="U3" s="5">
        <v>7</v>
      </c>
      <c r="V3" s="5">
        <v>7</v>
      </c>
      <c r="W3" s="5">
        <v>7</v>
      </c>
      <c r="X3" s="5">
        <v>7</v>
      </c>
      <c r="Y3" s="5">
        <v>7</v>
      </c>
      <c r="Z3" s="5">
        <v>7</v>
      </c>
      <c r="AA3" s="5">
        <v>7</v>
      </c>
    </row>
    <row r="4" spans="1:27" x14ac:dyDescent="0.4">
      <c r="A4" s="2" t="s">
        <v>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3</v>
      </c>
    </row>
    <row r="6" spans="1:27" x14ac:dyDescent="0.4">
      <c r="A6" s="2" t="s">
        <v>9</v>
      </c>
      <c r="B6" s="5">
        <v>10</v>
      </c>
      <c r="C6" s="5">
        <v>10</v>
      </c>
      <c r="D6" s="5">
        <v>10</v>
      </c>
      <c r="E6" s="5">
        <v>10</v>
      </c>
      <c r="F6" s="5">
        <v>10</v>
      </c>
      <c r="G6" s="5">
        <v>10</v>
      </c>
      <c r="H6" s="5">
        <v>10</v>
      </c>
      <c r="I6" s="5">
        <v>10</v>
      </c>
      <c r="J6" s="5">
        <v>10</v>
      </c>
      <c r="K6" s="5">
        <v>10</v>
      </c>
      <c r="L6" s="5">
        <v>10</v>
      </c>
      <c r="M6" s="5">
        <v>10</v>
      </c>
      <c r="N6" s="5">
        <v>10</v>
      </c>
      <c r="O6" s="5">
        <v>10</v>
      </c>
      <c r="P6" s="5">
        <v>10</v>
      </c>
      <c r="Q6" s="5">
        <v>10</v>
      </c>
      <c r="R6" s="5">
        <v>10</v>
      </c>
      <c r="S6" s="5">
        <v>10</v>
      </c>
      <c r="T6" s="5">
        <v>10</v>
      </c>
      <c r="U6" s="5">
        <v>10</v>
      </c>
      <c r="V6" s="5">
        <v>10</v>
      </c>
      <c r="W6" s="5">
        <v>10</v>
      </c>
      <c r="X6" s="5">
        <v>10</v>
      </c>
      <c r="Y6" s="5">
        <v>10</v>
      </c>
      <c r="Z6" s="5">
        <v>10</v>
      </c>
      <c r="AA6" s="5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F5"/>
  <sheetViews>
    <sheetView workbookViewId="0">
      <selection activeCell="E6" sqref="E6"/>
    </sheetView>
  </sheetViews>
  <sheetFormatPr defaultRowHeight="17.399999999999999" x14ac:dyDescent="0.4"/>
  <cols>
    <col min="1" max="1" width="10.3984375" bestFit="1" customWidth="1"/>
    <col min="2" max="2" width="10.5" bestFit="1" customWidth="1"/>
    <col min="4" max="4" width="12.69921875" bestFit="1" customWidth="1"/>
    <col min="5" max="5" width="10.296875" bestFit="1" customWidth="1"/>
  </cols>
  <sheetData>
    <row r="1" spans="1:6" x14ac:dyDescent="0.4">
      <c r="A1" t="s">
        <v>16</v>
      </c>
      <c r="B1" t="s">
        <v>46</v>
      </c>
      <c r="C1" t="s">
        <v>44</v>
      </c>
      <c r="D1" t="s">
        <v>43</v>
      </c>
      <c r="E1" t="s">
        <v>23</v>
      </c>
      <c r="F1" t="s">
        <v>48</v>
      </c>
    </row>
    <row r="2" spans="1:6" x14ac:dyDescent="0.4">
      <c r="A2" t="s">
        <v>12</v>
      </c>
      <c r="B2" t="s">
        <v>17</v>
      </c>
      <c r="C2" s="2" t="s">
        <v>22</v>
      </c>
      <c r="D2" t="s">
        <v>20</v>
      </c>
      <c r="E2">
        <v>6000</v>
      </c>
      <c r="F2">
        <v>2017</v>
      </c>
    </row>
    <row r="3" spans="1:6" x14ac:dyDescent="0.4">
      <c r="A3" t="s">
        <v>13</v>
      </c>
      <c r="B3" t="s">
        <v>17</v>
      </c>
      <c r="C3" s="2" t="s">
        <v>22</v>
      </c>
      <c r="D3" t="s">
        <v>20</v>
      </c>
      <c r="E3">
        <v>5000</v>
      </c>
      <c r="F3">
        <v>2023</v>
      </c>
    </row>
    <row r="4" spans="1:6" x14ac:dyDescent="0.4">
      <c r="A4" t="s">
        <v>14</v>
      </c>
      <c r="B4" s="2" t="s">
        <v>18</v>
      </c>
      <c r="C4" s="2" t="s">
        <v>19</v>
      </c>
      <c r="D4" t="s">
        <v>21</v>
      </c>
      <c r="E4">
        <v>2000</v>
      </c>
      <c r="F4">
        <v>2022</v>
      </c>
    </row>
    <row r="5" spans="1:6" x14ac:dyDescent="0.4">
      <c r="A5" t="s">
        <v>15</v>
      </c>
      <c r="B5" s="2" t="s">
        <v>18</v>
      </c>
      <c r="C5" s="2" t="s">
        <v>19</v>
      </c>
      <c r="D5" t="s">
        <v>21</v>
      </c>
      <c r="E5">
        <v>2000</v>
      </c>
      <c r="F5">
        <v>2019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5"/>
  <sheetViews>
    <sheetView workbookViewId="0">
      <selection activeCell="Q3" sqref="Q3:AA3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500</v>
      </c>
      <c r="C2">
        <v>500</v>
      </c>
      <c r="D2">
        <v>500</v>
      </c>
      <c r="E2">
        <v>500</v>
      </c>
      <c r="F2">
        <v>500</v>
      </c>
      <c r="G2">
        <v>500</v>
      </c>
      <c r="H2">
        <v>500</v>
      </c>
      <c r="I2">
        <v>500</v>
      </c>
      <c r="J2">
        <v>500</v>
      </c>
      <c r="K2">
        <v>500</v>
      </c>
      <c r="L2">
        <v>500</v>
      </c>
      <c r="M2">
        <v>500</v>
      </c>
      <c r="N2">
        <v>500</v>
      </c>
      <c r="O2">
        <v>500</v>
      </c>
      <c r="P2">
        <v>500</v>
      </c>
      <c r="Q2">
        <v>500</v>
      </c>
      <c r="R2">
        <v>500</v>
      </c>
      <c r="S2">
        <v>500</v>
      </c>
      <c r="T2">
        <v>500</v>
      </c>
      <c r="U2">
        <v>500</v>
      </c>
      <c r="V2">
        <v>500</v>
      </c>
      <c r="W2">
        <v>500</v>
      </c>
      <c r="X2">
        <v>500</v>
      </c>
      <c r="Y2">
        <v>500</v>
      </c>
      <c r="Z2">
        <v>500</v>
      </c>
      <c r="AA2">
        <v>500</v>
      </c>
    </row>
    <row r="3" spans="1:27" x14ac:dyDescent="0.4">
      <c r="A3" s="2" t="s">
        <v>2</v>
      </c>
      <c r="B3" s="4">
        <v>9000</v>
      </c>
      <c r="C3" s="4">
        <v>9000</v>
      </c>
      <c r="D3" s="4">
        <v>9000</v>
      </c>
      <c r="E3" s="4">
        <v>9000</v>
      </c>
      <c r="F3" s="4">
        <v>9000</v>
      </c>
      <c r="G3" s="4">
        <v>9000</v>
      </c>
      <c r="H3" s="4">
        <v>9000</v>
      </c>
      <c r="I3" s="4">
        <v>9000</v>
      </c>
      <c r="J3" s="4">
        <v>9000</v>
      </c>
      <c r="K3" s="4">
        <v>9000</v>
      </c>
      <c r="L3" s="4">
        <v>300</v>
      </c>
      <c r="M3" s="4">
        <v>300</v>
      </c>
      <c r="N3" s="4">
        <v>300</v>
      </c>
      <c r="O3" s="4">
        <v>300</v>
      </c>
      <c r="P3" s="4">
        <v>300</v>
      </c>
      <c r="Q3" s="4">
        <v>100</v>
      </c>
      <c r="R3" s="4">
        <v>100</v>
      </c>
      <c r="S3" s="4">
        <v>100</v>
      </c>
      <c r="T3" s="4">
        <v>100</v>
      </c>
      <c r="U3" s="4">
        <v>100</v>
      </c>
      <c r="V3" s="4">
        <v>100</v>
      </c>
      <c r="W3" s="4">
        <v>100</v>
      </c>
      <c r="X3" s="4">
        <v>100</v>
      </c>
      <c r="Y3" s="4">
        <v>100</v>
      </c>
      <c r="Z3" s="4">
        <v>100</v>
      </c>
      <c r="AA3" s="4">
        <v>100</v>
      </c>
    </row>
    <row r="4" spans="1:27" x14ac:dyDescent="0.4">
      <c r="A4" s="2" t="s">
        <v>3</v>
      </c>
      <c r="B4">
        <v>4500</v>
      </c>
      <c r="C4">
        <v>4500</v>
      </c>
      <c r="D4">
        <v>4500</v>
      </c>
      <c r="E4">
        <v>4500</v>
      </c>
      <c r="F4">
        <v>4500</v>
      </c>
      <c r="G4">
        <v>4500</v>
      </c>
      <c r="H4">
        <v>4500</v>
      </c>
      <c r="I4">
        <v>4500</v>
      </c>
      <c r="J4">
        <v>4500</v>
      </c>
      <c r="K4">
        <v>4500</v>
      </c>
      <c r="L4">
        <v>4500</v>
      </c>
      <c r="M4">
        <v>4500</v>
      </c>
      <c r="N4">
        <v>4500</v>
      </c>
      <c r="O4">
        <v>4500</v>
      </c>
      <c r="P4">
        <v>4500</v>
      </c>
      <c r="Q4">
        <v>4500</v>
      </c>
      <c r="R4">
        <v>4500</v>
      </c>
      <c r="S4">
        <v>4500</v>
      </c>
      <c r="T4">
        <v>4500</v>
      </c>
      <c r="U4">
        <v>4500</v>
      </c>
      <c r="V4">
        <v>4500</v>
      </c>
      <c r="W4">
        <v>4500</v>
      </c>
      <c r="X4">
        <v>4500</v>
      </c>
      <c r="Y4">
        <v>4500</v>
      </c>
      <c r="Z4">
        <v>4500</v>
      </c>
      <c r="AA4">
        <v>4500</v>
      </c>
    </row>
    <row r="5" spans="1:27" ht="34.799999999999997" x14ac:dyDescent="0.4">
      <c r="A5" s="2" t="s">
        <v>49</v>
      </c>
      <c r="B5">
        <f>B2*1.5</f>
        <v>750</v>
      </c>
      <c r="C5">
        <f t="shared" ref="C5:AA5" si="0">C2*1.5</f>
        <v>750</v>
      </c>
      <c r="D5">
        <f t="shared" si="0"/>
        <v>750</v>
      </c>
      <c r="E5">
        <f t="shared" si="0"/>
        <v>750</v>
      </c>
      <c r="F5">
        <f t="shared" si="0"/>
        <v>750</v>
      </c>
      <c r="G5">
        <f t="shared" si="0"/>
        <v>750</v>
      </c>
      <c r="H5">
        <f t="shared" si="0"/>
        <v>750</v>
      </c>
      <c r="I5">
        <f t="shared" si="0"/>
        <v>750</v>
      </c>
      <c r="J5">
        <f t="shared" si="0"/>
        <v>750</v>
      </c>
      <c r="K5">
        <f t="shared" si="0"/>
        <v>750</v>
      </c>
      <c r="L5">
        <f t="shared" si="0"/>
        <v>750</v>
      </c>
      <c r="M5">
        <f t="shared" si="0"/>
        <v>750</v>
      </c>
      <c r="N5">
        <f t="shared" si="0"/>
        <v>750</v>
      </c>
      <c r="O5">
        <f t="shared" si="0"/>
        <v>750</v>
      </c>
      <c r="P5">
        <f t="shared" si="0"/>
        <v>750</v>
      </c>
      <c r="Q5">
        <f t="shared" si="0"/>
        <v>750</v>
      </c>
      <c r="R5">
        <f t="shared" si="0"/>
        <v>750</v>
      </c>
      <c r="S5">
        <f t="shared" si="0"/>
        <v>750</v>
      </c>
      <c r="T5">
        <f t="shared" si="0"/>
        <v>750</v>
      </c>
      <c r="U5">
        <f t="shared" si="0"/>
        <v>750</v>
      </c>
      <c r="V5">
        <f t="shared" si="0"/>
        <v>750</v>
      </c>
      <c r="W5">
        <f t="shared" si="0"/>
        <v>750</v>
      </c>
      <c r="X5">
        <f t="shared" si="0"/>
        <v>750</v>
      </c>
      <c r="Y5">
        <f t="shared" si="0"/>
        <v>750</v>
      </c>
      <c r="Z5">
        <f t="shared" si="0"/>
        <v>750</v>
      </c>
      <c r="AA5">
        <f t="shared" si="0"/>
        <v>750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B5" sqref="B5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capex!B2*0.05</f>
        <v>25</v>
      </c>
      <c r="C2" s="3">
        <f>capex!C2*0.05</f>
        <v>25</v>
      </c>
      <c r="D2" s="3">
        <f>capex!D2*0.05</f>
        <v>25</v>
      </c>
      <c r="E2" s="3">
        <f>capex!E2*0.05</f>
        <v>25</v>
      </c>
      <c r="F2" s="3">
        <f>capex!F2*0.05</f>
        <v>25</v>
      </c>
      <c r="G2" s="3">
        <f>capex!G2*0.05</f>
        <v>25</v>
      </c>
      <c r="H2" s="3">
        <f>capex!H2*0.05</f>
        <v>25</v>
      </c>
      <c r="I2" s="3">
        <f>capex!I2*0.05</f>
        <v>25</v>
      </c>
      <c r="J2" s="3">
        <f>capex!J2*0.05</f>
        <v>25</v>
      </c>
      <c r="K2" s="3">
        <f>capex!K2*0.05</f>
        <v>25</v>
      </c>
      <c r="L2" s="3">
        <f>capex!L2*0.05</f>
        <v>25</v>
      </c>
      <c r="M2" s="3">
        <f>capex!M2*0.05</f>
        <v>25</v>
      </c>
      <c r="N2" s="3">
        <f>capex!N2*0.05</f>
        <v>25</v>
      </c>
      <c r="O2" s="3">
        <f>capex!O2*0.05</f>
        <v>25</v>
      </c>
      <c r="P2" s="3">
        <f>capex!P2*0.05</f>
        <v>25</v>
      </c>
      <c r="Q2" s="3">
        <f>capex!Q2*0.05</f>
        <v>25</v>
      </c>
      <c r="R2" s="3">
        <f>capex!R2*0.05</f>
        <v>25</v>
      </c>
      <c r="S2" s="3">
        <f>capex!S2*0.05</f>
        <v>25</v>
      </c>
      <c r="T2" s="3">
        <f>capex!T2*0.05</f>
        <v>25</v>
      </c>
      <c r="U2" s="3">
        <f>capex!U2*0.05</f>
        <v>25</v>
      </c>
      <c r="V2" s="3">
        <f>capex!V2*0.05</f>
        <v>25</v>
      </c>
      <c r="W2" s="3">
        <f>capex!W2*0.05</f>
        <v>25</v>
      </c>
      <c r="X2" s="3">
        <f>capex!X2*0.05</f>
        <v>25</v>
      </c>
      <c r="Y2" s="3">
        <f>capex!Y2*0.05</f>
        <v>25</v>
      </c>
      <c r="Z2" s="3">
        <f>capex!Z2*0.05</f>
        <v>25</v>
      </c>
      <c r="AA2" s="3">
        <f>capex!AA2*0.05</f>
        <v>25</v>
      </c>
    </row>
    <row r="3" spans="1:27" x14ac:dyDescent="0.4">
      <c r="A3" s="2" t="s">
        <v>2</v>
      </c>
      <c r="B3" s="3">
        <f>capex!B3*0.05</f>
        <v>450</v>
      </c>
      <c r="C3" s="3">
        <f>capex!C3*0.05</f>
        <v>450</v>
      </c>
      <c r="D3" s="3">
        <f>capex!D3*0.05</f>
        <v>450</v>
      </c>
      <c r="E3" s="3">
        <f>capex!E3*0.05</f>
        <v>450</v>
      </c>
      <c r="F3" s="3">
        <f>capex!F3*0.05</f>
        <v>450</v>
      </c>
      <c r="G3" s="3">
        <f>capex!G3*0.05</f>
        <v>450</v>
      </c>
      <c r="H3" s="3">
        <f>capex!H3*0.05</f>
        <v>450</v>
      </c>
      <c r="I3" s="3">
        <f>capex!I3*0.05</f>
        <v>450</v>
      </c>
      <c r="J3" s="3">
        <f>capex!J3*0.05</f>
        <v>450</v>
      </c>
      <c r="K3" s="3">
        <f>capex!K3*0.05</f>
        <v>450</v>
      </c>
      <c r="L3" s="3">
        <f>capex!L3*0.05</f>
        <v>15</v>
      </c>
      <c r="M3" s="3">
        <f>capex!M3*0.05</f>
        <v>15</v>
      </c>
      <c r="N3" s="3">
        <f>capex!N3*0.05</f>
        <v>15</v>
      </c>
      <c r="O3" s="3">
        <f>capex!O3*0.05</f>
        <v>15</v>
      </c>
      <c r="P3" s="3">
        <f>capex!P3*0.05</f>
        <v>15</v>
      </c>
      <c r="Q3" s="3">
        <f>capex!Q3*0.05</f>
        <v>5</v>
      </c>
      <c r="R3" s="3">
        <f>capex!R3*0.05</f>
        <v>5</v>
      </c>
      <c r="S3" s="3">
        <f>capex!S3*0.05</f>
        <v>5</v>
      </c>
      <c r="T3" s="3">
        <f>capex!T3*0.05</f>
        <v>5</v>
      </c>
      <c r="U3" s="3">
        <f>capex!U3*0.05</f>
        <v>5</v>
      </c>
      <c r="V3" s="3">
        <f>capex!V3*0.05</f>
        <v>5</v>
      </c>
      <c r="W3" s="3">
        <f>capex!W3*0.05</f>
        <v>5</v>
      </c>
      <c r="X3" s="3">
        <f>capex!X3*0.05</f>
        <v>5</v>
      </c>
      <c r="Y3" s="3">
        <f>capex!Y3*0.05</f>
        <v>5</v>
      </c>
      <c r="Z3" s="3">
        <f>capex!Z3*0.05</f>
        <v>5</v>
      </c>
      <c r="AA3" s="3">
        <f>capex!AA3*0.05</f>
        <v>5</v>
      </c>
    </row>
    <row r="4" spans="1:27" x14ac:dyDescent="0.4">
      <c r="A4" s="2" t="s">
        <v>3</v>
      </c>
      <c r="B4" s="3">
        <f>capex!B4*0.05</f>
        <v>225</v>
      </c>
      <c r="C4" s="3">
        <f>capex!C4*0.05</f>
        <v>225</v>
      </c>
      <c r="D4" s="3">
        <f>capex!D4*0.05</f>
        <v>225</v>
      </c>
      <c r="E4" s="3">
        <f>capex!E4*0.05</f>
        <v>225</v>
      </c>
      <c r="F4" s="3">
        <f>capex!F4*0.05</f>
        <v>225</v>
      </c>
      <c r="G4" s="3">
        <f>capex!G4*0.05</f>
        <v>225</v>
      </c>
      <c r="H4" s="3">
        <f>capex!H4*0.05</f>
        <v>225</v>
      </c>
      <c r="I4" s="3">
        <f>capex!I4*0.05</f>
        <v>225</v>
      </c>
      <c r="J4" s="3">
        <f>capex!J4*0.05</f>
        <v>225</v>
      </c>
      <c r="K4" s="3">
        <f>capex!K4*0.05</f>
        <v>225</v>
      </c>
      <c r="L4" s="3">
        <f>capex!L4*0.05</f>
        <v>225</v>
      </c>
      <c r="M4" s="3">
        <f>capex!M4*0.05</f>
        <v>225</v>
      </c>
      <c r="N4" s="3">
        <f>capex!N4*0.05</f>
        <v>225</v>
      </c>
      <c r="O4" s="3">
        <f>capex!O4*0.05</f>
        <v>225</v>
      </c>
      <c r="P4" s="3">
        <f>capex!P4*0.05</f>
        <v>225</v>
      </c>
      <c r="Q4" s="3">
        <f>capex!Q4*0.05</f>
        <v>225</v>
      </c>
      <c r="R4" s="3">
        <f>capex!R4*0.05</f>
        <v>225</v>
      </c>
      <c r="S4" s="3">
        <f>capex!S4*0.05</f>
        <v>225</v>
      </c>
      <c r="T4" s="3">
        <f>capex!T4*0.05</f>
        <v>225</v>
      </c>
      <c r="U4" s="3">
        <f>capex!U4*0.05</f>
        <v>225</v>
      </c>
      <c r="V4" s="3">
        <f>capex!V4*0.05</f>
        <v>225</v>
      </c>
      <c r="W4" s="3">
        <f>capex!W4*0.05</f>
        <v>225</v>
      </c>
      <c r="X4" s="3">
        <f>capex!X4*0.05</f>
        <v>225</v>
      </c>
      <c r="Y4" s="3">
        <f>capex!Y4*0.05</f>
        <v>225</v>
      </c>
      <c r="Z4" s="3">
        <f>capex!Z4*0.05</f>
        <v>225</v>
      </c>
      <c r="AA4" s="3">
        <f>capex!AA4*0.05</f>
        <v>225</v>
      </c>
    </row>
    <row r="5" spans="1:27" ht="34.799999999999997" x14ac:dyDescent="0.4">
      <c r="A5" s="2" t="s">
        <v>49</v>
      </c>
      <c r="B5" s="3">
        <f>capex!B5*0.05</f>
        <v>37.5</v>
      </c>
      <c r="C5" s="3">
        <f>capex!C5*0.05</f>
        <v>37.5</v>
      </c>
      <c r="D5" s="3">
        <f>capex!D5*0.05</f>
        <v>37.5</v>
      </c>
      <c r="E5" s="3">
        <f>capex!E5*0.05</f>
        <v>37.5</v>
      </c>
      <c r="F5" s="3">
        <f>capex!F5*0.05</f>
        <v>37.5</v>
      </c>
      <c r="G5" s="3">
        <f>capex!G5*0.05</f>
        <v>37.5</v>
      </c>
      <c r="H5" s="3">
        <f>capex!H5*0.05</f>
        <v>37.5</v>
      </c>
      <c r="I5" s="3">
        <f>capex!I5*0.05</f>
        <v>37.5</v>
      </c>
      <c r="J5" s="3">
        <f>capex!J5*0.05</f>
        <v>37.5</v>
      </c>
      <c r="K5" s="3">
        <f>capex!K5*0.05</f>
        <v>37.5</v>
      </c>
      <c r="L5" s="3">
        <f>capex!L5*0.05</f>
        <v>37.5</v>
      </c>
      <c r="M5" s="3">
        <f>capex!M5*0.05</f>
        <v>37.5</v>
      </c>
      <c r="N5" s="3">
        <f>capex!N5*0.05</f>
        <v>37.5</v>
      </c>
      <c r="O5" s="3">
        <f>capex!O5*0.05</f>
        <v>37.5</v>
      </c>
      <c r="P5" s="3">
        <f>capex!P5*0.05</f>
        <v>37.5</v>
      </c>
      <c r="Q5" s="3">
        <f>capex!Q5*0.05</f>
        <v>37.5</v>
      </c>
      <c r="R5" s="3">
        <f>capex!R5*0.05</f>
        <v>37.5</v>
      </c>
      <c r="S5" s="3">
        <f>capex!S5*0.05</f>
        <v>37.5</v>
      </c>
      <c r="T5" s="3">
        <f>capex!T5*0.05</f>
        <v>37.5</v>
      </c>
      <c r="U5" s="3">
        <f>capex!U5*0.05</f>
        <v>37.5</v>
      </c>
      <c r="V5" s="3">
        <f>capex!V5*0.05</f>
        <v>37.5</v>
      </c>
      <c r="W5" s="3">
        <f>capex!W5*0.05</f>
        <v>37.5</v>
      </c>
      <c r="X5" s="3">
        <f>capex!X5*0.05</f>
        <v>37.5</v>
      </c>
      <c r="Y5" s="3">
        <f>capex!Y5*0.05</f>
        <v>37.5</v>
      </c>
      <c r="Z5" s="3">
        <f>capex!Z5*0.05</f>
        <v>37.5</v>
      </c>
      <c r="AA5" s="3">
        <f>capex!AA5*0.05</f>
        <v>37.5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A4"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capex!B2*0.25</f>
        <v>125</v>
      </c>
      <c r="C2" s="3">
        <f>capex!C2*0.25</f>
        <v>125</v>
      </c>
      <c r="D2" s="3">
        <f>capex!D2*0.25</f>
        <v>125</v>
      </c>
      <c r="E2" s="3">
        <f>capex!E2*0.25</f>
        <v>125</v>
      </c>
      <c r="F2" s="3">
        <f>capex!F2*0.25</f>
        <v>125</v>
      </c>
      <c r="G2" s="3">
        <f>capex!G2*0.25</f>
        <v>125</v>
      </c>
      <c r="H2" s="3">
        <f>capex!H2*0.25</f>
        <v>125</v>
      </c>
      <c r="I2" s="3">
        <f>capex!I2*0.25</f>
        <v>125</v>
      </c>
      <c r="J2" s="3">
        <f>capex!J2*0.25</f>
        <v>125</v>
      </c>
      <c r="K2" s="3">
        <f>capex!K2*0.25</f>
        <v>125</v>
      </c>
      <c r="L2" s="3">
        <f>capex!L2*0.25</f>
        <v>125</v>
      </c>
      <c r="M2" s="3">
        <f>capex!M2*0.25</f>
        <v>125</v>
      </c>
      <c r="N2" s="3">
        <f>capex!N2*0.25</f>
        <v>125</v>
      </c>
      <c r="O2" s="3">
        <f>capex!O2*0.25</f>
        <v>125</v>
      </c>
      <c r="P2" s="3">
        <f>capex!P2*0.25</f>
        <v>125</v>
      </c>
      <c r="Q2" s="3">
        <f>capex!Q2*0.25</f>
        <v>125</v>
      </c>
      <c r="R2" s="3">
        <f>capex!R2*0.25</f>
        <v>125</v>
      </c>
      <c r="S2" s="3">
        <f>capex!S2*0.25</f>
        <v>125</v>
      </c>
      <c r="T2" s="3">
        <f>capex!T2*0.25</f>
        <v>125</v>
      </c>
      <c r="U2" s="3">
        <f>capex!U2*0.25</f>
        <v>125</v>
      </c>
      <c r="V2" s="3">
        <f>capex!V2*0.25</f>
        <v>125</v>
      </c>
      <c r="W2" s="3">
        <f>capex!W2*0.25</f>
        <v>125</v>
      </c>
      <c r="X2" s="3">
        <f>capex!X2*0.25</f>
        <v>125</v>
      </c>
      <c r="Y2" s="3">
        <f>capex!Y2*0.25</f>
        <v>125</v>
      </c>
      <c r="Z2" s="3">
        <f>capex!Z2*0.25</f>
        <v>125</v>
      </c>
      <c r="AA2" s="3">
        <f>capex!AA2*0.25</f>
        <v>125</v>
      </c>
    </row>
    <row r="3" spans="1:27" x14ac:dyDescent="0.4">
      <c r="A3" s="2" t="s">
        <v>2</v>
      </c>
      <c r="B3" s="3">
        <f>capex!B3*0.25</f>
        <v>2250</v>
      </c>
      <c r="C3" s="3">
        <f>capex!C3*0.25</f>
        <v>2250</v>
      </c>
      <c r="D3" s="3">
        <f>capex!D3*0.25</f>
        <v>2250</v>
      </c>
      <c r="E3" s="3">
        <f>capex!E3*0.25</f>
        <v>2250</v>
      </c>
      <c r="F3" s="3">
        <f>capex!F3*0.25</f>
        <v>2250</v>
      </c>
      <c r="G3" s="3">
        <f>capex!G3*0.25</f>
        <v>2250</v>
      </c>
      <c r="H3" s="3">
        <f>capex!H3*0.25</f>
        <v>2250</v>
      </c>
      <c r="I3" s="3">
        <f>capex!I3*0.25</f>
        <v>2250</v>
      </c>
      <c r="J3" s="3">
        <f>capex!J3*0.25</f>
        <v>2250</v>
      </c>
      <c r="K3" s="3">
        <f>capex!K3*0.25</f>
        <v>2250</v>
      </c>
      <c r="L3" s="3">
        <f>capex!L3*0.25</f>
        <v>75</v>
      </c>
      <c r="M3" s="3">
        <f>capex!M3*0.25</f>
        <v>75</v>
      </c>
      <c r="N3" s="3">
        <f>capex!N3*0.25</f>
        <v>75</v>
      </c>
      <c r="O3" s="3">
        <f>capex!O3*0.25</f>
        <v>75</v>
      </c>
      <c r="P3" s="3">
        <f>capex!P3*0.25</f>
        <v>75</v>
      </c>
      <c r="Q3" s="3">
        <f>capex!Q3*0.25</f>
        <v>25</v>
      </c>
      <c r="R3" s="3">
        <f>capex!R3*0.25</f>
        <v>25</v>
      </c>
      <c r="S3" s="3">
        <f>capex!S3*0.25</f>
        <v>25</v>
      </c>
      <c r="T3" s="3">
        <f>capex!T3*0.25</f>
        <v>25</v>
      </c>
      <c r="U3" s="3">
        <f>capex!U3*0.25</f>
        <v>25</v>
      </c>
      <c r="V3" s="3">
        <f>capex!V3*0.25</f>
        <v>25</v>
      </c>
      <c r="W3" s="3">
        <f>capex!W3*0.25</f>
        <v>25</v>
      </c>
      <c r="X3" s="3">
        <f>capex!X3*0.25</f>
        <v>25</v>
      </c>
      <c r="Y3" s="3">
        <f>capex!Y3*0.25</f>
        <v>25</v>
      </c>
      <c r="Z3" s="3">
        <f>capex!Z3*0.25</f>
        <v>25</v>
      </c>
      <c r="AA3" s="3">
        <f>capex!AA3*0.25</f>
        <v>25</v>
      </c>
    </row>
    <row r="4" spans="1:27" x14ac:dyDescent="0.4">
      <c r="A4" s="2" t="s">
        <v>3</v>
      </c>
      <c r="B4" s="3">
        <f>capex!B4*0.25</f>
        <v>1125</v>
      </c>
      <c r="C4" s="3">
        <f>capex!C4*0.25</f>
        <v>1125</v>
      </c>
      <c r="D4" s="3">
        <f>capex!D4*0.25</f>
        <v>1125</v>
      </c>
      <c r="E4" s="3">
        <f>capex!E4*0.25</f>
        <v>1125</v>
      </c>
      <c r="F4" s="3">
        <f>capex!F4*0.25</f>
        <v>1125</v>
      </c>
      <c r="G4" s="3">
        <f>capex!G4*0.25</f>
        <v>1125</v>
      </c>
      <c r="H4" s="3">
        <f>capex!H4*0.25</f>
        <v>1125</v>
      </c>
      <c r="I4" s="3">
        <f>capex!I4*0.25</f>
        <v>1125</v>
      </c>
      <c r="J4" s="3">
        <f>capex!J4*0.25</f>
        <v>1125</v>
      </c>
      <c r="K4" s="3">
        <f>capex!K4*0.25</f>
        <v>1125</v>
      </c>
      <c r="L4" s="3">
        <f>capex!L4*0.25</f>
        <v>1125</v>
      </c>
      <c r="M4" s="3">
        <f>capex!M4*0.25</f>
        <v>1125</v>
      </c>
      <c r="N4" s="3">
        <f>capex!N4*0.25</f>
        <v>1125</v>
      </c>
      <c r="O4" s="3">
        <f>capex!O4*0.25</f>
        <v>1125</v>
      </c>
      <c r="P4" s="3">
        <f>capex!P4*0.25</f>
        <v>1125</v>
      </c>
      <c r="Q4" s="3">
        <f>capex!Q4*0.25</f>
        <v>1125</v>
      </c>
      <c r="R4" s="3">
        <f>capex!R4*0.25</f>
        <v>1125</v>
      </c>
      <c r="S4" s="3">
        <f>capex!S4*0.25</f>
        <v>1125</v>
      </c>
      <c r="T4" s="3">
        <f>capex!T4*0.25</f>
        <v>1125</v>
      </c>
      <c r="U4" s="3">
        <f>capex!U4*0.25</f>
        <v>1125</v>
      </c>
      <c r="V4" s="3">
        <f>capex!V4*0.25</f>
        <v>1125</v>
      </c>
      <c r="W4" s="3">
        <f>capex!W4*0.25</f>
        <v>1125</v>
      </c>
      <c r="X4" s="3">
        <f>capex!X4*0.25</f>
        <v>1125</v>
      </c>
      <c r="Y4" s="3">
        <f>capex!Y4*0.25</f>
        <v>1125</v>
      </c>
      <c r="Z4" s="3">
        <f>capex!Z4*0.25</f>
        <v>1125</v>
      </c>
      <c r="AA4" s="3">
        <f>capex!AA4*0.25</f>
        <v>1125</v>
      </c>
    </row>
    <row r="5" spans="1:27" ht="34.799999999999997" x14ac:dyDescent="0.4">
      <c r="A5" s="2" t="s">
        <v>49</v>
      </c>
      <c r="B5" s="3">
        <f>capex!B5*0.25</f>
        <v>187.5</v>
      </c>
      <c r="C5" s="3">
        <f>capex!C5*0.25</f>
        <v>187.5</v>
      </c>
      <c r="D5" s="3">
        <f>capex!D5*0.25</f>
        <v>187.5</v>
      </c>
      <c r="E5" s="3">
        <f>capex!E5*0.25</f>
        <v>187.5</v>
      </c>
      <c r="F5" s="3">
        <f>capex!F5*0.25</f>
        <v>187.5</v>
      </c>
      <c r="G5" s="3">
        <f>capex!G5*0.25</f>
        <v>187.5</v>
      </c>
      <c r="H5" s="3">
        <f>capex!H5*0.25</f>
        <v>187.5</v>
      </c>
      <c r="I5" s="3">
        <f>capex!I5*0.25</f>
        <v>187.5</v>
      </c>
      <c r="J5" s="3">
        <f>capex!J5*0.25</f>
        <v>187.5</v>
      </c>
      <c r="K5" s="3">
        <f>capex!K5*0.25</f>
        <v>187.5</v>
      </c>
      <c r="L5" s="3">
        <f>capex!L5*0.25</f>
        <v>187.5</v>
      </c>
      <c r="M5" s="3">
        <f>capex!M5*0.25</f>
        <v>187.5</v>
      </c>
      <c r="N5" s="3">
        <f>capex!N5*0.25</f>
        <v>187.5</v>
      </c>
      <c r="O5" s="3">
        <f>capex!O5*0.25</f>
        <v>187.5</v>
      </c>
      <c r="P5" s="3">
        <f>capex!P5*0.25</f>
        <v>187.5</v>
      </c>
      <c r="Q5" s="3">
        <f>capex!Q5*0.25</f>
        <v>187.5</v>
      </c>
      <c r="R5" s="3">
        <f>capex!R5*0.25</f>
        <v>187.5</v>
      </c>
      <c r="S5" s="3">
        <f>capex!S5*0.25</f>
        <v>187.5</v>
      </c>
      <c r="T5" s="3">
        <f>capex!T5*0.25</f>
        <v>187.5</v>
      </c>
      <c r="U5" s="3">
        <f>capex!U5*0.25</f>
        <v>187.5</v>
      </c>
      <c r="V5" s="3">
        <f>capex!V5*0.25</f>
        <v>187.5</v>
      </c>
      <c r="W5" s="3">
        <f>capex!W5*0.25</f>
        <v>187.5</v>
      </c>
      <c r="X5" s="3">
        <f>capex!X5*0.25</f>
        <v>187.5</v>
      </c>
      <c r="Y5" s="3">
        <f>capex!Y5*0.25</f>
        <v>187.5</v>
      </c>
      <c r="Z5" s="3">
        <f>capex!Z5*0.25</f>
        <v>187.5</v>
      </c>
      <c r="AA5" s="3">
        <f>capex!AA5*0.25</f>
        <v>187.5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B2" sqref="B2:B5"/>
    </sheetView>
  </sheetViews>
  <sheetFormatPr defaultRowHeight="17.399999999999999" x14ac:dyDescent="0.4"/>
  <cols>
    <col min="1" max="1" width="10.5" bestFit="1" customWidth="1"/>
    <col min="2" max="2" width="7.59765625" bestFit="1" customWidth="1"/>
    <col min="3" max="3" width="11.296875" bestFit="1" customWidth="1"/>
  </cols>
  <sheetData>
    <row r="1" spans="1:3" x14ac:dyDescent="0.4">
      <c r="A1" t="s">
        <v>46</v>
      </c>
      <c r="B1" t="s">
        <v>41</v>
      </c>
      <c r="C1" t="s">
        <v>47</v>
      </c>
    </row>
    <row r="2" spans="1:3" x14ac:dyDescent="0.4">
      <c r="A2" s="2" t="s">
        <v>0</v>
      </c>
      <c r="B2">
        <v>10</v>
      </c>
      <c r="C2">
        <v>2020</v>
      </c>
    </row>
    <row r="3" spans="1:3" x14ac:dyDescent="0.4">
      <c r="A3" s="2" t="s">
        <v>2</v>
      </c>
      <c r="B3">
        <v>10</v>
      </c>
      <c r="C3">
        <v>2040</v>
      </c>
    </row>
    <row r="4" spans="1:3" x14ac:dyDescent="0.4">
      <c r="A4" s="2" t="s">
        <v>3</v>
      </c>
      <c r="B4">
        <v>10</v>
      </c>
      <c r="C4">
        <v>2020</v>
      </c>
    </row>
    <row r="5" spans="1:3" ht="34.799999999999997" x14ac:dyDescent="0.4">
      <c r="A5" s="2" t="s">
        <v>49</v>
      </c>
      <c r="B5">
        <v>10</v>
      </c>
      <c r="C5">
        <v>2030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sqref="A1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4">
      <c r="A3" s="2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4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34.799999999999997" x14ac:dyDescent="0.4">
      <c r="A5" s="2" t="s">
        <v>49</v>
      </c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  <c r="AA5">
        <v>0.6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tabSelected="1" topLeftCell="B1" workbookViewId="0">
      <selection activeCell="W2" sqref="W2"/>
    </sheetView>
  </sheetViews>
  <sheetFormatPr defaultRowHeight="17.399999999999999" x14ac:dyDescent="0.4"/>
  <cols>
    <col min="2" max="2" width="10.3984375" bestFit="1" customWidth="1"/>
    <col min="18" max="18" width="9.3984375" bestFit="1" customWidth="1"/>
  </cols>
  <sheetData>
    <row r="1" spans="1:27" x14ac:dyDescent="0.4">
      <c r="A1" s="1" t="s">
        <v>50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53</v>
      </c>
      <c r="B2">
        <v>4000000</v>
      </c>
      <c r="C2">
        <v>4000000</v>
      </c>
      <c r="D2">
        <v>4000000</v>
      </c>
      <c r="E2">
        <v>4000000</v>
      </c>
      <c r="F2">
        <v>4000000</v>
      </c>
      <c r="G2">
        <f>F2*50%</f>
        <v>2000000</v>
      </c>
      <c r="H2">
        <f>G2</f>
        <v>2000000</v>
      </c>
      <c r="I2">
        <f t="shared" ref="I2:L2" si="0">H2</f>
        <v>2000000</v>
      </c>
      <c r="J2">
        <f t="shared" si="0"/>
        <v>2000000</v>
      </c>
      <c r="K2">
        <f t="shared" si="0"/>
        <v>2000000</v>
      </c>
      <c r="L2">
        <f t="shared" si="0"/>
        <v>2000000</v>
      </c>
      <c r="M2">
        <f>L2*25%</f>
        <v>500000</v>
      </c>
      <c r="N2">
        <f>M2</f>
        <v>500000</v>
      </c>
      <c r="O2">
        <f t="shared" ref="O2:Q2" si="1">N2</f>
        <v>500000</v>
      </c>
      <c r="P2">
        <f t="shared" si="1"/>
        <v>500000</v>
      </c>
      <c r="Q2">
        <f t="shared" si="1"/>
        <v>500000</v>
      </c>
      <c r="R2">
        <f>Q2*0.5</f>
        <v>250000</v>
      </c>
      <c r="S2">
        <f>R2*0.5</f>
        <v>125000</v>
      </c>
      <c r="T2">
        <f>S2*0.5</f>
        <v>62500</v>
      </c>
      <c r="U2">
        <f>T2*0.5</f>
        <v>31250</v>
      </c>
      <c r="V2">
        <f>U2*0.5</f>
        <v>15625</v>
      </c>
      <c r="W2">
        <v>0</v>
      </c>
      <c r="X2">
        <v>0</v>
      </c>
      <c r="Y2">
        <v>0</v>
      </c>
      <c r="Z2">
        <v>0</v>
      </c>
      <c r="AA2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5"/>
  <sheetViews>
    <sheetView workbookViewId="0">
      <selection activeCell="G17" sqref="G17"/>
    </sheetView>
  </sheetViews>
  <sheetFormatPr defaultRowHeight="17.399999999999999" x14ac:dyDescent="0.4"/>
  <cols>
    <col min="2" max="3" width="9.3984375" bestFit="1" customWidth="1"/>
  </cols>
  <sheetData>
    <row r="1" spans="1:27" x14ac:dyDescent="0.4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12</v>
      </c>
      <c r="B2">
        <v>99999999</v>
      </c>
      <c r="C2">
        <v>10000000</v>
      </c>
      <c r="D2">
        <v>10000000</v>
      </c>
      <c r="E2">
        <v>10000000</v>
      </c>
      <c r="F2">
        <v>10000000</v>
      </c>
      <c r="G2">
        <v>10000000</v>
      </c>
      <c r="H2">
        <f>G2/2</f>
        <v>5000000</v>
      </c>
      <c r="I2">
        <f t="shared" ref="I2:AA3" si="0">H2/2</f>
        <v>2500000</v>
      </c>
      <c r="J2">
        <f>I2</f>
        <v>2500000</v>
      </c>
      <c r="K2">
        <f t="shared" ref="K2:AA3" si="1">J2</f>
        <v>2500000</v>
      </c>
      <c r="L2">
        <f t="shared" si="1"/>
        <v>2500000</v>
      </c>
      <c r="M2">
        <f t="shared" si="1"/>
        <v>2500000</v>
      </c>
      <c r="N2">
        <f t="shared" si="1"/>
        <v>2500000</v>
      </c>
      <c r="O2">
        <f t="shared" si="1"/>
        <v>2500000</v>
      </c>
      <c r="P2">
        <f t="shared" si="1"/>
        <v>2500000</v>
      </c>
      <c r="Q2">
        <f t="shared" si="1"/>
        <v>2500000</v>
      </c>
      <c r="R2">
        <f t="shared" si="1"/>
        <v>2500000</v>
      </c>
      <c r="S2">
        <f t="shared" si="1"/>
        <v>2500000</v>
      </c>
      <c r="T2">
        <f t="shared" si="1"/>
        <v>2500000</v>
      </c>
      <c r="U2">
        <f t="shared" si="1"/>
        <v>2500000</v>
      </c>
      <c r="V2">
        <f t="shared" si="1"/>
        <v>2500000</v>
      </c>
      <c r="W2">
        <f t="shared" si="1"/>
        <v>2500000</v>
      </c>
      <c r="X2">
        <f t="shared" si="1"/>
        <v>2500000</v>
      </c>
      <c r="Y2">
        <f t="shared" si="1"/>
        <v>2500000</v>
      </c>
      <c r="Z2">
        <f t="shared" si="1"/>
        <v>2500000</v>
      </c>
      <c r="AA2">
        <f t="shared" si="1"/>
        <v>2500000</v>
      </c>
    </row>
    <row r="3" spans="1:27" x14ac:dyDescent="0.4">
      <c r="A3" t="s">
        <v>13</v>
      </c>
      <c r="B3">
        <v>99999999</v>
      </c>
      <c r="C3">
        <v>10000000</v>
      </c>
      <c r="D3">
        <v>10000000</v>
      </c>
      <c r="E3">
        <v>10000000</v>
      </c>
      <c r="F3">
        <v>10000000</v>
      </c>
      <c r="G3">
        <v>10000000</v>
      </c>
      <c r="H3">
        <f>G3/2</f>
        <v>5000000</v>
      </c>
      <c r="I3">
        <f t="shared" si="0"/>
        <v>2500000</v>
      </c>
      <c r="J3">
        <f>I3</f>
        <v>2500000</v>
      </c>
      <c r="K3">
        <f t="shared" si="1"/>
        <v>2500000</v>
      </c>
      <c r="L3">
        <f t="shared" si="1"/>
        <v>2500000</v>
      </c>
      <c r="M3">
        <f t="shared" si="1"/>
        <v>2500000</v>
      </c>
      <c r="N3">
        <f t="shared" si="1"/>
        <v>2500000</v>
      </c>
      <c r="O3">
        <f t="shared" si="1"/>
        <v>2500000</v>
      </c>
      <c r="P3">
        <f t="shared" si="1"/>
        <v>2500000</v>
      </c>
      <c r="Q3">
        <f t="shared" si="1"/>
        <v>2500000</v>
      </c>
      <c r="R3">
        <f t="shared" si="1"/>
        <v>2500000</v>
      </c>
      <c r="S3">
        <f t="shared" si="1"/>
        <v>2500000</v>
      </c>
      <c r="T3">
        <f t="shared" si="1"/>
        <v>2500000</v>
      </c>
      <c r="U3">
        <f t="shared" si="1"/>
        <v>2500000</v>
      </c>
      <c r="V3">
        <f t="shared" si="1"/>
        <v>2500000</v>
      </c>
      <c r="W3">
        <f t="shared" si="1"/>
        <v>2500000</v>
      </c>
      <c r="X3">
        <f t="shared" si="1"/>
        <v>2500000</v>
      </c>
      <c r="Y3">
        <f t="shared" si="1"/>
        <v>2500000</v>
      </c>
      <c r="Z3">
        <f t="shared" si="1"/>
        <v>2500000</v>
      </c>
      <c r="AA3">
        <f t="shared" si="1"/>
        <v>2500000</v>
      </c>
    </row>
    <row r="4" spans="1:27" x14ac:dyDescent="0.4">
      <c r="A4" t="s">
        <v>14</v>
      </c>
      <c r="B4">
        <v>99999999</v>
      </c>
      <c r="C4">
        <v>10000000</v>
      </c>
      <c r="D4">
        <v>10000000</v>
      </c>
      <c r="E4">
        <v>10000000</v>
      </c>
      <c r="F4">
        <v>10000000</v>
      </c>
      <c r="G4">
        <v>10000000</v>
      </c>
      <c r="H4">
        <v>500000</v>
      </c>
      <c r="I4">
        <v>500000</v>
      </c>
      <c r="J4">
        <v>500000</v>
      </c>
      <c r="K4">
        <v>500000</v>
      </c>
      <c r="L4">
        <v>500000</v>
      </c>
      <c r="M4">
        <v>500000</v>
      </c>
      <c r="N4">
        <v>500000</v>
      </c>
      <c r="O4">
        <v>500000</v>
      </c>
      <c r="P4">
        <v>500000</v>
      </c>
      <c r="Q4">
        <v>500000</v>
      </c>
      <c r="R4">
        <v>500000</v>
      </c>
      <c r="S4">
        <v>500000</v>
      </c>
      <c r="T4">
        <v>500000</v>
      </c>
      <c r="U4">
        <v>500000</v>
      </c>
      <c r="V4">
        <v>500000</v>
      </c>
      <c r="W4">
        <v>500000</v>
      </c>
      <c r="X4">
        <v>500000</v>
      </c>
      <c r="Y4">
        <v>500000</v>
      </c>
      <c r="Z4">
        <v>500000</v>
      </c>
      <c r="AA4">
        <v>500000</v>
      </c>
    </row>
    <row r="5" spans="1:27" x14ac:dyDescent="0.4">
      <c r="A5" t="s">
        <v>15</v>
      </c>
      <c r="B5">
        <v>99999999</v>
      </c>
      <c r="C5">
        <v>10000000</v>
      </c>
      <c r="D5">
        <v>10000000</v>
      </c>
      <c r="E5">
        <v>10000000</v>
      </c>
      <c r="F5">
        <v>10000000</v>
      </c>
      <c r="G5">
        <v>10000000</v>
      </c>
      <c r="H5">
        <v>500000</v>
      </c>
      <c r="I5">
        <v>500000</v>
      </c>
      <c r="J5">
        <v>500000</v>
      </c>
      <c r="K5">
        <v>500000</v>
      </c>
      <c r="L5">
        <v>500000</v>
      </c>
      <c r="M5">
        <v>500000</v>
      </c>
      <c r="N5">
        <v>500000</v>
      </c>
      <c r="O5">
        <v>500000</v>
      </c>
      <c r="P5">
        <v>500000</v>
      </c>
      <c r="Q5">
        <v>500000</v>
      </c>
      <c r="R5">
        <v>500000</v>
      </c>
      <c r="S5">
        <v>500000</v>
      </c>
      <c r="T5">
        <v>500000</v>
      </c>
      <c r="U5">
        <v>500000</v>
      </c>
      <c r="V5">
        <v>500000</v>
      </c>
      <c r="W5">
        <v>500000</v>
      </c>
      <c r="X5">
        <v>500000</v>
      </c>
      <c r="Y5">
        <v>500000</v>
      </c>
      <c r="Z5">
        <v>500000</v>
      </c>
      <c r="AA5">
        <v>500000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notes</vt:lpstr>
      <vt:lpstr>baseline</vt:lpstr>
      <vt:lpstr>capex</vt:lpstr>
      <vt:lpstr>opex</vt:lpstr>
      <vt:lpstr>renewal</vt:lpstr>
      <vt:lpstr>technology</vt:lpstr>
      <vt:lpstr>technology_ei</vt:lpstr>
      <vt:lpstr>emission</vt:lpstr>
      <vt:lpstr>emission_system</vt:lpstr>
      <vt:lpstr>material_cost</vt:lpstr>
      <vt:lpstr>material_emission</vt:lpstr>
      <vt:lpstr>material_efficiency</vt:lpstr>
      <vt:lpstr>technology_fuel_pairs</vt:lpstr>
      <vt:lpstr>technology_material_pairs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2025-01-16T12:16:02Z</dcterms:modified>
</cp:coreProperties>
</file>