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B4D92F01-400A-E34F-8E64-A99B276CAE60}" xr6:coauthVersionLast="47" xr6:coauthVersionMax="47" xr10:uidLastSave="{00000000-0000-0000-0000-000000000000}"/>
  <bookViews>
    <workbookView xWindow="0" yWindow="740" windowWidth="29400" windowHeight="18380" tabRatio="775" firstSheet="4" activeTab="11" xr2:uid="{C8B88EB0-6E83-4E76-A7A7-49164EF16775}"/>
  </bookViews>
  <sheets>
    <sheet name="notes" sheetId="18" r:id="rId1"/>
    <sheet name="technology_feedstock_pairs" sheetId="6" r:id="rId2"/>
    <sheet name="technology_fuel_pairs" sheetId="5" r:id="rId3"/>
    <sheet name="fuel_introduction" sheetId="26" r:id="rId4"/>
    <sheet name="fuel_intensity" sheetId="16" r:id="rId5"/>
    <sheet name="fuel_emission" sheetId="10" r:id="rId6"/>
    <sheet name="baseline" sheetId="7" r:id="rId7"/>
    <sheet name="production" sheetId="28" r:id="rId8"/>
    <sheet name="capex" sheetId="13" r:id="rId9"/>
    <sheet name="opex" sheetId="14" r:id="rId10"/>
    <sheet name="renewal" sheetId="15" r:id="rId11"/>
    <sheet name="technology" sheetId="19" r:id="rId12"/>
    <sheet name="carbonprice" sheetId="25" r:id="rId13"/>
    <sheet name="emission" sheetId="23" r:id="rId14"/>
    <sheet name="fuel_cost" sheetId="8" r:id="rId15"/>
    <sheet name="emission_system" sheetId="24" r:id="rId16"/>
    <sheet name="technology_ei" sheetId="21" r:id="rId17"/>
    <sheet name="feedstock_cost" sheetId="11" r:id="rId18"/>
    <sheet name="feedstock_intensity" sheetId="17" r:id="rId19"/>
    <sheet name="feedstock_emission" sheetId="12" r:id="rId20"/>
    <sheet name="feedstock_introduction" sheetId="2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8" l="1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C14" i="8"/>
  <c r="N13" i="8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M13" i="8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AA8" i="16" l="1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AA5" i="15" l="1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D13" i="8" l="1"/>
  <c r="E13" i="8" s="1"/>
  <c r="F13" i="8" s="1"/>
  <c r="G13" i="8" s="1"/>
  <c r="H13" i="8" s="1"/>
  <c r="I13" i="8" s="1"/>
  <c r="J13" i="8" s="1"/>
  <c r="K13" i="8" s="1"/>
  <c r="L13" i="8" s="1"/>
  <c r="C13" i="8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5" i="14"/>
  <c r="B4" i="14"/>
  <c r="B3" i="14"/>
  <c r="B2" i="14"/>
  <c r="C10" i="8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</calcChain>
</file>

<file path=xl/sharedStrings.xml><?xml version="1.0" encoding="utf-8"?>
<sst xmlns="http://schemas.openxmlformats.org/spreadsheetml/2006/main" count="352" uniqueCount="94">
  <si>
    <t>system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</si>
  <si>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</si>
  <si>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</si>
  <si>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</si>
  <si>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</si>
  <si>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</si>
  <si>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</si>
  <si>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</si>
  <si>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</si>
  <si>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</si>
  <si>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</si>
  <si>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</si>
  <si>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</si>
  <si>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</si>
  <si>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</si>
  <si>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</si>
  <si>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</si>
  <si>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</si>
  <si>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</si>
  <si>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</si>
  <si>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</si>
  <si>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</si>
  <si>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</si>
  <si>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</si>
  <si>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</si>
  <si>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</si>
  <si>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</si>
  <si>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</si>
  <si>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</si>
  <si>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</si>
  <si>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</si>
  <si>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</si>
  <si>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</si>
  <si>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</si>
  <si>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</si>
  <si>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</si>
  <si>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</si>
  <si>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</si>
  <si>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</si>
  <si>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</si>
  <si>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</si>
  <si>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</si>
  <si>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</si>
  <si>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</si>
  <si>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</si>
  <si>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</si>
  <si>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</si>
  <si>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</si>
  <si>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</si>
  <si>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</si>
  <si>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</si>
  <si>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</si>
  <si>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</si>
  <si>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</si>
  <si>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</si>
  <si>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</si>
  <si>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</si>
  <si>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</si>
  <si>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</si>
  <si>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</si>
  <si>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</si>
  <si>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</si>
  <si>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</si>
  <si>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</si>
  <si>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</si>
  <si>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</si>
  <si>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</si>
  <si>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</si>
  <si>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</si>
  <si>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</si>
  <si>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</si>
  <si>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</si>
  <si>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</si>
  <si>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</si>
  <si>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</si>
  <si>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</si>
  <si>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</si>
  <si>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</si>
  <si>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</si>
  <si>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</si>
  <si>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</si>
  <si>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Coal_BB, BF gas_BB, COG_BB, BOF gas_BB</t>
  </si>
  <si>
    <t>production</t>
  </si>
  <si>
    <t>availability</t>
  </si>
  <si>
    <t>replace, renew, continue</t>
  </si>
  <si>
    <t>renew, continue</t>
  </si>
  <si>
    <t>0.83, 0.09, 0.01, 0.07</t>
  </si>
  <si>
    <t>0.87, 0.07, 0.05, 0.01</t>
  </si>
  <si>
    <t>EAF1</t>
  </si>
  <si>
    <t>EAF2</t>
  </si>
  <si>
    <t>EAF3</t>
  </si>
  <si>
    <t>Scrap_EAF, HBI_EAF</t>
  </si>
  <si>
    <t>0.5, 0.5</t>
  </si>
  <si>
    <t>max_count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</si>
</sst>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_(* #,##0.00_);_(* \(#,##0.00\);_(* &quot;-&quot;_);_(@_)"/>
  </numFmts>
  <fonts count="17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3" fontId="0" fillId="0" borderId="0" xfId="0" applyNumberFormat="1" applyAlignment="1"/>
    <xf numFmtId="0" fontId="13" fillId="0" borderId="0" xfId="0" applyFont="1" applyAlignment="1"/>
    <xf numFmtId="0" fontId="14" fillId="0" borderId="0" xfId="0" applyFont="1" applyAlignment="1">
      <alignment vertical="center" wrapText="1"/>
    </xf>
    <xf numFmtId="0" fontId="15" fillId="0" borderId="0" xfId="0" applyFont="1" applyAlignment="1"/>
    <xf numFmtId="0" fontId="16" fillId="0" borderId="0" xfId="0" applyFont="1" applyAlignment="1"/>
    <xf numFmtId="0" fontId="9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right" vertical="center"/>
    </xf>
    <xf numFmtId="165" fontId="0" fillId="0" borderId="0" xfId="1" applyNumberFormat="1" applyFont="1" applyAlignme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C29" sqref="C29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6</v>
      </c>
      <c r="B1" t="s">
        <v>1</v>
      </c>
      <c r="D1" t="s">
        <v>29</v>
      </c>
    </row>
    <row r="2" spans="1:4" x14ac:dyDescent="0.2">
      <c r="A2" t="s">
        <v>2</v>
      </c>
      <c r="B2" t="s">
        <v>26</v>
      </c>
      <c r="C2" t="s">
        <v>28</v>
      </c>
    </row>
    <row r="3" spans="1:4" x14ac:dyDescent="0.2">
      <c r="A3" t="s">
        <v>4</v>
      </c>
      <c r="B3" t="s">
        <v>3</v>
      </c>
      <c r="C3" t="s">
        <v>27</v>
      </c>
    </row>
    <row r="4" spans="1:4" x14ac:dyDescent="0.2">
      <c r="A4" t="s">
        <v>5</v>
      </c>
      <c r="B4" t="s">
        <v>3</v>
      </c>
      <c r="C4" t="s">
        <v>28</v>
      </c>
    </row>
    <row r="5" spans="1:4" x14ac:dyDescent="0.2">
      <c r="A5" t="s">
        <v>57</v>
      </c>
      <c r="B5" t="s">
        <v>58</v>
      </c>
    </row>
    <row r="6" spans="1:4" x14ac:dyDescent="0.2">
      <c r="A6" t="s">
        <v>59</v>
      </c>
      <c r="B6" t="s">
        <v>60</v>
      </c>
      <c r="C6" t="s">
        <v>27</v>
      </c>
    </row>
    <row r="7" spans="1:4" x14ac:dyDescent="0.2">
      <c r="A7" t="s">
        <v>61</v>
      </c>
      <c r="B7" t="s">
        <v>62</v>
      </c>
    </row>
    <row r="8" spans="1:4" x14ac:dyDescent="0.2">
      <c r="A8" t="s">
        <v>7</v>
      </c>
      <c r="B8" t="s">
        <v>8</v>
      </c>
    </row>
    <row r="9" spans="1:4" x14ac:dyDescent="0.2">
      <c r="A9" t="s">
        <v>9</v>
      </c>
      <c r="B9" t="s">
        <v>10</v>
      </c>
      <c r="C9" t="s">
        <v>27</v>
      </c>
    </row>
    <row r="10" spans="1:4" x14ac:dyDescent="0.2">
      <c r="A10" t="s">
        <v>11</v>
      </c>
      <c r="B10" t="s">
        <v>15</v>
      </c>
      <c r="C10" t="s">
        <v>27</v>
      </c>
    </row>
    <row r="11" spans="1:4" x14ac:dyDescent="0.2">
      <c r="A11" t="s">
        <v>12</v>
      </c>
      <c r="B11" t="s">
        <v>13</v>
      </c>
    </row>
    <row r="12" spans="1:4" x14ac:dyDescent="0.2">
      <c r="A12" t="s">
        <v>19</v>
      </c>
      <c r="B12" t="s">
        <v>20</v>
      </c>
    </row>
    <row r="13" spans="1:4" x14ac:dyDescent="0.2">
      <c r="A13" t="s">
        <v>24</v>
      </c>
      <c r="B13" t="s">
        <v>25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topLeftCell="B1" workbookViewId="0">
      <selection activeCell="B1" sqref="B1:AA5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f>capex!B2*0.5</f>
        <v>250350</v>
      </c>
      <c r="C2" s="16">
        <f>capex!C2*0.5</f>
        <v>250350</v>
      </c>
      <c r="D2" s="16">
        <f>capex!D2*0.5</f>
        <v>250350</v>
      </c>
      <c r="E2" s="16">
        <f>capex!E2*0.5</f>
        <v>250350</v>
      </c>
      <c r="F2" s="16">
        <f>capex!F2*0.5</f>
        <v>250350</v>
      </c>
      <c r="G2" s="16">
        <f>capex!G2*0.5</f>
        <v>250350</v>
      </c>
      <c r="H2" s="16">
        <f>capex!H2*0.5</f>
        <v>250350</v>
      </c>
      <c r="I2" s="16">
        <f>capex!I2*0.5</f>
        <v>250350</v>
      </c>
      <c r="J2" s="16">
        <f>capex!J2*0.5</f>
        <v>250350</v>
      </c>
      <c r="K2" s="16">
        <f>capex!K2*0.5</f>
        <v>250350</v>
      </c>
      <c r="L2" s="16">
        <f>capex!L2*0.5</f>
        <v>250350</v>
      </c>
      <c r="M2" s="16">
        <f>capex!M2*0.5</f>
        <v>250350</v>
      </c>
      <c r="N2" s="16">
        <f>capex!N2*0.5</f>
        <v>250350</v>
      </c>
      <c r="O2" s="16">
        <f>capex!O2*0.5</f>
        <v>250350</v>
      </c>
      <c r="P2" s="16">
        <f>capex!P2*0.5</f>
        <v>250350</v>
      </c>
      <c r="Q2" s="16">
        <f>capex!Q2*0.5</f>
        <v>250350</v>
      </c>
      <c r="R2" s="16">
        <f>capex!R2*0.5</f>
        <v>250350</v>
      </c>
      <c r="S2" s="16">
        <f>capex!S2*0.5</f>
        <v>250350</v>
      </c>
      <c r="T2" s="16">
        <f>capex!T2*0.5</f>
        <v>250350</v>
      </c>
      <c r="U2" s="16">
        <f>capex!U2*0.5</f>
        <v>250350</v>
      </c>
      <c r="V2" s="16">
        <f>capex!V2*0.5</f>
        <v>250350</v>
      </c>
      <c r="W2" s="16">
        <f>capex!W2*0.5</f>
        <v>250350</v>
      </c>
      <c r="X2" s="16">
        <f>capex!X2*0.5</f>
        <v>250350</v>
      </c>
      <c r="Y2" s="16">
        <f>capex!Y2*0.5</f>
        <v>250350</v>
      </c>
      <c r="Z2" s="16">
        <f>capex!Z2*0.5</f>
        <v>250350</v>
      </c>
      <c r="AA2" s="16">
        <f>capex!AA2*0.5</f>
        <v>250350</v>
      </c>
    </row>
    <row r="3" spans="1:27" ht="16" x14ac:dyDescent="0.2">
      <c r="A3" s="2" t="s">
        <v>66</v>
      </c>
      <c r="B3" s="16">
        <f>capex!B3*0.5</f>
        <v>212797.5</v>
      </c>
      <c r="C3" s="16">
        <f>capex!C3*0.5</f>
        <v>212797.5</v>
      </c>
      <c r="D3" s="16">
        <f>capex!D3*0.5</f>
        <v>212797.5</v>
      </c>
      <c r="E3" s="16">
        <f>capex!E3*0.5</f>
        <v>212797.5</v>
      </c>
      <c r="F3" s="16">
        <f>capex!F3*0.5</f>
        <v>212797.5</v>
      </c>
      <c r="G3" s="16">
        <f>capex!G3*0.5</f>
        <v>212797.5</v>
      </c>
      <c r="H3" s="16">
        <f>capex!H3*0.5</f>
        <v>212797.5</v>
      </c>
      <c r="I3" s="16">
        <f>capex!I3*0.5</f>
        <v>212797.5</v>
      </c>
      <c r="J3" s="16">
        <f>capex!J3*0.5</f>
        <v>212797.5</v>
      </c>
      <c r="K3" s="16">
        <f>capex!K3*0.5</f>
        <v>212797.5</v>
      </c>
      <c r="L3" s="16">
        <f>capex!L3*0.5</f>
        <v>212797.5</v>
      </c>
      <c r="M3" s="16">
        <f>capex!M3*0.5</f>
        <v>212797.5</v>
      </c>
      <c r="N3" s="16">
        <f>capex!N3*0.5</f>
        <v>212797.5</v>
      </c>
      <c r="O3" s="16">
        <f>capex!O3*0.5</f>
        <v>212797.5</v>
      </c>
      <c r="P3" s="16">
        <f>capex!P3*0.5</f>
        <v>212797.5</v>
      </c>
      <c r="Q3" s="16">
        <f>capex!Q3*0.5</f>
        <v>212797.5</v>
      </c>
      <c r="R3" s="16">
        <f>capex!R3*0.5</f>
        <v>212797.5</v>
      </c>
      <c r="S3" s="16">
        <f>capex!S3*0.5</f>
        <v>212797.5</v>
      </c>
      <c r="T3" s="16">
        <f>capex!T3*0.5</f>
        <v>212797.5</v>
      </c>
      <c r="U3" s="16">
        <f>capex!U3*0.5</f>
        <v>212797.5</v>
      </c>
      <c r="V3" s="16">
        <f>capex!V3*0.5</f>
        <v>212797.5</v>
      </c>
      <c r="W3" s="16">
        <f>capex!W3*0.5</f>
        <v>212797.5</v>
      </c>
      <c r="X3" s="16">
        <f>capex!X3*0.5</f>
        <v>212797.5</v>
      </c>
      <c r="Y3" s="16">
        <f>capex!Y3*0.5</f>
        <v>212797.5</v>
      </c>
      <c r="Z3" s="16">
        <f>capex!Z3*0.5</f>
        <v>212797.5</v>
      </c>
      <c r="AA3" s="16">
        <f>capex!AA3*0.5</f>
        <v>212797.5</v>
      </c>
    </row>
    <row r="4" spans="1:27" x14ac:dyDescent="0.2">
      <c r="A4" t="s">
        <v>72</v>
      </c>
      <c r="B4" s="16">
        <f>capex!B4*0.5</f>
        <v>550000</v>
      </c>
      <c r="C4" s="16">
        <f>capex!C4*0.5</f>
        <v>550000</v>
      </c>
      <c r="D4" s="16">
        <f>capex!D4*0.5</f>
        <v>550000</v>
      </c>
      <c r="E4" s="16">
        <f>capex!E4*0.5</f>
        <v>550000</v>
      </c>
      <c r="F4" s="16">
        <f>capex!F4*0.5</f>
        <v>550000</v>
      </c>
      <c r="G4" s="16">
        <f>capex!G4*0.5</f>
        <v>550000</v>
      </c>
      <c r="H4" s="16">
        <f>capex!H4*0.5</f>
        <v>550000</v>
      </c>
      <c r="I4" s="16">
        <f>capex!I4*0.5</f>
        <v>550000</v>
      </c>
      <c r="J4" s="16">
        <f>capex!J4*0.5</f>
        <v>550000</v>
      </c>
      <c r="K4" s="16">
        <f>capex!K4*0.5</f>
        <v>550000</v>
      </c>
      <c r="L4" s="16">
        <f>capex!L4*0.5</f>
        <v>550000</v>
      </c>
      <c r="M4" s="16">
        <f>capex!M4*0.5</f>
        <v>550000</v>
      </c>
      <c r="N4" s="16">
        <f>capex!N4*0.5</f>
        <v>550000</v>
      </c>
      <c r="O4" s="16">
        <f>capex!O4*0.5</f>
        <v>550000</v>
      </c>
      <c r="P4" s="16">
        <f>capex!P4*0.5</f>
        <v>550000</v>
      </c>
      <c r="Q4" s="16">
        <f>capex!Q4*0.5</f>
        <v>550000</v>
      </c>
      <c r="R4" s="16">
        <f>capex!R4*0.5</f>
        <v>550000</v>
      </c>
      <c r="S4" s="16">
        <f>capex!S4*0.5</f>
        <v>550000</v>
      </c>
      <c r="T4" s="16">
        <f>capex!T4*0.5</f>
        <v>550000</v>
      </c>
      <c r="U4" s="16">
        <f>capex!U4*0.5</f>
        <v>550000</v>
      </c>
      <c r="V4" s="16">
        <f>capex!V4*0.5</f>
        <v>550000</v>
      </c>
      <c r="W4" s="16">
        <f>capex!W4*0.5</f>
        <v>550000</v>
      </c>
      <c r="X4" s="16">
        <f>capex!X4*0.5</f>
        <v>550000</v>
      </c>
      <c r="Y4" s="16">
        <f>capex!Y4*0.5</f>
        <v>550000</v>
      </c>
      <c r="Z4" s="16">
        <f>capex!Z4*0.5</f>
        <v>550000</v>
      </c>
      <c r="AA4" s="16">
        <f>capex!AA4*0.5</f>
        <v>550000</v>
      </c>
    </row>
    <row r="5" spans="1:27" x14ac:dyDescent="0.2">
      <c r="A5" t="s">
        <v>44</v>
      </c>
      <c r="B5" s="16">
        <f>capex!B5*0.5</f>
        <v>120000</v>
      </c>
      <c r="C5" s="16">
        <f>capex!C5*0.5</f>
        <v>120000</v>
      </c>
      <c r="D5" s="16">
        <f>capex!D5*0.5</f>
        <v>120000</v>
      </c>
      <c r="E5" s="16">
        <f>capex!E5*0.5</f>
        <v>120000</v>
      </c>
      <c r="F5" s="16">
        <f>capex!F5*0.5</f>
        <v>120000</v>
      </c>
      <c r="G5" s="16">
        <f>capex!G5*0.5</f>
        <v>120000</v>
      </c>
      <c r="H5" s="16">
        <f>capex!H5*0.5</f>
        <v>120000</v>
      </c>
      <c r="I5" s="16">
        <f>capex!I5*0.5</f>
        <v>120000</v>
      </c>
      <c r="J5" s="16">
        <f>capex!J5*0.5</f>
        <v>120000</v>
      </c>
      <c r="K5" s="16">
        <f>capex!K5*0.5</f>
        <v>120000</v>
      </c>
      <c r="L5" s="16">
        <f>capex!L5*0.5</f>
        <v>120000</v>
      </c>
      <c r="M5" s="16">
        <f>capex!M5*0.5</f>
        <v>120000</v>
      </c>
      <c r="N5" s="16">
        <f>capex!N5*0.5</f>
        <v>120000</v>
      </c>
      <c r="O5" s="16">
        <f>capex!O5*0.5</f>
        <v>120000</v>
      </c>
      <c r="P5" s="16">
        <f>capex!P5*0.5</f>
        <v>120000</v>
      </c>
      <c r="Q5" s="16">
        <f>capex!Q5*0.5</f>
        <v>120000</v>
      </c>
      <c r="R5" s="16">
        <f>capex!R5*0.5</f>
        <v>120000</v>
      </c>
      <c r="S5" s="16">
        <f>capex!S5*0.5</f>
        <v>120000</v>
      </c>
      <c r="T5" s="16">
        <f>capex!T5*0.5</f>
        <v>120000</v>
      </c>
      <c r="U5" s="16">
        <f>capex!U5*0.5</f>
        <v>120000</v>
      </c>
      <c r="V5" s="16">
        <f>capex!V5*0.5</f>
        <v>120000</v>
      </c>
      <c r="W5" s="16">
        <f>capex!W5*0.5</f>
        <v>120000</v>
      </c>
      <c r="X5" s="16">
        <f>capex!X5*0.5</f>
        <v>120000</v>
      </c>
      <c r="Y5" s="16">
        <f>capex!Y5*0.5</f>
        <v>120000</v>
      </c>
      <c r="Z5" s="16">
        <f>capex!Z5*0.5</f>
        <v>120000</v>
      </c>
      <c r="AA5" s="16">
        <f>capex!AA5*0.5</f>
        <v>120000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topLeftCell="B1" workbookViewId="0">
      <selection activeCell="B1" sqref="B1:AA5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f>capex!B2*0.4</f>
        <v>200280</v>
      </c>
      <c r="C2" s="16">
        <f>capex!C2*0.4</f>
        <v>200280</v>
      </c>
      <c r="D2" s="16">
        <f>capex!D2*0.4</f>
        <v>200280</v>
      </c>
      <c r="E2" s="16">
        <f>capex!E2*0.4</f>
        <v>200280</v>
      </c>
      <c r="F2" s="16">
        <f>capex!F2*0.4</f>
        <v>200280</v>
      </c>
      <c r="G2" s="16">
        <f>capex!G2*0.4</f>
        <v>200280</v>
      </c>
      <c r="H2" s="16">
        <f>capex!H2*0.4</f>
        <v>200280</v>
      </c>
      <c r="I2" s="16">
        <f>capex!I2*0.4</f>
        <v>200280</v>
      </c>
      <c r="J2" s="16">
        <f>capex!J2*0.4</f>
        <v>200280</v>
      </c>
      <c r="K2" s="16">
        <f>capex!K2*0.4</f>
        <v>200280</v>
      </c>
      <c r="L2" s="16">
        <f>capex!L2*0.4</f>
        <v>200280</v>
      </c>
      <c r="M2" s="16">
        <f>capex!M2*0.4</f>
        <v>200280</v>
      </c>
      <c r="N2" s="16">
        <f>capex!N2*0.4</f>
        <v>200280</v>
      </c>
      <c r="O2" s="16">
        <f>capex!O2*0.4</f>
        <v>200280</v>
      </c>
      <c r="P2" s="16">
        <f>capex!P2*0.4</f>
        <v>200280</v>
      </c>
      <c r="Q2" s="16">
        <f>capex!Q2*0.4</f>
        <v>200280</v>
      </c>
      <c r="R2" s="16">
        <f>capex!R2*0.4</f>
        <v>200280</v>
      </c>
      <c r="S2" s="16">
        <f>capex!S2*0.4</f>
        <v>200280</v>
      </c>
      <c r="T2" s="16">
        <f>capex!T2*0.4</f>
        <v>200280</v>
      </c>
      <c r="U2" s="16">
        <f>capex!U2*0.4</f>
        <v>200280</v>
      </c>
      <c r="V2" s="16">
        <f>capex!V2*0.4</f>
        <v>200280</v>
      </c>
      <c r="W2" s="16">
        <f>capex!W2*0.4</f>
        <v>200280</v>
      </c>
      <c r="X2" s="16">
        <f>capex!X2*0.4</f>
        <v>200280</v>
      </c>
      <c r="Y2" s="16">
        <f>capex!Y2*0.4</f>
        <v>200280</v>
      </c>
      <c r="Z2" s="16">
        <f>capex!Z2*0.4</f>
        <v>200280</v>
      </c>
      <c r="AA2" s="16">
        <f>capex!AA2*0.4</f>
        <v>200280</v>
      </c>
    </row>
    <row r="3" spans="1:27" ht="16" x14ac:dyDescent="0.2">
      <c r="A3" s="2" t="s">
        <v>66</v>
      </c>
      <c r="B3" s="16">
        <f>capex!B3*0.4</f>
        <v>170238</v>
      </c>
      <c r="C3" s="16">
        <f>capex!C3*0.4</f>
        <v>170238</v>
      </c>
      <c r="D3" s="16">
        <f>capex!D3*0.4</f>
        <v>170238</v>
      </c>
      <c r="E3" s="16">
        <f>capex!E3*0.4</f>
        <v>170238</v>
      </c>
      <c r="F3" s="16">
        <f>capex!F3*0.4</f>
        <v>170238</v>
      </c>
      <c r="G3" s="16">
        <f>capex!G3*0.4</f>
        <v>170238</v>
      </c>
      <c r="H3" s="16">
        <f>capex!H3*0.4</f>
        <v>170238</v>
      </c>
      <c r="I3" s="16">
        <f>capex!I3*0.4</f>
        <v>170238</v>
      </c>
      <c r="J3" s="16">
        <f>capex!J3*0.4</f>
        <v>170238</v>
      </c>
      <c r="K3" s="16">
        <f>capex!K3*0.4</f>
        <v>170238</v>
      </c>
      <c r="L3" s="16">
        <f>capex!L3*0.4</f>
        <v>170238</v>
      </c>
      <c r="M3" s="16">
        <f>capex!M3*0.4</f>
        <v>170238</v>
      </c>
      <c r="N3" s="16">
        <f>capex!N3*0.4</f>
        <v>170238</v>
      </c>
      <c r="O3" s="16">
        <f>capex!O3*0.4</f>
        <v>170238</v>
      </c>
      <c r="P3" s="16">
        <f>capex!P3*0.4</f>
        <v>170238</v>
      </c>
      <c r="Q3" s="16">
        <f>capex!Q3*0.4</f>
        <v>170238</v>
      </c>
      <c r="R3" s="16">
        <f>capex!R3*0.4</f>
        <v>170238</v>
      </c>
      <c r="S3" s="16">
        <f>capex!S3*0.4</f>
        <v>170238</v>
      </c>
      <c r="T3" s="16">
        <f>capex!T3*0.4</f>
        <v>170238</v>
      </c>
      <c r="U3" s="16">
        <f>capex!U3*0.4</f>
        <v>170238</v>
      </c>
      <c r="V3" s="16">
        <f>capex!V3*0.4</f>
        <v>170238</v>
      </c>
      <c r="W3" s="16">
        <f>capex!W3*0.4</f>
        <v>170238</v>
      </c>
      <c r="X3" s="16">
        <f>capex!X3*0.4</f>
        <v>170238</v>
      </c>
      <c r="Y3" s="16">
        <f>capex!Y3*0.4</f>
        <v>170238</v>
      </c>
      <c r="Z3" s="16">
        <f>capex!Z3*0.4</f>
        <v>170238</v>
      </c>
      <c r="AA3" s="16">
        <f>capex!AA3*0.4</f>
        <v>170238</v>
      </c>
    </row>
    <row r="4" spans="1:27" x14ac:dyDescent="0.2">
      <c r="A4" t="s">
        <v>72</v>
      </c>
      <c r="B4" s="16">
        <f>capex!B4*0.4</f>
        <v>440000</v>
      </c>
      <c r="C4" s="16">
        <f>capex!C4*0.4</f>
        <v>440000</v>
      </c>
      <c r="D4" s="16">
        <f>capex!D4*0.4</f>
        <v>440000</v>
      </c>
      <c r="E4" s="16">
        <f>capex!E4*0.4</f>
        <v>440000</v>
      </c>
      <c r="F4" s="16">
        <f>capex!F4*0.4</f>
        <v>440000</v>
      </c>
      <c r="G4" s="16">
        <f>capex!G4*0.4</f>
        <v>440000</v>
      </c>
      <c r="H4" s="16">
        <f>capex!H4*0.4</f>
        <v>440000</v>
      </c>
      <c r="I4" s="16">
        <f>capex!I4*0.4</f>
        <v>440000</v>
      </c>
      <c r="J4" s="16">
        <f>capex!J4*0.4</f>
        <v>440000</v>
      </c>
      <c r="K4" s="16">
        <f>capex!K4*0.4</f>
        <v>440000</v>
      </c>
      <c r="L4" s="16">
        <f>capex!L4*0.4</f>
        <v>440000</v>
      </c>
      <c r="M4" s="16">
        <f>capex!M4*0.4</f>
        <v>440000</v>
      </c>
      <c r="N4" s="16">
        <f>capex!N4*0.4</f>
        <v>440000</v>
      </c>
      <c r="O4" s="16">
        <f>capex!O4*0.4</f>
        <v>440000</v>
      </c>
      <c r="P4" s="16">
        <f>capex!P4*0.4</f>
        <v>440000</v>
      </c>
      <c r="Q4" s="16">
        <f>capex!Q4*0.4</f>
        <v>440000</v>
      </c>
      <c r="R4" s="16">
        <f>capex!R4*0.4</f>
        <v>440000</v>
      </c>
      <c r="S4" s="16">
        <f>capex!S4*0.4</f>
        <v>440000</v>
      </c>
      <c r="T4" s="16">
        <f>capex!T4*0.4</f>
        <v>440000</v>
      </c>
      <c r="U4" s="16">
        <f>capex!U4*0.4</f>
        <v>440000</v>
      </c>
      <c r="V4" s="16">
        <f>capex!V4*0.4</f>
        <v>440000</v>
      </c>
      <c r="W4" s="16">
        <f>capex!W4*0.4</f>
        <v>440000</v>
      </c>
      <c r="X4" s="16">
        <f>capex!X4*0.4</f>
        <v>440000</v>
      </c>
      <c r="Y4" s="16">
        <f>capex!Y4*0.4</f>
        <v>440000</v>
      </c>
      <c r="Z4" s="16">
        <f>capex!Z4*0.4</f>
        <v>440000</v>
      </c>
      <c r="AA4" s="16">
        <f>capex!AA4*0.4</f>
        <v>440000</v>
      </c>
    </row>
    <row r="5" spans="1:27" x14ac:dyDescent="0.2">
      <c r="A5" t="s">
        <v>44</v>
      </c>
      <c r="B5" s="16">
        <f>capex!B5*0.4</f>
        <v>96000</v>
      </c>
      <c r="C5" s="16">
        <f>capex!C5*0.4</f>
        <v>96000</v>
      </c>
      <c r="D5" s="16">
        <f>capex!D5*0.4</f>
        <v>96000</v>
      </c>
      <c r="E5" s="16">
        <f>capex!E5*0.4</f>
        <v>96000</v>
      </c>
      <c r="F5" s="16">
        <f>capex!F5*0.4</f>
        <v>96000</v>
      </c>
      <c r="G5" s="16">
        <f>capex!G5*0.4</f>
        <v>96000</v>
      </c>
      <c r="H5" s="16">
        <f>capex!H5*0.4</f>
        <v>96000</v>
      </c>
      <c r="I5" s="16">
        <f>capex!I5*0.4</f>
        <v>96000</v>
      </c>
      <c r="J5" s="16">
        <f>capex!J5*0.4</f>
        <v>96000</v>
      </c>
      <c r="K5" s="16">
        <f>capex!K5*0.4</f>
        <v>96000</v>
      </c>
      <c r="L5" s="16">
        <f>capex!L5*0.4</f>
        <v>96000</v>
      </c>
      <c r="M5" s="16">
        <f>capex!M5*0.4</f>
        <v>96000</v>
      </c>
      <c r="N5" s="16">
        <f>capex!N5*0.4</f>
        <v>96000</v>
      </c>
      <c r="O5" s="16">
        <f>capex!O5*0.4</f>
        <v>96000</v>
      </c>
      <c r="P5" s="16">
        <f>capex!P5*0.4</f>
        <v>96000</v>
      </c>
      <c r="Q5" s="16">
        <f>capex!Q5*0.4</f>
        <v>96000</v>
      </c>
      <c r="R5" s="16">
        <f>capex!R5*0.4</f>
        <v>96000</v>
      </c>
      <c r="S5" s="16">
        <f>capex!S5*0.4</f>
        <v>96000</v>
      </c>
      <c r="T5" s="16">
        <f>capex!T5*0.4</f>
        <v>96000</v>
      </c>
      <c r="U5" s="16">
        <f>capex!U5*0.4</f>
        <v>96000</v>
      </c>
      <c r="V5" s="16">
        <f>capex!V5*0.4</f>
        <v>96000</v>
      </c>
      <c r="W5" s="16">
        <f>capex!W5*0.4</f>
        <v>96000</v>
      </c>
      <c r="X5" s="16">
        <f>capex!X5*0.4</f>
        <v>96000</v>
      </c>
      <c r="Y5" s="16">
        <f>capex!Y5*0.4</f>
        <v>96000</v>
      </c>
      <c r="Z5" s="16">
        <f>capex!Z5*0.4</f>
        <v>96000</v>
      </c>
      <c r="AA5" s="16">
        <f>capex!AA5*0.4</f>
        <v>96000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E5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  <col min="4" max="4" width="25.5" customWidth="1"/>
    <col min="5" max="5" width="21.5" customWidth="1"/>
  </cols>
  <sheetData>
    <row r="1" spans="1:5" x14ac:dyDescent="0.2">
      <c r="A1" t="s">
        <v>16</v>
      </c>
      <c r="B1" t="s">
        <v>12</v>
      </c>
      <c r="C1" t="s">
        <v>17</v>
      </c>
      <c r="D1" t="s">
        <v>83</v>
      </c>
      <c r="E1" t="s">
        <v>93</v>
      </c>
    </row>
    <row r="2" spans="1:5" ht="16" x14ac:dyDescent="0.2">
      <c r="A2" s="2" t="s">
        <v>65</v>
      </c>
      <c r="B2">
        <v>20</v>
      </c>
      <c r="C2">
        <v>2000</v>
      </c>
      <c r="D2" t="s">
        <v>84</v>
      </c>
      <c r="E2">
        <v>13</v>
      </c>
    </row>
    <row r="3" spans="1:5" x14ac:dyDescent="0.2">
      <c r="A3" t="s">
        <v>66</v>
      </c>
      <c r="B3">
        <v>20</v>
      </c>
      <c r="C3">
        <v>2000</v>
      </c>
      <c r="D3" t="s">
        <v>85</v>
      </c>
      <c r="E3">
        <v>2</v>
      </c>
    </row>
    <row r="4" spans="1:5" x14ac:dyDescent="0.2">
      <c r="A4" t="s">
        <v>72</v>
      </c>
      <c r="B4">
        <v>20</v>
      </c>
      <c r="C4">
        <v>2000</v>
      </c>
      <c r="D4" t="s">
        <v>84</v>
      </c>
      <c r="E4">
        <v>13</v>
      </c>
    </row>
    <row r="5" spans="1:5" x14ac:dyDescent="0.2">
      <c r="A5" t="s">
        <v>44</v>
      </c>
      <c r="B5">
        <v>20</v>
      </c>
      <c r="C5">
        <v>2000</v>
      </c>
      <c r="D5" t="s">
        <v>84</v>
      </c>
      <c r="E5">
        <v>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P2" sqref="P2"/>
    </sheetView>
  </sheetViews>
  <sheetFormatPr baseColWidth="10" defaultColWidth="8.83203125" defaultRowHeight="15" x14ac:dyDescent="0.2"/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2"/>
  <sheetViews>
    <sheetView workbookViewId="0">
      <selection activeCell="E9" sqref="E9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 s="22">
        <v>104000000</v>
      </c>
      <c r="C2" s="22">
        <v>99840000</v>
      </c>
      <c r="D2" s="22">
        <v>95680000</v>
      </c>
      <c r="E2" s="22">
        <v>91520000</v>
      </c>
      <c r="F2" s="22">
        <v>87360000</v>
      </c>
      <c r="G2" s="22">
        <v>83200000</v>
      </c>
      <c r="H2" s="22">
        <v>79040000</v>
      </c>
      <c r="I2" s="22">
        <v>74880000</v>
      </c>
      <c r="J2" s="22">
        <v>70720000</v>
      </c>
      <c r="K2" s="22">
        <v>66560000</v>
      </c>
      <c r="L2" s="22">
        <v>62400000</v>
      </c>
      <c r="M2" s="22">
        <v>58240000</v>
      </c>
      <c r="N2" s="22">
        <v>54080000</v>
      </c>
      <c r="O2" s="22">
        <v>49920000</v>
      </c>
      <c r="P2" s="22">
        <v>45760000</v>
      </c>
      <c r="Q2" s="22">
        <v>41600000</v>
      </c>
      <c r="R2" s="22">
        <v>37440000</v>
      </c>
      <c r="S2" s="22">
        <v>33280000</v>
      </c>
      <c r="T2" s="22">
        <v>29120000</v>
      </c>
      <c r="U2" s="22">
        <v>24960000</v>
      </c>
      <c r="V2" s="22">
        <v>20800000</v>
      </c>
      <c r="W2" s="22">
        <v>16640000</v>
      </c>
      <c r="X2" s="22">
        <v>12480000</v>
      </c>
      <c r="Y2" s="22">
        <v>8320000</v>
      </c>
      <c r="Z2" s="22">
        <v>4160000</v>
      </c>
      <c r="AA2" s="22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workbookViewId="0">
      <selection activeCell="C19" sqref="C19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71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67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68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69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54</v>
      </c>
      <c r="B12" s="16">
        <v>90716.67</v>
      </c>
      <c r="C12" s="16">
        <v>89675</v>
      </c>
      <c r="D12" s="16">
        <v>87975</v>
      </c>
      <c r="E12" s="16">
        <v>89741.67</v>
      </c>
      <c r="F12" s="16">
        <v>89800</v>
      </c>
      <c r="G12" s="16">
        <v>86400</v>
      </c>
      <c r="H12" s="16">
        <v>83208.33</v>
      </c>
      <c r="I12" s="16">
        <v>80783.33</v>
      </c>
      <c r="J12" s="16">
        <v>78908.33</v>
      </c>
      <c r="K12" s="16">
        <v>78433.33</v>
      </c>
      <c r="L12" s="16">
        <v>77441.67</v>
      </c>
      <c r="M12" s="16">
        <v>76391.67</v>
      </c>
      <c r="N12" s="16">
        <v>71533.33</v>
      </c>
      <c r="O12" s="16">
        <v>68441.67</v>
      </c>
      <c r="P12" s="16">
        <v>65491.67</v>
      </c>
      <c r="Q12" s="16">
        <v>62683.33</v>
      </c>
      <c r="R12" s="16">
        <v>60000</v>
      </c>
      <c r="S12" s="16">
        <v>57441.67</v>
      </c>
      <c r="T12" s="16">
        <v>55000</v>
      </c>
      <c r="U12" s="16">
        <v>52666.67</v>
      </c>
      <c r="V12" s="16">
        <v>50441.67</v>
      </c>
      <c r="W12" s="16">
        <v>48316.67</v>
      </c>
      <c r="X12" s="16">
        <v>46275</v>
      </c>
      <c r="Y12" s="16">
        <v>44325</v>
      </c>
      <c r="Z12" s="16">
        <v>42458.33</v>
      </c>
      <c r="AA12" s="16">
        <v>40675</v>
      </c>
    </row>
    <row r="13" spans="1:27" x14ac:dyDescent="0.2">
      <c r="A13" t="s">
        <v>55</v>
      </c>
      <c r="B13" s="16">
        <v>46888.89</v>
      </c>
      <c r="C13" s="16">
        <f>B13*1.04</f>
        <v>48764.445599999999</v>
      </c>
      <c r="D13" s="16">
        <f t="shared" ref="D13:L13" si="24">C13*1.04</f>
        <v>50715.023423999999</v>
      </c>
      <c r="E13" s="16">
        <f t="shared" si="24"/>
        <v>52743.624360959999</v>
      </c>
      <c r="F13" s="16">
        <f t="shared" si="24"/>
        <v>54853.369335398398</v>
      </c>
      <c r="G13" s="16">
        <f t="shared" si="24"/>
        <v>57047.504108814333</v>
      </c>
      <c r="H13" s="16">
        <f t="shared" si="24"/>
        <v>59329.404273166911</v>
      </c>
      <c r="I13" s="16">
        <f t="shared" si="24"/>
        <v>61702.58044409359</v>
      </c>
      <c r="J13" s="16">
        <f t="shared" si="24"/>
        <v>64170.683661857336</v>
      </c>
      <c r="K13" s="16">
        <f t="shared" si="24"/>
        <v>66737.511008331625</v>
      </c>
      <c r="L13" s="16">
        <f t="shared" si="24"/>
        <v>69407.011448664896</v>
      </c>
      <c r="M13" s="16">
        <f>L13</f>
        <v>69407.011448664896</v>
      </c>
      <c r="N13" s="16">
        <f t="shared" ref="N13:AA14" si="25">M13</f>
        <v>69407.011448664896</v>
      </c>
      <c r="O13" s="16">
        <f t="shared" si="25"/>
        <v>69407.011448664896</v>
      </c>
      <c r="P13" s="16">
        <f t="shared" si="25"/>
        <v>69407.011448664896</v>
      </c>
      <c r="Q13" s="16">
        <f t="shared" si="25"/>
        <v>69407.011448664896</v>
      </c>
      <c r="R13" s="16">
        <f t="shared" si="25"/>
        <v>69407.011448664896</v>
      </c>
      <c r="S13" s="16">
        <f t="shared" si="25"/>
        <v>69407.011448664896</v>
      </c>
      <c r="T13" s="16">
        <f t="shared" si="25"/>
        <v>69407.011448664896</v>
      </c>
      <c r="U13" s="16">
        <f t="shared" si="25"/>
        <v>69407.011448664896</v>
      </c>
      <c r="V13" s="16">
        <f t="shared" si="25"/>
        <v>69407.011448664896</v>
      </c>
      <c r="W13" s="16">
        <f t="shared" si="25"/>
        <v>69407.011448664896</v>
      </c>
      <c r="X13" s="16">
        <f t="shared" si="25"/>
        <v>69407.011448664896</v>
      </c>
      <c r="Y13" s="16">
        <f t="shared" si="25"/>
        <v>69407.011448664896</v>
      </c>
      <c r="Z13" s="16">
        <f t="shared" si="25"/>
        <v>69407.011448664896</v>
      </c>
      <c r="AA13" s="16">
        <f t="shared" si="25"/>
        <v>69407.011448664896</v>
      </c>
    </row>
    <row r="14" spans="1:27" x14ac:dyDescent="0.2">
      <c r="A14" t="s">
        <v>56</v>
      </c>
      <c r="B14" s="16">
        <v>46888.89</v>
      </c>
      <c r="C14" s="16">
        <f>B14*1.04</f>
        <v>48764.445599999999</v>
      </c>
      <c r="D14" s="16">
        <f t="shared" ref="D14" si="26">C14*1.04</f>
        <v>50715.023423999999</v>
      </c>
      <c r="E14" s="16">
        <f t="shared" ref="E14" si="27">D14*1.04</f>
        <v>52743.624360959999</v>
      </c>
      <c r="F14" s="16">
        <f t="shared" ref="F14" si="28">E14*1.04</f>
        <v>54853.369335398398</v>
      </c>
      <c r="G14" s="16">
        <f t="shared" ref="G14" si="29">F14*1.04</f>
        <v>57047.504108814333</v>
      </c>
      <c r="H14" s="16">
        <f t="shared" ref="H14" si="30">G14*1.04</f>
        <v>59329.404273166911</v>
      </c>
      <c r="I14" s="16">
        <f t="shared" ref="I14" si="31">H14*1.04</f>
        <v>61702.58044409359</v>
      </c>
      <c r="J14" s="16">
        <f t="shared" ref="J14" si="32">I14*1.04</f>
        <v>64170.683661857336</v>
      </c>
      <c r="K14" s="16">
        <f t="shared" ref="K14" si="33">J14*1.04</f>
        <v>66737.511008331625</v>
      </c>
      <c r="L14" s="16">
        <f t="shared" ref="L14" si="34">K14*1.04</f>
        <v>69407.011448664896</v>
      </c>
      <c r="M14" s="16">
        <f>L14</f>
        <v>69407.011448664896</v>
      </c>
      <c r="N14" s="16">
        <f t="shared" si="25"/>
        <v>69407.011448664896</v>
      </c>
      <c r="O14" s="16">
        <f t="shared" si="25"/>
        <v>69407.011448664896</v>
      </c>
      <c r="P14" s="16">
        <f t="shared" si="25"/>
        <v>69407.011448664896</v>
      </c>
      <c r="Q14" s="16">
        <f t="shared" si="25"/>
        <v>69407.011448664896</v>
      </c>
      <c r="R14" s="16">
        <f t="shared" si="25"/>
        <v>69407.011448664896</v>
      </c>
      <c r="S14" s="16">
        <f t="shared" si="25"/>
        <v>69407.011448664896</v>
      </c>
      <c r="T14" s="16">
        <f t="shared" si="25"/>
        <v>69407.011448664896</v>
      </c>
      <c r="U14" s="16">
        <f t="shared" si="25"/>
        <v>69407.011448664896</v>
      </c>
      <c r="V14" s="16">
        <f t="shared" si="25"/>
        <v>69407.011448664896</v>
      </c>
      <c r="W14" s="16">
        <f t="shared" si="25"/>
        <v>69407.011448664896</v>
      </c>
      <c r="X14" s="16">
        <f t="shared" si="25"/>
        <v>69407.011448664896</v>
      </c>
      <c r="Y14" s="16">
        <f t="shared" si="25"/>
        <v>69407.011448664896</v>
      </c>
      <c r="Z14" s="16">
        <f t="shared" si="25"/>
        <v>69407.011448664896</v>
      </c>
      <c r="AA14" s="16">
        <f t="shared" si="25"/>
        <v>69407.011448664896</v>
      </c>
    </row>
    <row r="15" spans="1:27" x14ac:dyDescent="0.2">
      <c r="A15" t="s">
        <v>73</v>
      </c>
      <c r="B15" s="16">
        <v>90716.67</v>
      </c>
      <c r="C15" s="16">
        <v>89675</v>
      </c>
      <c r="D15" s="16">
        <v>87975</v>
      </c>
      <c r="E15" s="16">
        <v>89741.67</v>
      </c>
      <c r="F15" s="16">
        <v>89800</v>
      </c>
      <c r="G15" s="16">
        <v>86400</v>
      </c>
      <c r="H15" s="16">
        <v>83208.33</v>
      </c>
      <c r="I15" s="16">
        <v>80783.33</v>
      </c>
      <c r="J15" s="16">
        <v>78908.33</v>
      </c>
      <c r="K15" s="16">
        <v>78433.33</v>
      </c>
      <c r="L15" s="16">
        <v>77441.67</v>
      </c>
      <c r="M15" s="16">
        <v>76391.67</v>
      </c>
      <c r="N15" s="16">
        <v>71533.33</v>
      </c>
      <c r="O15" s="16">
        <v>68441.67</v>
      </c>
      <c r="P15" s="16">
        <v>65491.67</v>
      </c>
      <c r="Q15" s="16">
        <v>62683.33</v>
      </c>
      <c r="R15" s="16">
        <v>60000</v>
      </c>
      <c r="S15" s="16">
        <v>57441.67</v>
      </c>
      <c r="T15" s="16">
        <v>55000</v>
      </c>
      <c r="U15" s="16">
        <v>52666.67</v>
      </c>
      <c r="V15" s="16">
        <v>50441.67</v>
      </c>
      <c r="W15" s="16">
        <v>48316.67</v>
      </c>
      <c r="X15" s="16">
        <v>46275</v>
      </c>
      <c r="Y15" s="16">
        <v>44325</v>
      </c>
      <c r="Z15" s="16">
        <v>42458.33</v>
      </c>
      <c r="AA15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31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32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33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34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35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36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37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38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39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40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41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42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43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66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zoomScale="99" workbookViewId="0">
      <selection activeCell="I30" sqref="I30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50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74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75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52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53</v>
      </c>
      <c r="B7" s="16">
        <v>388793.24</v>
      </c>
      <c r="C7" s="16">
        <v>388793.24</v>
      </c>
      <c r="D7" s="16">
        <v>388793.24</v>
      </c>
      <c r="E7" s="16">
        <v>388793.24</v>
      </c>
      <c r="F7" s="16">
        <v>388793.24</v>
      </c>
      <c r="G7" s="16">
        <v>388793.24</v>
      </c>
      <c r="H7" s="16">
        <v>388793.24</v>
      </c>
      <c r="I7" s="16">
        <v>388793.24</v>
      </c>
      <c r="J7" s="16">
        <v>388793.24</v>
      </c>
      <c r="K7" s="16">
        <v>388793.24</v>
      </c>
      <c r="L7" s="16">
        <v>388793.24</v>
      </c>
      <c r="M7" s="16">
        <v>388793.24</v>
      </c>
      <c r="N7" s="16">
        <v>388793.24</v>
      </c>
      <c r="O7" s="16">
        <v>388793.24</v>
      </c>
      <c r="P7" s="16">
        <v>388793.24</v>
      </c>
      <c r="Q7" s="16">
        <v>388793.24</v>
      </c>
      <c r="R7" s="16">
        <v>388793.24</v>
      </c>
      <c r="S7" s="16">
        <v>388793.24</v>
      </c>
      <c r="T7" s="16">
        <v>388793.24</v>
      </c>
      <c r="U7" s="16">
        <v>388793.24</v>
      </c>
      <c r="V7" s="16">
        <v>388793.24</v>
      </c>
      <c r="W7" s="16">
        <v>388793.24</v>
      </c>
      <c r="X7" s="16">
        <v>388793.24</v>
      </c>
      <c r="Y7" s="16">
        <v>388793.24</v>
      </c>
      <c r="Z7" s="16">
        <v>388793.24</v>
      </c>
      <c r="AA7" s="16">
        <v>388793.24</v>
      </c>
    </row>
    <row r="8" spans="1:27" ht="16" x14ac:dyDescent="0.2">
      <c r="A8" s="2" t="s">
        <v>51</v>
      </c>
      <c r="B8" s="16">
        <v>388793.24</v>
      </c>
      <c r="C8" s="16">
        <v>388793.24</v>
      </c>
      <c r="D8" s="16">
        <v>388793.24</v>
      </c>
      <c r="E8" s="16">
        <v>388793.24</v>
      </c>
      <c r="F8" s="16">
        <v>388793.24</v>
      </c>
      <c r="G8" s="16">
        <v>388793.24</v>
      </c>
      <c r="H8" s="16">
        <v>388793.24</v>
      </c>
      <c r="I8" s="16">
        <v>388793.24</v>
      </c>
      <c r="J8" s="16">
        <v>388793.24</v>
      </c>
      <c r="K8" s="16">
        <v>388793.24</v>
      </c>
      <c r="L8" s="16">
        <v>388793.24</v>
      </c>
      <c r="M8" s="16">
        <v>388793.24</v>
      </c>
      <c r="N8" s="16">
        <v>388793.24</v>
      </c>
      <c r="O8" s="16">
        <v>388793.24</v>
      </c>
      <c r="P8" s="16">
        <v>388793.24</v>
      </c>
      <c r="Q8" s="16">
        <v>388793.24</v>
      </c>
      <c r="R8" s="16">
        <v>388793.24</v>
      </c>
      <c r="S8" s="16">
        <v>388793.24</v>
      </c>
      <c r="T8" s="16">
        <v>388793.24</v>
      </c>
      <c r="U8" s="16">
        <v>388793.24</v>
      </c>
      <c r="V8" s="16">
        <v>388793.24</v>
      </c>
      <c r="W8" s="16">
        <v>388793.24</v>
      </c>
      <c r="X8" s="16">
        <v>388793.24</v>
      </c>
      <c r="Y8" s="16">
        <v>388793.24</v>
      </c>
      <c r="Z8" s="16">
        <v>388793.24</v>
      </c>
      <c r="AA8" s="16">
        <v>388793.24</v>
      </c>
    </row>
    <row r="9" spans="1:27" ht="16" x14ac:dyDescent="0.2">
      <c r="A9" s="2" t="s">
        <v>76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K24" sqref="K24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50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74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75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52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53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51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76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A9" sqref="A4:E9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16</v>
      </c>
      <c r="B1" s="14" t="s">
        <v>63</v>
      </c>
      <c r="C1" s="13" t="s">
        <v>21</v>
      </c>
      <c r="D1" s="13" t="s">
        <v>23</v>
      </c>
      <c r="E1" s="13" t="s">
        <v>17</v>
      </c>
    </row>
    <row r="2" spans="1:5" ht="16" x14ac:dyDescent="0.2">
      <c r="A2" s="15" t="s">
        <v>65</v>
      </c>
      <c r="B2" s="2" t="s">
        <v>48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65</v>
      </c>
      <c r="B3" s="2" t="s">
        <v>50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65</v>
      </c>
      <c r="B4" s="2" t="s">
        <v>74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66</v>
      </c>
      <c r="B5" s="2" t="s">
        <v>75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72</v>
      </c>
      <c r="B6" s="2" t="s">
        <v>52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72</v>
      </c>
      <c r="B7" s="2" t="s">
        <v>53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44</v>
      </c>
      <c r="B8" s="2" t="s">
        <v>51</v>
      </c>
      <c r="C8" s="13">
        <v>1</v>
      </c>
      <c r="D8" s="13">
        <v>0.1</v>
      </c>
      <c r="E8" s="13">
        <v>2000</v>
      </c>
    </row>
    <row r="9" spans="1:5" ht="16" x14ac:dyDescent="0.2">
      <c r="A9" s="13" t="s">
        <v>44</v>
      </c>
      <c r="B9" s="2" t="s">
        <v>76</v>
      </c>
      <c r="C9" s="13">
        <v>1</v>
      </c>
      <c r="D9" s="13">
        <v>0.1</v>
      </c>
      <c r="E9" s="13">
        <v>2000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K24" sqref="K24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L20" sqref="L20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63</v>
      </c>
      <c r="B1" t="s">
        <v>17</v>
      </c>
    </row>
    <row r="2" spans="1:2" ht="16" x14ac:dyDescent="0.2">
      <c r="A2" s="2" t="s">
        <v>48</v>
      </c>
      <c r="B2">
        <v>2000</v>
      </c>
    </row>
    <row r="3" spans="1:2" ht="16" x14ac:dyDescent="0.2">
      <c r="A3" s="2" t="s">
        <v>50</v>
      </c>
      <c r="B3">
        <v>2000</v>
      </c>
    </row>
    <row r="4" spans="1:2" ht="16" x14ac:dyDescent="0.2">
      <c r="A4" s="2" t="s">
        <v>74</v>
      </c>
      <c r="B4">
        <v>2000</v>
      </c>
    </row>
    <row r="5" spans="1:2" ht="16" x14ac:dyDescent="0.2">
      <c r="A5" s="2" t="s">
        <v>75</v>
      </c>
      <c r="B5">
        <v>2000</v>
      </c>
    </row>
    <row r="6" spans="1:2" ht="16" x14ac:dyDescent="0.2">
      <c r="A6" s="2" t="s">
        <v>52</v>
      </c>
      <c r="B6">
        <v>2000</v>
      </c>
    </row>
    <row r="7" spans="1:2" ht="16" x14ac:dyDescent="0.2">
      <c r="A7" s="2" t="s">
        <v>53</v>
      </c>
      <c r="B7">
        <v>2000</v>
      </c>
    </row>
    <row r="8" spans="1:2" ht="16" x14ac:dyDescent="0.2">
      <c r="A8" s="2" t="s">
        <v>51</v>
      </c>
      <c r="B8">
        <v>2000</v>
      </c>
    </row>
    <row r="9" spans="1:2" ht="16" x14ac:dyDescent="0.2">
      <c r="A9" s="2" t="s">
        <v>76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E2" sqref="E2:E15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16</v>
      </c>
      <c r="B1" s="14" t="s">
        <v>14</v>
      </c>
      <c r="C1" s="13" t="s">
        <v>21</v>
      </c>
      <c r="D1" s="13" t="s">
        <v>23</v>
      </c>
      <c r="E1" s="13" t="s">
        <v>17</v>
      </c>
    </row>
    <row r="2" spans="1:6" ht="16" x14ac:dyDescent="0.2">
      <c r="A2" s="15" t="s">
        <v>65</v>
      </c>
      <c r="B2" t="s">
        <v>70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65</v>
      </c>
      <c r="B3" t="s">
        <v>45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65</v>
      </c>
      <c r="B4" t="s">
        <v>46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65</v>
      </c>
      <c r="B5" t="s">
        <v>78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65</v>
      </c>
      <c r="B6" t="s">
        <v>47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65</v>
      </c>
      <c r="B7" t="s">
        <v>79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66</v>
      </c>
      <c r="B8" t="s">
        <v>71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66</v>
      </c>
      <c r="B9" t="s">
        <v>67</v>
      </c>
      <c r="C9" s="13">
        <v>0.1</v>
      </c>
      <c r="D9" s="13">
        <v>0</v>
      </c>
      <c r="E9" s="13">
        <v>2000</v>
      </c>
      <c r="F9" s="2"/>
    </row>
    <row r="10" spans="1:6" ht="16" x14ac:dyDescent="0.2">
      <c r="A10" s="15" t="s">
        <v>66</v>
      </c>
      <c r="B10" t="s">
        <v>68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66</v>
      </c>
      <c r="B11" t="s">
        <v>69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72</v>
      </c>
      <c r="B12" t="s">
        <v>54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72</v>
      </c>
      <c r="B13" t="s">
        <v>55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44</v>
      </c>
      <c r="B14" t="s">
        <v>56</v>
      </c>
      <c r="C14" s="13">
        <v>1</v>
      </c>
      <c r="D14" s="13">
        <v>0.4</v>
      </c>
      <c r="E14" s="13">
        <v>2000</v>
      </c>
    </row>
    <row r="15" spans="1:6" x14ac:dyDescent="0.2">
      <c r="A15" t="s">
        <v>44</v>
      </c>
      <c r="B15" t="s">
        <v>73</v>
      </c>
      <c r="C15" s="13">
        <v>0.5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D18" sqref="D18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14</v>
      </c>
      <c r="B1" t="s">
        <v>17</v>
      </c>
    </row>
    <row r="2" spans="1:2" x14ac:dyDescent="0.2">
      <c r="A2" t="s">
        <v>70</v>
      </c>
      <c r="B2">
        <v>2000</v>
      </c>
    </row>
    <row r="3" spans="1:2" x14ac:dyDescent="0.2">
      <c r="A3" t="s">
        <v>45</v>
      </c>
      <c r="B3">
        <v>2000</v>
      </c>
    </row>
    <row r="4" spans="1:2" x14ac:dyDescent="0.2">
      <c r="A4" t="s">
        <v>46</v>
      </c>
      <c r="B4">
        <v>2000</v>
      </c>
    </row>
    <row r="5" spans="1:2" x14ac:dyDescent="0.2">
      <c r="A5" t="s">
        <v>78</v>
      </c>
      <c r="B5">
        <v>2030</v>
      </c>
    </row>
    <row r="6" spans="1:2" x14ac:dyDescent="0.2">
      <c r="A6" t="s">
        <v>47</v>
      </c>
      <c r="B6">
        <v>2000</v>
      </c>
    </row>
    <row r="7" spans="1:2" x14ac:dyDescent="0.2">
      <c r="A7" t="s">
        <v>79</v>
      </c>
      <c r="B7">
        <v>2030</v>
      </c>
    </row>
    <row r="8" spans="1:2" x14ac:dyDescent="0.2">
      <c r="A8" t="s">
        <v>71</v>
      </c>
      <c r="B8">
        <v>2000</v>
      </c>
    </row>
    <row r="9" spans="1:2" x14ac:dyDescent="0.2">
      <c r="A9" t="s">
        <v>67</v>
      </c>
      <c r="B9">
        <v>2000</v>
      </c>
    </row>
    <row r="10" spans="1:2" x14ac:dyDescent="0.2">
      <c r="A10" t="s">
        <v>68</v>
      </c>
      <c r="B10">
        <v>2000</v>
      </c>
    </row>
    <row r="11" spans="1:2" x14ac:dyDescent="0.2">
      <c r="A11" t="s">
        <v>69</v>
      </c>
      <c r="B11">
        <v>2000</v>
      </c>
    </row>
    <row r="12" spans="1:2" x14ac:dyDescent="0.2">
      <c r="A12" t="s">
        <v>54</v>
      </c>
      <c r="B12">
        <v>2030</v>
      </c>
    </row>
    <row r="13" spans="1:2" x14ac:dyDescent="0.2">
      <c r="A13" t="s">
        <v>55</v>
      </c>
      <c r="B13">
        <v>2000</v>
      </c>
    </row>
    <row r="14" spans="1:2" x14ac:dyDescent="0.2">
      <c r="A14" t="s">
        <v>56</v>
      </c>
      <c r="B14">
        <v>2000</v>
      </c>
    </row>
    <row r="15" spans="1:2" x14ac:dyDescent="0.2">
      <c r="A15" t="s">
        <v>73</v>
      </c>
      <c r="B15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zoomScale="114" workbookViewId="0">
      <selection activeCell="C14" sqref="C14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70</v>
      </c>
      <c r="B2" s="30">
        <f>14.06*1.29</f>
        <v>18.1374</v>
      </c>
      <c r="C2" s="30">
        <f t="shared" ref="C2:AA2" si="0">14.06*1.29</f>
        <v>18.1374</v>
      </c>
      <c r="D2" s="30">
        <f t="shared" si="0"/>
        <v>18.1374</v>
      </c>
      <c r="E2" s="30">
        <f t="shared" si="0"/>
        <v>18.1374</v>
      </c>
      <c r="F2" s="30">
        <f t="shared" si="0"/>
        <v>18.1374</v>
      </c>
      <c r="G2" s="30">
        <f t="shared" si="0"/>
        <v>18.1374</v>
      </c>
      <c r="H2" s="30">
        <f t="shared" si="0"/>
        <v>18.1374</v>
      </c>
      <c r="I2" s="30">
        <f t="shared" si="0"/>
        <v>18.1374</v>
      </c>
      <c r="J2" s="30">
        <f t="shared" si="0"/>
        <v>18.1374</v>
      </c>
      <c r="K2" s="30">
        <f t="shared" si="0"/>
        <v>18.1374</v>
      </c>
      <c r="L2" s="30">
        <f t="shared" si="0"/>
        <v>18.1374</v>
      </c>
      <c r="M2" s="30">
        <f t="shared" si="0"/>
        <v>18.1374</v>
      </c>
      <c r="N2" s="30">
        <f t="shared" si="0"/>
        <v>18.1374</v>
      </c>
      <c r="O2" s="30">
        <f t="shared" si="0"/>
        <v>18.1374</v>
      </c>
      <c r="P2" s="30">
        <f t="shared" si="0"/>
        <v>18.1374</v>
      </c>
      <c r="Q2" s="30">
        <f t="shared" si="0"/>
        <v>18.1374</v>
      </c>
      <c r="R2" s="30">
        <f t="shared" si="0"/>
        <v>18.1374</v>
      </c>
      <c r="S2" s="30">
        <f t="shared" si="0"/>
        <v>18.1374</v>
      </c>
      <c r="T2" s="30">
        <f t="shared" si="0"/>
        <v>18.1374</v>
      </c>
      <c r="U2" s="30">
        <f t="shared" si="0"/>
        <v>18.1374</v>
      </c>
      <c r="V2" s="30">
        <f t="shared" si="0"/>
        <v>18.1374</v>
      </c>
      <c r="W2" s="30">
        <f t="shared" si="0"/>
        <v>18.1374</v>
      </c>
      <c r="X2" s="30">
        <f t="shared" si="0"/>
        <v>18.1374</v>
      </c>
      <c r="Y2" s="30">
        <f t="shared" si="0"/>
        <v>18.1374</v>
      </c>
      <c r="Z2" s="30">
        <f t="shared" si="0"/>
        <v>18.1374</v>
      </c>
      <c r="AA2" s="30">
        <f t="shared" si="0"/>
        <v>18.1374</v>
      </c>
    </row>
    <row r="3" spans="1:27" x14ac:dyDescent="0.2">
      <c r="A3" t="s">
        <v>45</v>
      </c>
      <c r="B3" s="30">
        <f>16.4*1.29</f>
        <v>21.155999999999999</v>
      </c>
      <c r="C3" s="30">
        <f t="shared" ref="C3:R7" si="1">16.4*1.29</f>
        <v>21.155999999999999</v>
      </c>
      <c r="D3" s="30">
        <f t="shared" si="1"/>
        <v>21.155999999999999</v>
      </c>
      <c r="E3" s="30">
        <f t="shared" si="1"/>
        <v>21.155999999999999</v>
      </c>
      <c r="F3" s="30">
        <f t="shared" si="1"/>
        <v>21.155999999999999</v>
      </c>
      <c r="G3" s="30">
        <f t="shared" si="1"/>
        <v>21.155999999999999</v>
      </c>
      <c r="H3" s="30">
        <f t="shared" si="1"/>
        <v>21.155999999999999</v>
      </c>
      <c r="I3" s="30">
        <f t="shared" si="1"/>
        <v>21.155999999999999</v>
      </c>
      <c r="J3" s="30">
        <f t="shared" si="1"/>
        <v>21.155999999999999</v>
      </c>
      <c r="K3" s="30">
        <f t="shared" si="1"/>
        <v>21.155999999999999</v>
      </c>
      <c r="L3" s="30">
        <f t="shared" si="1"/>
        <v>21.155999999999999</v>
      </c>
      <c r="M3" s="30">
        <f t="shared" si="1"/>
        <v>21.155999999999999</v>
      </c>
      <c r="N3" s="30">
        <f t="shared" si="1"/>
        <v>21.155999999999999</v>
      </c>
      <c r="O3" s="30">
        <f t="shared" si="1"/>
        <v>21.155999999999999</v>
      </c>
      <c r="P3" s="30">
        <f t="shared" si="1"/>
        <v>21.155999999999999</v>
      </c>
      <c r="Q3" s="30">
        <f t="shared" si="1"/>
        <v>21.155999999999999</v>
      </c>
      <c r="R3" s="30">
        <f t="shared" si="1"/>
        <v>21.155999999999999</v>
      </c>
      <c r="S3" s="30">
        <f t="shared" ref="S3:AA7" si="2">16.4*1.29</f>
        <v>21.155999999999999</v>
      </c>
      <c r="T3" s="30">
        <f t="shared" si="2"/>
        <v>21.155999999999999</v>
      </c>
      <c r="U3" s="30">
        <f t="shared" si="2"/>
        <v>21.155999999999999</v>
      </c>
      <c r="V3" s="30">
        <f t="shared" si="2"/>
        <v>21.155999999999999</v>
      </c>
      <c r="W3" s="30">
        <f t="shared" si="2"/>
        <v>21.155999999999999</v>
      </c>
      <c r="X3" s="30">
        <f t="shared" si="2"/>
        <v>21.155999999999999</v>
      </c>
      <c r="Y3" s="30">
        <f t="shared" si="2"/>
        <v>21.155999999999999</v>
      </c>
      <c r="Z3" s="30">
        <f t="shared" si="2"/>
        <v>21.155999999999999</v>
      </c>
      <c r="AA3" s="30">
        <f t="shared" si="2"/>
        <v>21.155999999999999</v>
      </c>
    </row>
    <row r="4" spans="1:27" x14ac:dyDescent="0.2">
      <c r="A4" t="s">
        <v>46</v>
      </c>
      <c r="B4" s="30">
        <f t="shared" ref="B4:Q9" si="3">16.4*1.29</f>
        <v>21.155999999999999</v>
      </c>
      <c r="C4" s="30">
        <f t="shared" si="1"/>
        <v>21.155999999999999</v>
      </c>
      <c r="D4" s="30">
        <f t="shared" si="1"/>
        <v>21.155999999999999</v>
      </c>
      <c r="E4" s="30">
        <f t="shared" si="1"/>
        <v>21.155999999999999</v>
      </c>
      <c r="F4" s="30">
        <f t="shared" si="1"/>
        <v>21.155999999999999</v>
      </c>
      <c r="G4" s="30">
        <f t="shared" si="1"/>
        <v>21.155999999999999</v>
      </c>
      <c r="H4" s="30">
        <f t="shared" si="1"/>
        <v>21.155999999999999</v>
      </c>
      <c r="I4" s="30">
        <f t="shared" si="1"/>
        <v>21.155999999999999</v>
      </c>
      <c r="J4" s="30">
        <f t="shared" si="1"/>
        <v>21.155999999999999</v>
      </c>
      <c r="K4" s="30">
        <f t="shared" si="1"/>
        <v>21.155999999999999</v>
      </c>
      <c r="L4" s="30">
        <f t="shared" si="1"/>
        <v>21.155999999999999</v>
      </c>
      <c r="M4" s="30">
        <f t="shared" si="1"/>
        <v>21.155999999999999</v>
      </c>
      <c r="N4" s="30">
        <f t="shared" si="1"/>
        <v>21.155999999999999</v>
      </c>
      <c r="O4" s="30">
        <f t="shared" si="1"/>
        <v>21.155999999999999</v>
      </c>
      <c r="P4" s="30">
        <f t="shared" si="1"/>
        <v>21.155999999999999</v>
      </c>
      <c r="Q4" s="30">
        <f t="shared" si="1"/>
        <v>21.155999999999999</v>
      </c>
      <c r="R4" s="30">
        <f t="shared" si="1"/>
        <v>21.155999999999999</v>
      </c>
      <c r="S4" s="30">
        <f t="shared" si="2"/>
        <v>21.155999999999999</v>
      </c>
      <c r="T4" s="30">
        <f t="shared" si="2"/>
        <v>21.155999999999999</v>
      </c>
      <c r="U4" s="30">
        <f t="shared" si="2"/>
        <v>21.155999999999999</v>
      </c>
      <c r="V4" s="30">
        <f t="shared" si="2"/>
        <v>21.155999999999999</v>
      </c>
      <c r="W4" s="30">
        <f t="shared" si="2"/>
        <v>21.155999999999999</v>
      </c>
      <c r="X4" s="30">
        <f t="shared" si="2"/>
        <v>21.155999999999999</v>
      </c>
      <c r="Y4" s="30">
        <f t="shared" si="2"/>
        <v>21.155999999999999</v>
      </c>
      <c r="Z4" s="30">
        <f t="shared" si="2"/>
        <v>21.155999999999999</v>
      </c>
      <c r="AA4" s="30">
        <f t="shared" si="2"/>
        <v>21.155999999999999</v>
      </c>
    </row>
    <row r="5" spans="1:27" x14ac:dyDescent="0.2">
      <c r="A5" t="s">
        <v>78</v>
      </c>
      <c r="B5" s="30">
        <f t="shared" si="3"/>
        <v>21.155999999999999</v>
      </c>
      <c r="C5" s="30">
        <f t="shared" si="1"/>
        <v>21.155999999999999</v>
      </c>
      <c r="D5" s="30">
        <f t="shared" si="1"/>
        <v>21.155999999999999</v>
      </c>
      <c r="E5" s="30">
        <f t="shared" si="1"/>
        <v>21.155999999999999</v>
      </c>
      <c r="F5" s="30">
        <f t="shared" si="1"/>
        <v>21.155999999999999</v>
      </c>
      <c r="G5" s="30">
        <f t="shared" si="1"/>
        <v>21.155999999999999</v>
      </c>
      <c r="H5" s="30">
        <f t="shared" si="1"/>
        <v>21.155999999999999</v>
      </c>
      <c r="I5" s="30">
        <f t="shared" si="1"/>
        <v>21.155999999999999</v>
      </c>
      <c r="J5" s="30">
        <f t="shared" si="1"/>
        <v>21.155999999999999</v>
      </c>
      <c r="K5" s="30">
        <f t="shared" si="1"/>
        <v>21.155999999999999</v>
      </c>
      <c r="L5" s="30">
        <f t="shared" si="1"/>
        <v>21.155999999999999</v>
      </c>
      <c r="M5" s="30">
        <f t="shared" si="1"/>
        <v>21.155999999999999</v>
      </c>
      <c r="N5" s="30">
        <f t="shared" si="1"/>
        <v>21.155999999999999</v>
      </c>
      <c r="O5" s="30">
        <f t="shared" si="1"/>
        <v>21.155999999999999</v>
      </c>
      <c r="P5" s="30">
        <f t="shared" si="1"/>
        <v>21.155999999999999</v>
      </c>
      <c r="Q5" s="30">
        <f t="shared" si="1"/>
        <v>21.155999999999999</v>
      </c>
      <c r="R5" s="30">
        <f t="shared" si="1"/>
        <v>21.155999999999999</v>
      </c>
      <c r="S5" s="30">
        <f t="shared" si="2"/>
        <v>21.155999999999999</v>
      </c>
      <c r="T5" s="30">
        <f t="shared" si="2"/>
        <v>21.155999999999999</v>
      </c>
      <c r="U5" s="30">
        <f t="shared" si="2"/>
        <v>21.155999999999999</v>
      </c>
      <c r="V5" s="30">
        <f t="shared" si="2"/>
        <v>21.155999999999999</v>
      </c>
      <c r="W5" s="30">
        <f t="shared" si="2"/>
        <v>21.155999999999999</v>
      </c>
      <c r="X5" s="30">
        <f t="shared" si="2"/>
        <v>21.155999999999999</v>
      </c>
      <c r="Y5" s="30">
        <f t="shared" si="2"/>
        <v>21.155999999999999</v>
      </c>
      <c r="Z5" s="30">
        <f t="shared" si="2"/>
        <v>21.155999999999999</v>
      </c>
      <c r="AA5" s="30">
        <f t="shared" si="2"/>
        <v>21.155999999999999</v>
      </c>
    </row>
    <row r="6" spans="1:27" x14ac:dyDescent="0.2">
      <c r="A6" t="s">
        <v>47</v>
      </c>
      <c r="B6" s="30">
        <f t="shared" si="3"/>
        <v>21.155999999999999</v>
      </c>
      <c r="C6" s="30">
        <f t="shared" si="1"/>
        <v>21.155999999999999</v>
      </c>
      <c r="D6" s="30">
        <f t="shared" si="1"/>
        <v>21.155999999999999</v>
      </c>
      <c r="E6" s="30">
        <f t="shared" si="1"/>
        <v>21.155999999999999</v>
      </c>
      <c r="F6" s="30">
        <f t="shared" si="1"/>
        <v>21.155999999999999</v>
      </c>
      <c r="G6" s="30">
        <f t="shared" si="1"/>
        <v>21.155999999999999</v>
      </c>
      <c r="H6" s="30">
        <f t="shared" si="1"/>
        <v>21.155999999999999</v>
      </c>
      <c r="I6" s="30">
        <f t="shared" si="1"/>
        <v>21.155999999999999</v>
      </c>
      <c r="J6" s="30">
        <f t="shared" si="1"/>
        <v>21.155999999999999</v>
      </c>
      <c r="K6" s="30">
        <f t="shared" si="1"/>
        <v>21.155999999999999</v>
      </c>
      <c r="L6" s="30">
        <f t="shared" si="1"/>
        <v>21.155999999999999</v>
      </c>
      <c r="M6" s="30">
        <f t="shared" si="1"/>
        <v>21.155999999999999</v>
      </c>
      <c r="N6" s="30">
        <f t="shared" si="1"/>
        <v>21.155999999999999</v>
      </c>
      <c r="O6" s="30">
        <f t="shared" si="1"/>
        <v>21.155999999999999</v>
      </c>
      <c r="P6" s="30">
        <f t="shared" si="1"/>
        <v>21.155999999999999</v>
      </c>
      <c r="Q6" s="30">
        <f t="shared" si="1"/>
        <v>21.155999999999999</v>
      </c>
      <c r="R6" s="30">
        <f t="shared" si="1"/>
        <v>21.155999999999999</v>
      </c>
      <c r="S6" s="30">
        <f t="shared" si="2"/>
        <v>21.155999999999999</v>
      </c>
      <c r="T6" s="30">
        <f t="shared" si="2"/>
        <v>21.155999999999999</v>
      </c>
      <c r="U6" s="30">
        <f t="shared" si="2"/>
        <v>21.155999999999999</v>
      </c>
      <c r="V6" s="30">
        <f t="shared" si="2"/>
        <v>21.155999999999999</v>
      </c>
      <c r="W6" s="30">
        <f t="shared" si="2"/>
        <v>21.155999999999999</v>
      </c>
      <c r="X6" s="30">
        <f t="shared" si="2"/>
        <v>21.155999999999999</v>
      </c>
      <c r="Y6" s="30">
        <f t="shared" si="2"/>
        <v>21.155999999999999</v>
      </c>
      <c r="Z6" s="30">
        <f t="shared" si="2"/>
        <v>21.155999999999999</v>
      </c>
      <c r="AA6" s="30">
        <f t="shared" si="2"/>
        <v>21.155999999999999</v>
      </c>
    </row>
    <row r="7" spans="1:27" x14ac:dyDescent="0.2">
      <c r="A7" t="s">
        <v>79</v>
      </c>
      <c r="B7" s="30">
        <f t="shared" si="3"/>
        <v>21.155999999999999</v>
      </c>
      <c r="C7" s="30">
        <f t="shared" si="1"/>
        <v>21.155999999999999</v>
      </c>
      <c r="D7" s="30">
        <f t="shared" si="1"/>
        <v>21.155999999999999</v>
      </c>
      <c r="E7" s="30">
        <f t="shared" si="1"/>
        <v>21.155999999999999</v>
      </c>
      <c r="F7" s="30">
        <f t="shared" si="1"/>
        <v>21.155999999999999</v>
      </c>
      <c r="G7" s="30">
        <f t="shared" si="1"/>
        <v>21.155999999999999</v>
      </c>
      <c r="H7" s="30">
        <f t="shared" si="1"/>
        <v>21.155999999999999</v>
      </c>
      <c r="I7" s="30">
        <f t="shared" si="1"/>
        <v>21.155999999999999</v>
      </c>
      <c r="J7" s="30">
        <f t="shared" si="1"/>
        <v>21.155999999999999</v>
      </c>
      <c r="K7" s="30">
        <f t="shared" si="1"/>
        <v>21.155999999999999</v>
      </c>
      <c r="L7" s="30">
        <f t="shared" si="1"/>
        <v>21.155999999999999</v>
      </c>
      <c r="M7" s="30">
        <f t="shared" si="1"/>
        <v>21.155999999999999</v>
      </c>
      <c r="N7" s="30">
        <f t="shared" si="1"/>
        <v>21.155999999999999</v>
      </c>
      <c r="O7" s="30">
        <f t="shared" si="1"/>
        <v>21.155999999999999</v>
      </c>
      <c r="P7" s="30">
        <f t="shared" si="1"/>
        <v>21.155999999999999</v>
      </c>
      <c r="Q7" s="30">
        <f t="shared" si="1"/>
        <v>21.155999999999999</v>
      </c>
      <c r="R7" s="30">
        <f t="shared" si="1"/>
        <v>21.155999999999999</v>
      </c>
      <c r="S7" s="30">
        <f t="shared" si="2"/>
        <v>21.155999999999999</v>
      </c>
      <c r="T7" s="30">
        <f t="shared" si="2"/>
        <v>21.155999999999999</v>
      </c>
      <c r="U7" s="30">
        <f t="shared" si="2"/>
        <v>21.155999999999999</v>
      </c>
      <c r="V7" s="30">
        <f t="shared" si="2"/>
        <v>21.155999999999999</v>
      </c>
      <c r="W7" s="30">
        <f t="shared" si="2"/>
        <v>21.155999999999999</v>
      </c>
      <c r="X7" s="30">
        <f t="shared" si="2"/>
        <v>21.155999999999999</v>
      </c>
      <c r="Y7" s="30">
        <f t="shared" si="2"/>
        <v>21.155999999999999</v>
      </c>
      <c r="Z7" s="30">
        <f t="shared" si="2"/>
        <v>21.155999999999999</v>
      </c>
      <c r="AA7" s="30">
        <f t="shared" si="2"/>
        <v>21.155999999999999</v>
      </c>
    </row>
    <row r="8" spans="1:27" x14ac:dyDescent="0.2">
      <c r="A8" t="s">
        <v>71</v>
      </c>
      <c r="B8" s="30">
        <f>14.06*1.29</f>
        <v>18.1374</v>
      </c>
      <c r="C8" s="30">
        <f t="shared" ref="C8:AA8" si="4">14.06*1.29</f>
        <v>18.1374</v>
      </c>
      <c r="D8" s="30">
        <f t="shared" si="4"/>
        <v>18.1374</v>
      </c>
      <c r="E8" s="30">
        <f t="shared" si="4"/>
        <v>18.1374</v>
      </c>
      <c r="F8" s="30">
        <f t="shared" si="4"/>
        <v>18.1374</v>
      </c>
      <c r="G8" s="30">
        <f t="shared" si="4"/>
        <v>18.1374</v>
      </c>
      <c r="H8" s="30">
        <f t="shared" si="4"/>
        <v>18.1374</v>
      </c>
      <c r="I8" s="30">
        <f t="shared" si="4"/>
        <v>18.1374</v>
      </c>
      <c r="J8" s="30">
        <f t="shared" si="4"/>
        <v>18.1374</v>
      </c>
      <c r="K8" s="30">
        <f t="shared" si="4"/>
        <v>18.1374</v>
      </c>
      <c r="L8" s="30">
        <f t="shared" si="4"/>
        <v>18.1374</v>
      </c>
      <c r="M8" s="30">
        <f t="shared" si="4"/>
        <v>18.1374</v>
      </c>
      <c r="N8" s="30">
        <f t="shared" si="4"/>
        <v>18.1374</v>
      </c>
      <c r="O8" s="30">
        <f t="shared" si="4"/>
        <v>18.1374</v>
      </c>
      <c r="P8" s="30">
        <f t="shared" si="4"/>
        <v>18.1374</v>
      </c>
      <c r="Q8" s="30">
        <f t="shared" si="4"/>
        <v>18.1374</v>
      </c>
      <c r="R8" s="30">
        <f t="shared" si="4"/>
        <v>18.1374</v>
      </c>
      <c r="S8" s="30">
        <f t="shared" si="4"/>
        <v>18.1374</v>
      </c>
      <c r="T8" s="30">
        <f t="shared" si="4"/>
        <v>18.1374</v>
      </c>
      <c r="U8" s="30">
        <f t="shared" si="4"/>
        <v>18.1374</v>
      </c>
      <c r="V8" s="30">
        <f t="shared" si="4"/>
        <v>18.1374</v>
      </c>
      <c r="W8" s="30">
        <f t="shared" si="4"/>
        <v>18.1374</v>
      </c>
      <c r="X8" s="30">
        <f t="shared" si="4"/>
        <v>18.1374</v>
      </c>
      <c r="Y8" s="30">
        <f t="shared" si="4"/>
        <v>18.1374</v>
      </c>
      <c r="Z8" s="30">
        <f t="shared" si="4"/>
        <v>18.1374</v>
      </c>
      <c r="AA8" s="30">
        <f t="shared" si="4"/>
        <v>18.1374</v>
      </c>
    </row>
    <row r="9" spans="1:27" x14ac:dyDescent="0.2">
      <c r="A9" t="s">
        <v>67</v>
      </c>
      <c r="B9" s="30">
        <f t="shared" si="3"/>
        <v>21.155999999999999</v>
      </c>
      <c r="C9" s="30">
        <f t="shared" si="3"/>
        <v>21.155999999999999</v>
      </c>
      <c r="D9" s="30">
        <f t="shared" si="3"/>
        <v>21.155999999999999</v>
      </c>
      <c r="E9" s="30">
        <f t="shared" si="3"/>
        <v>21.155999999999999</v>
      </c>
      <c r="F9" s="30">
        <f t="shared" si="3"/>
        <v>21.155999999999999</v>
      </c>
      <c r="G9" s="30">
        <f t="shared" si="3"/>
        <v>21.155999999999999</v>
      </c>
      <c r="H9" s="30">
        <f t="shared" si="3"/>
        <v>21.155999999999999</v>
      </c>
      <c r="I9" s="30">
        <f t="shared" si="3"/>
        <v>21.155999999999999</v>
      </c>
      <c r="J9" s="30">
        <f t="shared" si="3"/>
        <v>21.155999999999999</v>
      </c>
      <c r="K9" s="30">
        <f t="shared" si="3"/>
        <v>21.155999999999999</v>
      </c>
      <c r="L9" s="30">
        <f t="shared" si="3"/>
        <v>21.155999999999999</v>
      </c>
      <c r="M9" s="30">
        <f t="shared" si="3"/>
        <v>21.155999999999999</v>
      </c>
      <c r="N9" s="30">
        <f t="shared" si="3"/>
        <v>21.155999999999999</v>
      </c>
      <c r="O9" s="30">
        <f t="shared" si="3"/>
        <v>21.155999999999999</v>
      </c>
      <c r="P9" s="30">
        <f t="shared" si="3"/>
        <v>21.155999999999999</v>
      </c>
      <c r="Q9" s="30">
        <f t="shared" si="3"/>
        <v>21.155999999999999</v>
      </c>
      <c r="R9" s="30">
        <f t="shared" ref="R9:AA9" si="5">16.4*1.29</f>
        <v>21.155999999999999</v>
      </c>
      <c r="S9" s="30">
        <f t="shared" si="5"/>
        <v>21.155999999999999</v>
      </c>
      <c r="T9" s="30">
        <f t="shared" si="5"/>
        <v>21.155999999999999</v>
      </c>
      <c r="U9" s="30">
        <f t="shared" si="5"/>
        <v>21.155999999999999</v>
      </c>
      <c r="V9" s="30">
        <f t="shared" si="5"/>
        <v>21.155999999999999</v>
      </c>
      <c r="W9" s="30">
        <f t="shared" si="5"/>
        <v>21.155999999999999</v>
      </c>
      <c r="X9" s="30">
        <f t="shared" si="5"/>
        <v>21.155999999999999</v>
      </c>
      <c r="Y9" s="30">
        <f t="shared" si="5"/>
        <v>21.155999999999999</v>
      </c>
      <c r="Z9" s="30">
        <f t="shared" si="5"/>
        <v>21.155999999999999</v>
      </c>
      <c r="AA9" s="30">
        <f t="shared" si="5"/>
        <v>21.155999999999999</v>
      </c>
    </row>
    <row r="10" spans="1:27" x14ac:dyDescent="0.2">
      <c r="A10" t="s">
        <v>68</v>
      </c>
      <c r="B10" s="30">
        <f t="shared" ref="B10:AA11" si="6">16.4*1.29</f>
        <v>21.155999999999999</v>
      </c>
      <c r="C10" s="30">
        <f t="shared" si="6"/>
        <v>21.155999999999999</v>
      </c>
      <c r="D10" s="30">
        <f t="shared" si="6"/>
        <v>21.155999999999999</v>
      </c>
      <c r="E10" s="30">
        <f t="shared" si="6"/>
        <v>21.155999999999999</v>
      </c>
      <c r="F10" s="30">
        <f t="shared" si="6"/>
        <v>21.155999999999999</v>
      </c>
      <c r="G10" s="30">
        <f t="shared" si="6"/>
        <v>21.155999999999999</v>
      </c>
      <c r="H10" s="30">
        <f t="shared" si="6"/>
        <v>21.155999999999999</v>
      </c>
      <c r="I10" s="30">
        <f t="shared" si="6"/>
        <v>21.155999999999999</v>
      </c>
      <c r="J10" s="30">
        <f t="shared" si="6"/>
        <v>21.155999999999999</v>
      </c>
      <c r="K10" s="30">
        <f t="shared" si="6"/>
        <v>21.155999999999999</v>
      </c>
      <c r="L10" s="30">
        <f t="shared" si="6"/>
        <v>21.155999999999999</v>
      </c>
      <c r="M10" s="30">
        <f t="shared" si="6"/>
        <v>21.155999999999999</v>
      </c>
      <c r="N10" s="30">
        <f t="shared" si="6"/>
        <v>21.155999999999999</v>
      </c>
      <c r="O10" s="30">
        <f t="shared" si="6"/>
        <v>21.155999999999999</v>
      </c>
      <c r="P10" s="30">
        <f t="shared" si="6"/>
        <v>21.155999999999999</v>
      </c>
      <c r="Q10" s="30">
        <f t="shared" si="6"/>
        <v>21.155999999999999</v>
      </c>
      <c r="R10" s="30">
        <f t="shared" si="6"/>
        <v>21.155999999999999</v>
      </c>
      <c r="S10" s="30">
        <f t="shared" si="6"/>
        <v>21.155999999999999</v>
      </c>
      <c r="T10" s="30">
        <f t="shared" si="6"/>
        <v>21.155999999999999</v>
      </c>
      <c r="U10" s="30">
        <f t="shared" si="6"/>
        <v>21.155999999999999</v>
      </c>
      <c r="V10" s="30">
        <f t="shared" si="6"/>
        <v>21.155999999999999</v>
      </c>
      <c r="W10" s="30">
        <f t="shared" si="6"/>
        <v>21.155999999999999</v>
      </c>
      <c r="X10" s="30">
        <f t="shared" si="6"/>
        <v>21.155999999999999</v>
      </c>
      <c r="Y10" s="30">
        <f t="shared" si="6"/>
        <v>21.155999999999999</v>
      </c>
      <c r="Z10" s="30">
        <f t="shared" si="6"/>
        <v>21.155999999999999</v>
      </c>
      <c r="AA10" s="30">
        <f t="shared" si="6"/>
        <v>21.155999999999999</v>
      </c>
    </row>
    <row r="11" spans="1:27" x14ac:dyDescent="0.2">
      <c r="A11" t="s">
        <v>69</v>
      </c>
      <c r="B11" s="30">
        <f t="shared" si="6"/>
        <v>21.155999999999999</v>
      </c>
      <c r="C11" s="30">
        <f t="shared" si="6"/>
        <v>21.155999999999999</v>
      </c>
      <c r="D11" s="30">
        <f t="shared" si="6"/>
        <v>21.155999999999999</v>
      </c>
      <c r="E11" s="30">
        <f t="shared" si="6"/>
        <v>21.155999999999999</v>
      </c>
      <c r="F11" s="30">
        <f t="shared" si="6"/>
        <v>21.155999999999999</v>
      </c>
      <c r="G11" s="30">
        <f t="shared" si="6"/>
        <v>21.155999999999999</v>
      </c>
      <c r="H11" s="30">
        <f t="shared" si="6"/>
        <v>21.155999999999999</v>
      </c>
      <c r="I11" s="30">
        <f t="shared" si="6"/>
        <v>21.155999999999999</v>
      </c>
      <c r="J11" s="30">
        <f t="shared" si="6"/>
        <v>21.155999999999999</v>
      </c>
      <c r="K11" s="30">
        <f t="shared" si="6"/>
        <v>21.155999999999999</v>
      </c>
      <c r="L11" s="30">
        <f t="shared" si="6"/>
        <v>21.155999999999999</v>
      </c>
      <c r="M11" s="30">
        <f t="shared" si="6"/>
        <v>21.155999999999999</v>
      </c>
      <c r="N11" s="30">
        <f t="shared" si="6"/>
        <v>21.155999999999999</v>
      </c>
      <c r="O11" s="30">
        <f t="shared" si="6"/>
        <v>21.155999999999999</v>
      </c>
      <c r="P11" s="30">
        <f t="shared" si="6"/>
        <v>21.155999999999999</v>
      </c>
      <c r="Q11" s="30">
        <f t="shared" si="6"/>
        <v>21.155999999999999</v>
      </c>
      <c r="R11" s="30">
        <f t="shared" si="6"/>
        <v>21.155999999999999</v>
      </c>
      <c r="S11" s="30">
        <f t="shared" si="6"/>
        <v>21.155999999999999</v>
      </c>
      <c r="T11" s="30">
        <f t="shared" si="6"/>
        <v>21.155999999999999</v>
      </c>
      <c r="U11" s="30">
        <f t="shared" si="6"/>
        <v>21.155999999999999</v>
      </c>
      <c r="V11" s="30">
        <f t="shared" si="6"/>
        <v>21.155999999999999</v>
      </c>
      <c r="W11" s="30">
        <f t="shared" si="6"/>
        <v>21.155999999999999</v>
      </c>
      <c r="X11" s="30">
        <f t="shared" si="6"/>
        <v>21.155999999999999</v>
      </c>
      <c r="Y11" s="30">
        <f t="shared" si="6"/>
        <v>21.155999999999999</v>
      </c>
      <c r="Z11" s="30">
        <f t="shared" si="6"/>
        <v>21.155999999999999</v>
      </c>
      <c r="AA11" s="30">
        <f t="shared" si="6"/>
        <v>21.155999999999999</v>
      </c>
    </row>
    <row r="12" spans="1:27" x14ac:dyDescent="0.2">
      <c r="A12" t="s">
        <v>54</v>
      </c>
      <c r="B12" s="30">
        <v>15.9</v>
      </c>
      <c r="C12" s="30">
        <v>15.9</v>
      </c>
      <c r="D12" s="30">
        <v>15.9</v>
      </c>
      <c r="E12" s="30">
        <v>15.9</v>
      </c>
      <c r="F12" s="30">
        <v>15.9</v>
      </c>
      <c r="G12" s="30">
        <v>15.9</v>
      </c>
      <c r="H12" s="30">
        <v>15.9</v>
      </c>
      <c r="I12" s="30">
        <v>15.9</v>
      </c>
      <c r="J12" s="30">
        <v>15.9</v>
      </c>
      <c r="K12" s="30">
        <v>15.9</v>
      </c>
      <c r="L12" s="30">
        <v>15.9</v>
      </c>
      <c r="M12" s="30">
        <v>15.9</v>
      </c>
      <c r="N12" s="30">
        <v>15.9</v>
      </c>
      <c r="O12" s="30">
        <v>15.9</v>
      </c>
      <c r="P12" s="30">
        <v>15.9</v>
      </c>
      <c r="Q12" s="30">
        <v>15.9</v>
      </c>
      <c r="R12" s="30">
        <v>15.9</v>
      </c>
      <c r="S12" s="30">
        <v>15.9</v>
      </c>
      <c r="T12" s="30">
        <v>15.9</v>
      </c>
      <c r="U12" s="30">
        <v>15.9</v>
      </c>
      <c r="V12" s="30">
        <v>15.9</v>
      </c>
      <c r="W12" s="30">
        <v>15.9</v>
      </c>
      <c r="X12" s="30">
        <v>15.9</v>
      </c>
      <c r="Y12" s="30">
        <v>15.9</v>
      </c>
      <c r="Z12" s="30">
        <v>15.9</v>
      </c>
      <c r="AA12" s="30">
        <v>15.9</v>
      </c>
    </row>
    <row r="13" spans="1:27" x14ac:dyDescent="0.2">
      <c r="A13" t="s">
        <v>55</v>
      </c>
      <c r="B13" s="30">
        <v>15.91</v>
      </c>
      <c r="C13" s="30">
        <v>15.91</v>
      </c>
      <c r="D13" s="30">
        <v>15.91</v>
      </c>
      <c r="E13" s="30">
        <v>15.91</v>
      </c>
      <c r="F13" s="30">
        <v>15.91</v>
      </c>
      <c r="G13" s="30">
        <v>15.91</v>
      </c>
      <c r="H13" s="30">
        <v>15.91</v>
      </c>
      <c r="I13" s="30">
        <v>15.91</v>
      </c>
      <c r="J13" s="30">
        <v>15.91</v>
      </c>
      <c r="K13" s="30">
        <v>15.91</v>
      </c>
      <c r="L13" s="30">
        <v>15.91</v>
      </c>
      <c r="M13" s="30">
        <v>15.91</v>
      </c>
      <c r="N13" s="30">
        <v>15.91</v>
      </c>
      <c r="O13" s="30">
        <v>15.91</v>
      </c>
      <c r="P13" s="30">
        <v>15.91</v>
      </c>
      <c r="Q13" s="30">
        <v>15.91</v>
      </c>
      <c r="R13" s="30">
        <v>15.91</v>
      </c>
      <c r="S13" s="30">
        <v>15.91</v>
      </c>
      <c r="T13" s="30">
        <v>15.91</v>
      </c>
      <c r="U13" s="30">
        <v>15.91</v>
      </c>
      <c r="V13" s="30">
        <v>15.91</v>
      </c>
      <c r="W13" s="30">
        <v>15.91</v>
      </c>
      <c r="X13" s="30">
        <v>15.91</v>
      </c>
      <c r="Y13" s="30">
        <v>15.91</v>
      </c>
      <c r="Z13" s="30">
        <v>15.91</v>
      </c>
      <c r="AA13" s="30">
        <v>15.91</v>
      </c>
    </row>
    <row r="14" spans="1:27" x14ac:dyDescent="0.2">
      <c r="A14" t="s">
        <v>56</v>
      </c>
      <c r="B14" s="30">
        <v>6</v>
      </c>
      <c r="C14" s="30">
        <v>6</v>
      </c>
      <c r="D14" s="30">
        <v>6</v>
      </c>
      <c r="E14" s="30">
        <v>6</v>
      </c>
      <c r="F14" s="30">
        <v>6</v>
      </c>
      <c r="G14" s="30">
        <v>6</v>
      </c>
      <c r="H14" s="30">
        <v>6</v>
      </c>
      <c r="I14" s="30">
        <v>6</v>
      </c>
      <c r="J14" s="30">
        <v>6</v>
      </c>
      <c r="K14" s="30">
        <v>6</v>
      </c>
      <c r="L14" s="30">
        <v>6</v>
      </c>
      <c r="M14" s="30">
        <v>6</v>
      </c>
      <c r="N14" s="30">
        <v>6</v>
      </c>
      <c r="O14" s="30">
        <v>6</v>
      </c>
      <c r="P14" s="30">
        <v>6</v>
      </c>
      <c r="Q14" s="30">
        <v>6</v>
      </c>
      <c r="R14" s="30">
        <v>6</v>
      </c>
      <c r="S14" s="30">
        <v>6</v>
      </c>
      <c r="T14" s="30">
        <v>6</v>
      </c>
      <c r="U14" s="30">
        <v>6</v>
      </c>
      <c r="V14" s="30">
        <v>6</v>
      </c>
      <c r="W14" s="30">
        <v>6</v>
      </c>
      <c r="X14" s="30">
        <v>6</v>
      </c>
      <c r="Y14" s="30">
        <v>6</v>
      </c>
      <c r="Z14" s="30">
        <v>6</v>
      </c>
      <c r="AA14" s="30">
        <v>6</v>
      </c>
    </row>
    <row r="15" spans="1:27" x14ac:dyDescent="0.2">
      <c r="A15" t="s">
        <v>73</v>
      </c>
      <c r="B15" s="30">
        <v>6.01</v>
      </c>
      <c r="C15" s="30">
        <v>6.01</v>
      </c>
      <c r="D15" s="30">
        <v>6.01</v>
      </c>
      <c r="E15" s="30">
        <v>6.01</v>
      </c>
      <c r="F15" s="30">
        <v>6.01</v>
      </c>
      <c r="G15" s="30">
        <v>6.01</v>
      </c>
      <c r="H15" s="30">
        <v>6.01</v>
      </c>
      <c r="I15" s="30">
        <v>6.01</v>
      </c>
      <c r="J15" s="30">
        <v>6.01</v>
      </c>
      <c r="K15" s="30">
        <v>6.01</v>
      </c>
      <c r="L15" s="30">
        <v>6.01</v>
      </c>
      <c r="M15" s="30">
        <v>6.01</v>
      </c>
      <c r="N15" s="30">
        <v>6.01</v>
      </c>
      <c r="O15" s="30">
        <v>6.01</v>
      </c>
      <c r="P15" s="30">
        <v>6.01</v>
      </c>
      <c r="Q15" s="30">
        <v>6.01</v>
      </c>
      <c r="R15" s="30">
        <v>6.01</v>
      </c>
      <c r="S15" s="30">
        <v>6.01</v>
      </c>
      <c r="T15" s="30">
        <v>6.01</v>
      </c>
      <c r="U15" s="30">
        <v>6.01</v>
      </c>
      <c r="V15" s="30">
        <v>6.01</v>
      </c>
      <c r="W15" s="30">
        <v>6.01</v>
      </c>
      <c r="X15" s="30">
        <v>6.01</v>
      </c>
      <c r="Y15" s="30">
        <v>6.01</v>
      </c>
      <c r="Z15" s="30">
        <v>6.01</v>
      </c>
      <c r="AA15" s="30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H19" sqref="H19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45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46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78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47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79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71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67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68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69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73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7"/>
  <sheetViews>
    <sheetView workbookViewId="0">
      <selection activeCell="H5" sqref="H5"/>
    </sheetView>
  </sheetViews>
  <sheetFormatPr baseColWidth="10" defaultColWidth="8.83203125" defaultRowHeight="15" x14ac:dyDescent="0.2"/>
  <cols>
    <col min="1" max="1" width="19.5" customWidth="1"/>
    <col min="2" max="2" width="13.33203125" customWidth="1"/>
    <col min="3" max="3" width="42.33203125" customWidth="1"/>
    <col min="4" max="4" width="22.5" customWidth="1"/>
    <col min="5" max="5" width="30.83203125" customWidth="1"/>
    <col min="6" max="6" width="14.6640625" customWidth="1"/>
    <col min="7" max="7" width="15.6640625" customWidth="1"/>
    <col min="8" max="8" width="19.33203125" customWidth="1"/>
    <col min="11" max="11" width="9.33203125" bestFit="1" customWidth="1"/>
  </cols>
  <sheetData>
    <row r="1" spans="1:8" x14ac:dyDescent="0.2">
      <c r="A1" t="s">
        <v>0</v>
      </c>
      <c r="B1" t="s">
        <v>16</v>
      </c>
      <c r="C1" t="s">
        <v>14</v>
      </c>
      <c r="D1" t="s">
        <v>30</v>
      </c>
      <c r="E1" t="s">
        <v>63</v>
      </c>
      <c r="F1" t="s">
        <v>64</v>
      </c>
      <c r="G1" t="s">
        <v>82</v>
      </c>
      <c r="H1" t="s">
        <v>18</v>
      </c>
    </row>
    <row r="2" spans="1:8" ht="16" x14ac:dyDescent="0.2">
      <c r="A2" s="10" t="s">
        <v>33</v>
      </c>
      <c r="B2" s="2" t="s">
        <v>65</v>
      </c>
      <c r="C2" s="11" t="s">
        <v>81</v>
      </c>
      <c r="D2" s="27" t="s">
        <v>87</v>
      </c>
      <c r="E2" s="12" t="s">
        <v>49</v>
      </c>
      <c r="F2" s="29" t="s">
        <v>77</v>
      </c>
      <c r="G2" s="10">
        <v>4128000</v>
      </c>
      <c r="H2" s="5">
        <v>2017</v>
      </c>
    </row>
    <row r="3" spans="1:8" ht="16" x14ac:dyDescent="0.2">
      <c r="A3" s="10" t="s">
        <v>37</v>
      </c>
      <c r="B3" s="2" t="s">
        <v>65</v>
      </c>
      <c r="C3" s="11" t="s">
        <v>81</v>
      </c>
      <c r="D3" s="27" t="s">
        <v>87</v>
      </c>
      <c r="E3" s="12" t="s">
        <v>49</v>
      </c>
      <c r="F3" s="29" t="s">
        <v>77</v>
      </c>
      <c r="G3" s="10">
        <v>4000000</v>
      </c>
      <c r="H3" s="5">
        <v>2013</v>
      </c>
    </row>
    <row r="4" spans="1:8" ht="16" x14ac:dyDescent="0.2">
      <c r="A4" s="10" t="s">
        <v>38</v>
      </c>
      <c r="B4" s="2" t="s">
        <v>65</v>
      </c>
      <c r="C4" s="11" t="s">
        <v>81</v>
      </c>
      <c r="D4" s="27" t="s">
        <v>87</v>
      </c>
      <c r="E4" s="12" t="s">
        <v>49</v>
      </c>
      <c r="F4" s="29" t="s">
        <v>77</v>
      </c>
      <c r="G4" s="10">
        <v>3804000</v>
      </c>
      <c r="H4" s="5">
        <v>2024</v>
      </c>
    </row>
    <row r="5" spans="1:8" ht="16" x14ac:dyDescent="0.2">
      <c r="A5" s="10" t="s">
        <v>40</v>
      </c>
      <c r="B5" s="2" t="s">
        <v>65</v>
      </c>
      <c r="C5" s="11" t="s">
        <v>81</v>
      </c>
      <c r="D5" s="27" t="s">
        <v>87</v>
      </c>
      <c r="E5" s="12" t="s">
        <v>49</v>
      </c>
      <c r="F5" s="29" t="s">
        <v>77</v>
      </c>
      <c r="G5" s="10">
        <v>3239000</v>
      </c>
      <c r="H5" s="5">
        <v>2006</v>
      </c>
    </row>
    <row r="6" spans="1:8" ht="16" x14ac:dyDescent="0.2">
      <c r="A6" s="10" t="s">
        <v>31</v>
      </c>
      <c r="B6" s="2" t="s">
        <v>65</v>
      </c>
      <c r="C6" s="11" t="s">
        <v>81</v>
      </c>
      <c r="D6" s="27" t="s">
        <v>87</v>
      </c>
      <c r="E6" s="12" t="s">
        <v>49</v>
      </c>
      <c r="F6" s="29" t="s">
        <v>77</v>
      </c>
      <c r="G6" s="10">
        <v>1683000</v>
      </c>
      <c r="H6" s="5">
        <v>2013</v>
      </c>
    </row>
    <row r="7" spans="1:8" ht="16" x14ac:dyDescent="0.2">
      <c r="A7" s="10" t="s">
        <v>32</v>
      </c>
      <c r="B7" s="2" t="s">
        <v>65</v>
      </c>
      <c r="C7" s="11" t="s">
        <v>81</v>
      </c>
      <c r="D7" s="27" t="s">
        <v>87</v>
      </c>
      <c r="E7" s="12" t="s">
        <v>49</v>
      </c>
      <c r="F7" s="29" t="s">
        <v>77</v>
      </c>
      <c r="G7" s="10">
        <v>4722000</v>
      </c>
      <c r="H7" s="5">
        <v>2016</v>
      </c>
    </row>
    <row r="8" spans="1:8" ht="16" x14ac:dyDescent="0.2">
      <c r="A8" s="10" t="s">
        <v>36</v>
      </c>
      <c r="B8" s="2" t="s">
        <v>65</v>
      </c>
      <c r="C8" s="11" t="s">
        <v>81</v>
      </c>
      <c r="D8" s="27" t="s">
        <v>87</v>
      </c>
      <c r="E8" s="12" t="s">
        <v>49</v>
      </c>
      <c r="F8" s="29" t="s">
        <v>77</v>
      </c>
      <c r="G8" s="10">
        <v>4237000</v>
      </c>
      <c r="H8" s="5">
        <v>2010</v>
      </c>
    </row>
    <row r="9" spans="1:8" ht="16" x14ac:dyDescent="0.2">
      <c r="A9" s="10" t="s">
        <v>39</v>
      </c>
      <c r="B9" s="2" t="s">
        <v>65</v>
      </c>
      <c r="C9" s="11" t="s">
        <v>81</v>
      </c>
      <c r="D9" s="27" t="s">
        <v>87</v>
      </c>
      <c r="E9" s="12" t="s">
        <v>49</v>
      </c>
      <c r="F9" s="29" t="s">
        <v>77</v>
      </c>
      <c r="G9" s="10">
        <v>4000000</v>
      </c>
      <c r="H9" s="5">
        <v>2022</v>
      </c>
    </row>
    <row r="10" spans="1:8" ht="16" x14ac:dyDescent="0.2">
      <c r="A10" s="23" t="s">
        <v>34</v>
      </c>
      <c r="B10" s="24" t="s">
        <v>65</v>
      </c>
      <c r="C10" s="11" t="s">
        <v>81</v>
      </c>
      <c r="D10" s="27" t="s">
        <v>87</v>
      </c>
      <c r="E10" s="12" t="s">
        <v>49</v>
      </c>
      <c r="F10" s="29" t="s">
        <v>77</v>
      </c>
      <c r="G10" s="25">
        <v>3624000</v>
      </c>
      <c r="H10" s="26">
        <v>2020</v>
      </c>
    </row>
    <row r="11" spans="1:8" ht="16" x14ac:dyDescent="0.2">
      <c r="A11" s="23" t="s">
        <v>35</v>
      </c>
      <c r="B11" s="24" t="s">
        <v>65</v>
      </c>
      <c r="C11" s="11" t="s">
        <v>81</v>
      </c>
      <c r="D11" s="27" t="s">
        <v>87</v>
      </c>
      <c r="E11" s="12" t="s">
        <v>49</v>
      </c>
      <c r="F11" s="29" t="s">
        <v>77</v>
      </c>
      <c r="G11" s="25">
        <v>4127000</v>
      </c>
      <c r="H11" s="26">
        <v>2010</v>
      </c>
    </row>
    <row r="12" spans="1:8" ht="16" x14ac:dyDescent="0.2">
      <c r="A12" s="23" t="s">
        <v>41</v>
      </c>
      <c r="B12" s="24" t="s">
        <v>65</v>
      </c>
      <c r="C12" s="11" t="s">
        <v>81</v>
      </c>
      <c r="D12" s="27" t="s">
        <v>87</v>
      </c>
      <c r="E12" s="12" t="s">
        <v>49</v>
      </c>
      <c r="F12" s="29" t="s">
        <v>77</v>
      </c>
      <c r="G12" s="25">
        <v>4000000</v>
      </c>
      <c r="H12" s="26">
        <v>2015</v>
      </c>
    </row>
    <row r="13" spans="1:8" ht="16" x14ac:dyDescent="0.2">
      <c r="A13" s="10" t="s">
        <v>42</v>
      </c>
      <c r="B13" s="2" t="s">
        <v>66</v>
      </c>
      <c r="C13" s="11" t="s">
        <v>80</v>
      </c>
      <c r="D13" s="27" t="s">
        <v>86</v>
      </c>
      <c r="E13" s="12" t="s">
        <v>75</v>
      </c>
      <c r="F13" s="29">
        <v>1</v>
      </c>
      <c r="G13" s="10">
        <v>1914000</v>
      </c>
      <c r="H13" s="5">
        <v>2015</v>
      </c>
    </row>
    <row r="14" spans="1:8" ht="16" x14ac:dyDescent="0.2">
      <c r="A14" s="23" t="s">
        <v>43</v>
      </c>
      <c r="B14" s="24" t="s">
        <v>66</v>
      </c>
      <c r="C14" s="11" t="s">
        <v>80</v>
      </c>
      <c r="D14" s="27" t="s">
        <v>86</v>
      </c>
      <c r="E14" s="12" t="s">
        <v>75</v>
      </c>
      <c r="F14" s="29">
        <v>1</v>
      </c>
      <c r="G14" s="25">
        <v>1280000</v>
      </c>
      <c r="H14" s="26">
        <v>2015</v>
      </c>
    </row>
    <row r="15" spans="1:8" ht="16" x14ac:dyDescent="0.2">
      <c r="A15" s="23" t="s">
        <v>88</v>
      </c>
      <c r="B15" s="24" t="s">
        <v>44</v>
      </c>
      <c r="C15" s="11" t="s">
        <v>56</v>
      </c>
      <c r="D15" s="28">
        <v>1</v>
      </c>
      <c r="E15" s="12" t="s">
        <v>91</v>
      </c>
      <c r="F15" s="29" t="s">
        <v>92</v>
      </c>
      <c r="G15" s="25">
        <v>0</v>
      </c>
      <c r="H15" s="26">
        <v>2026</v>
      </c>
    </row>
    <row r="16" spans="1:8" ht="16" x14ac:dyDescent="0.2">
      <c r="A16" s="23" t="s">
        <v>89</v>
      </c>
      <c r="B16" s="24" t="s">
        <v>44</v>
      </c>
      <c r="C16" s="11" t="s">
        <v>56</v>
      </c>
      <c r="D16" s="28">
        <v>1</v>
      </c>
      <c r="E16" s="12" t="s">
        <v>91</v>
      </c>
      <c r="F16" s="29" t="s">
        <v>92</v>
      </c>
      <c r="G16" s="25">
        <v>0</v>
      </c>
      <c r="H16" s="26">
        <v>2027</v>
      </c>
    </row>
    <row r="17" spans="1:8" ht="16" x14ac:dyDescent="0.2">
      <c r="A17" s="23" t="s">
        <v>90</v>
      </c>
      <c r="B17" s="24" t="s">
        <v>44</v>
      </c>
      <c r="C17" s="11" t="s">
        <v>56</v>
      </c>
      <c r="D17" s="27">
        <v>1</v>
      </c>
      <c r="E17" s="12" t="s">
        <v>91</v>
      </c>
      <c r="F17" s="29" t="s">
        <v>92</v>
      </c>
      <c r="G17" s="25">
        <v>0</v>
      </c>
      <c r="H17" s="26">
        <v>2029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8FAA-2FE8-334E-925F-993A56983EE6}">
  <dimension ref="A1:AA18"/>
  <sheetViews>
    <sheetView workbookViewId="0">
      <selection activeCell="C5" sqref="C5"/>
    </sheetView>
  </sheetViews>
  <sheetFormatPr baseColWidth="10" defaultRowHeight="15" x14ac:dyDescent="0.2"/>
  <cols>
    <col min="1" max="1" width="14.1640625" bestFit="1" customWidth="1"/>
    <col min="2" max="2" width="11.1640625" bestFit="1" customWidth="1"/>
    <col min="14" max="14" width="9.16406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10" t="s">
        <v>33</v>
      </c>
      <c r="B2" s="10">
        <v>4128000</v>
      </c>
      <c r="C2" s="10">
        <v>3897427</v>
      </c>
      <c r="D2" s="10">
        <v>3666853</v>
      </c>
      <c r="E2" s="10">
        <v>3666853</v>
      </c>
      <c r="F2" s="10">
        <v>3574624</v>
      </c>
      <c r="G2" s="10">
        <v>3574624</v>
      </c>
      <c r="H2" s="10">
        <v>3574624</v>
      </c>
      <c r="I2" s="10">
        <v>3574624</v>
      </c>
      <c r="J2" s="10">
        <v>3574624</v>
      </c>
      <c r="K2" s="10">
        <v>3574624</v>
      </c>
      <c r="L2" s="10">
        <v>3574624</v>
      </c>
      <c r="M2" s="10">
        <v>3574624</v>
      </c>
      <c r="N2" s="10">
        <v>3574624</v>
      </c>
      <c r="O2" s="10">
        <v>3574624</v>
      </c>
      <c r="P2" s="10">
        <v>3574624</v>
      </c>
      <c r="Q2" s="10">
        <v>3574624</v>
      </c>
      <c r="R2" s="10">
        <v>3574624</v>
      </c>
      <c r="S2" s="10">
        <v>3574624</v>
      </c>
      <c r="T2" s="10">
        <v>3574624</v>
      </c>
      <c r="U2" s="10">
        <v>3574624</v>
      </c>
      <c r="V2" s="10">
        <v>3574624</v>
      </c>
      <c r="W2" s="10">
        <v>3574624</v>
      </c>
      <c r="X2" s="10">
        <v>3574624</v>
      </c>
      <c r="Y2" s="10">
        <v>3574624</v>
      </c>
      <c r="Z2" s="10">
        <v>3574624</v>
      </c>
      <c r="AA2" s="10">
        <v>3574624</v>
      </c>
    </row>
    <row r="3" spans="1:27" ht="16" x14ac:dyDescent="0.2">
      <c r="A3" s="10" t="s">
        <v>37</v>
      </c>
      <c r="B3" s="10">
        <v>4000000</v>
      </c>
      <c r="C3" s="10">
        <v>3776576</v>
      </c>
      <c r="D3" s="10">
        <v>3553153</v>
      </c>
      <c r="E3" s="10">
        <v>3553153</v>
      </c>
      <c r="F3" s="10">
        <v>3463783</v>
      </c>
      <c r="G3" s="10">
        <v>3463783</v>
      </c>
      <c r="H3" s="10">
        <v>3463783</v>
      </c>
      <c r="I3" s="10">
        <v>3463783</v>
      </c>
      <c r="J3" s="10">
        <v>3463783</v>
      </c>
      <c r="K3" s="10">
        <v>3463783</v>
      </c>
      <c r="L3" s="10">
        <v>3463783</v>
      </c>
      <c r="M3" s="10">
        <v>3463783</v>
      </c>
      <c r="N3" s="10">
        <v>3463783</v>
      </c>
      <c r="O3" s="10">
        <v>3463783</v>
      </c>
      <c r="P3" s="10">
        <v>3463783</v>
      </c>
      <c r="Q3" s="10">
        <v>3463783</v>
      </c>
      <c r="R3" s="10">
        <v>3463783</v>
      </c>
      <c r="S3" s="10">
        <v>3463783</v>
      </c>
      <c r="T3" s="10">
        <v>3463783</v>
      </c>
      <c r="U3" s="10">
        <v>3463783</v>
      </c>
      <c r="V3" s="10">
        <v>3463783</v>
      </c>
      <c r="W3" s="10">
        <v>3463783</v>
      </c>
      <c r="X3" s="10">
        <v>3463783</v>
      </c>
      <c r="Y3" s="10">
        <v>3463783</v>
      </c>
      <c r="Z3" s="10">
        <v>3463783</v>
      </c>
      <c r="AA3" s="10">
        <v>3463783</v>
      </c>
    </row>
    <row r="4" spans="1:27" ht="16" x14ac:dyDescent="0.2">
      <c r="A4" s="10" t="s">
        <v>38</v>
      </c>
      <c r="B4" s="10">
        <v>3804000</v>
      </c>
      <c r="C4" s="10">
        <v>3591524</v>
      </c>
      <c r="D4" s="10">
        <v>3379048</v>
      </c>
      <c r="E4" s="10">
        <v>3379048</v>
      </c>
      <c r="F4" s="10">
        <v>3294058</v>
      </c>
      <c r="G4" s="10">
        <v>3294058</v>
      </c>
      <c r="H4" s="10">
        <v>3294058</v>
      </c>
      <c r="I4" s="10">
        <v>3294058</v>
      </c>
      <c r="J4" s="10">
        <v>3294058</v>
      </c>
      <c r="K4" s="10">
        <v>3294058</v>
      </c>
      <c r="L4" s="10">
        <v>3294058</v>
      </c>
      <c r="M4" s="10">
        <v>3294058</v>
      </c>
      <c r="N4" s="10">
        <v>3294058</v>
      </c>
      <c r="O4" s="10">
        <v>3294058</v>
      </c>
      <c r="P4" s="10">
        <v>3294058</v>
      </c>
      <c r="Q4" s="10">
        <v>3294058</v>
      </c>
      <c r="R4" s="10">
        <v>3294058</v>
      </c>
      <c r="S4" s="10">
        <v>3294058</v>
      </c>
      <c r="T4" s="10">
        <v>3294058</v>
      </c>
      <c r="U4" s="10">
        <v>3294058</v>
      </c>
      <c r="V4" s="10">
        <v>3294058</v>
      </c>
      <c r="W4" s="10">
        <v>3294058</v>
      </c>
      <c r="X4" s="10">
        <v>3294058</v>
      </c>
      <c r="Y4" s="10">
        <v>3294058</v>
      </c>
      <c r="Z4" s="10">
        <v>3294058</v>
      </c>
      <c r="AA4" s="10">
        <v>3294058</v>
      </c>
    </row>
    <row r="5" spans="1:27" ht="16" x14ac:dyDescent="0.2">
      <c r="A5" s="10" t="s">
        <v>40</v>
      </c>
      <c r="B5" s="10">
        <v>3239000</v>
      </c>
      <c r="C5" s="10">
        <v>3058083</v>
      </c>
      <c r="D5" s="10">
        <v>2877165</v>
      </c>
      <c r="E5" s="10">
        <v>2877165</v>
      </c>
      <c r="F5" s="10">
        <v>2804798</v>
      </c>
      <c r="G5" s="10">
        <v>2804798</v>
      </c>
      <c r="H5" s="10">
        <v>2804798</v>
      </c>
      <c r="I5" s="10">
        <v>2804798</v>
      </c>
      <c r="J5" s="10">
        <v>2804798</v>
      </c>
      <c r="K5" s="10">
        <v>2804798</v>
      </c>
      <c r="L5" s="10">
        <v>2804798</v>
      </c>
      <c r="M5" s="10">
        <v>2804798</v>
      </c>
      <c r="N5" s="10">
        <v>2804798</v>
      </c>
      <c r="O5" s="10">
        <v>2804798</v>
      </c>
      <c r="P5" s="10">
        <v>2804798</v>
      </c>
      <c r="Q5" s="10">
        <v>2804798</v>
      </c>
      <c r="R5" s="10">
        <v>2804798</v>
      </c>
      <c r="S5" s="10">
        <v>2804798</v>
      </c>
      <c r="T5" s="10">
        <v>2804798</v>
      </c>
      <c r="U5" s="10">
        <v>2804798</v>
      </c>
      <c r="V5" s="10">
        <v>2804798</v>
      </c>
      <c r="W5" s="10">
        <v>2804798</v>
      </c>
      <c r="X5" s="10">
        <v>2804798</v>
      </c>
      <c r="Y5" s="10">
        <v>2804798</v>
      </c>
      <c r="Z5" s="10">
        <v>2804798</v>
      </c>
      <c r="AA5" s="10">
        <v>2804798</v>
      </c>
    </row>
    <row r="6" spans="1:27" ht="16" x14ac:dyDescent="0.2">
      <c r="A6" s="10" t="s">
        <v>31</v>
      </c>
      <c r="B6" s="10">
        <v>1683000</v>
      </c>
      <c r="C6" s="10">
        <v>1588994</v>
      </c>
      <c r="D6" s="10">
        <v>1494989</v>
      </c>
      <c r="E6" s="10">
        <v>1494989</v>
      </c>
      <c r="F6" s="10">
        <v>1457387</v>
      </c>
      <c r="G6" s="10">
        <v>1457387</v>
      </c>
      <c r="H6" s="10">
        <v>1457387</v>
      </c>
      <c r="I6" s="10">
        <v>1457387</v>
      </c>
      <c r="J6" s="10">
        <v>1457387</v>
      </c>
      <c r="K6" s="10">
        <v>1457387</v>
      </c>
      <c r="L6" s="10">
        <v>1457387</v>
      </c>
      <c r="M6" s="10">
        <v>1457387</v>
      </c>
      <c r="N6" s="10">
        <v>1457387</v>
      </c>
      <c r="O6" s="10">
        <v>1457387</v>
      </c>
      <c r="P6" s="10">
        <v>1457387</v>
      </c>
      <c r="Q6" s="10">
        <v>1457387</v>
      </c>
      <c r="R6" s="10">
        <v>1457387</v>
      </c>
      <c r="S6" s="10">
        <v>1457387</v>
      </c>
      <c r="T6" s="10">
        <v>1457387</v>
      </c>
      <c r="U6" s="10">
        <v>1457387</v>
      </c>
      <c r="V6" s="10">
        <v>1457387</v>
      </c>
      <c r="W6" s="10">
        <v>1457387</v>
      </c>
      <c r="X6" s="10">
        <v>1457387</v>
      </c>
      <c r="Y6" s="10">
        <v>1457387</v>
      </c>
      <c r="Z6" s="10">
        <v>1457387</v>
      </c>
      <c r="AA6" s="10">
        <v>1457387</v>
      </c>
    </row>
    <row r="7" spans="1:27" ht="16" x14ac:dyDescent="0.2">
      <c r="A7" s="10" t="s">
        <v>32</v>
      </c>
      <c r="B7" s="10">
        <v>4722000</v>
      </c>
      <c r="C7" s="10">
        <v>4458248</v>
      </c>
      <c r="D7" s="10">
        <v>4194497</v>
      </c>
      <c r="E7" s="10">
        <v>4194497</v>
      </c>
      <c r="F7" s="10">
        <v>4088996</v>
      </c>
      <c r="G7" s="10">
        <v>4088996</v>
      </c>
      <c r="H7" s="10">
        <v>4088996</v>
      </c>
      <c r="I7" s="10">
        <v>4088996</v>
      </c>
      <c r="J7" s="10">
        <v>4088996</v>
      </c>
      <c r="K7" s="10">
        <v>4088996</v>
      </c>
      <c r="L7" s="10">
        <v>4088996</v>
      </c>
      <c r="M7" s="10">
        <v>4088996</v>
      </c>
      <c r="N7" s="10">
        <v>4088996</v>
      </c>
      <c r="O7" s="10">
        <v>4088996</v>
      </c>
      <c r="P7" s="10">
        <v>4088996</v>
      </c>
      <c r="Q7" s="10">
        <v>4088996</v>
      </c>
      <c r="R7" s="10">
        <v>4088996</v>
      </c>
      <c r="S7" s="10">
        <v>4088996</v>
      </c>
      <c r="T7" s="10">
        <v>4088996</v>
      </c>
      <c r="U7" s="10">
        <v>4088996</v>
      </c>
      <c r="V7" s="10">
        <v>4088996</v>
      </c>
      <c r="W7" s="10">
        <v>4088996</v>
      </c>
      <c r="X7" s="10">
        <v>4088996</v>
      </c>
      <c r="Y7" s="10">
        <v>4088996</v>
      </c>
      <c r="Z7" s="10">
        <v>4088996</v>
      </c>
      <c r="AA7" s="10">
        <v>4088996</v>
      </c>
    </row>
    <row r="8" spans="1:27" ht="16" x14ac:dyDescent="0.2">
      <c r="A8" s="10" t="s">
        <v>36</v>
      </c>
      <c r="B8" s="10">
        <v>4237000</v>
      </c>
      <c r="C8" s="10">
        <v>4000338</v>
      </c>
      <c r="D8" s="10">
        <v>3763677</v>
      </c>
      <c r="E8" s="10">
        <v>3763677</v>
      </c>
      <c r="F8" s="10">
        <v>3669012</v>
      </c>
      <c r="G8" s="10">
        <v>3669012</v>
      </c>
      <c r="H8" s="10">
        <v>3669012</v>
      </c>
      <c r="I8" s="10">
        <v>3669012</v>
      </c>
      <c r="J8" s="10">
        <v>3669012</v>
      </c>
      <c r="K8" s="10">
        <v>3669012</v>
      </c>
      <c r="L8" s="10">
        <v>3669012</v>
      </c>
      <c r="M8" s="10">
        <v>3669012</v>
      </c>
      <c r="N8" s="10">
        <v>3669012</v>
      </c>
      <c r="O8" s="10">
        <v>3669012</v>
      </c>
      <c r="P8" s="10">
        <v>3669012</v>
      </c>
      <c r="Q8" s="10">
        <v>3669012</v>
      </c>
      <c r="R8" s="10">
        <v>3669012</v>
      </c>
      <c r="S8" s="10">
        <v>3669012</v>
      </c>
      <c r="T8" s="10">
        <v>3669012</v>
      </c>
      <c r="U8" s="10">
        <v>3669012</v>
      </c>
      <c r="V8" s="10">
        <v>3669012</v>
      </c>
      <c r="W8" s="10">
        <v>3669012</v>
      </c>
      <c r="X8" s="10">
        <v>3669012</v>
      </c>
      <c r="Y8" s="10">
        <v>3669012</v>
      </c>
      <c r="Z8" s="10">
        <v>3669012</v>
      </c>
      <c r="AA8" s="10">
        <v>3669012</v>
      </c>
    </row>
    <row r="9" spans="1:27" ht="16" x14ac:dyDescent="0.2">
      <c r="A9" s="10" t="s">
        <v>39</v>
      </c>
      <c r="B9" s="10">
        <v>4000000</v>
      </c>
      <c r="C9" s="10">
        <v>3776576</v>
      </c>
      <c r="D9" s="10">
        <v>3553153</v>
      </c>
      <c r="E9" s="10">
        <v>3553153</v>
      </c>
      <c r="F9" s="10">
        <v>3463783</v>
      </c>
      <c r="G9" s="10">
        <v>3463783</v>
      </c>
      <c r="H9" s="10">
        <v>3463783</v>
      </c>
      <c r="I9" s="10">
        <v>3463783</v>
      </c>
      <c r="J9" s="10">
        <v>3463783</v>
      </c>
      <c r="K9" s="10">
        <v>3463783</v>
      </c>
      <c r="L9" s="10">
        <v>3463783</v>
      </c>
      <c r="M9" s="10">
        <v>3463783</v>
      </c>
      <c r="N9" s="10">
        <v>3463783</v>
      </c>
      <c r="O9" s="10">
        <v>3463783</v>
      </c>
      <c r="P9" s="10">
        <v>3463783</v>
      </c>
      <c r="Q9" s="10">
        <v>3463783</v>
      </c>
      <c r="R9" s="10">
        <v>3463783</v>
      </c>
      <c r="S9" s="10">
        <v>3463783</v>
      </c>
      <c r="T9" s="10">
        <v>3463783</v>
      </c>
      <c r="U9" s="10">
        <v>3463783</v>
      </c>
      <c r="V9" s="10">
        <v>3463783</v>
      </c>
      <c r="W9" s="10">
        <v>3463783</v>
      </c>
      <c r="X9" s="10">
        <v>3463783</v>
      </c>
      <c r="Y9" s="10">
        <v>3463783</v>
      </c>
      <c r="Z9" s="10">
        <v>3463783</v>
      </c>
      <c r="AA9" s="10">
        <v>3463783</v>
      </c>
    </row>
    <row r="10" spans="1:27" ht="16" x14ac:dyDescent="0.2">
      <c r="A10" s="25" t="s">
        <v>34</v>
      </c>
      <c r="B10" s="25">
        <v>3624000</v>
      </c>
      <c r="C10" s="25">
        <v>3421578</v>
      </c>
      <c r="D10" s="25">
        <v>3219156</v>
      </c>
      <c r="E10" s="25">
        <v>3219156</v>
      </c>
      <c r="F10" s="25">
        <v>3138187</v>
      </c>
      <c r="G10" s="25">
        <v>3138187</v>
      </c>
      <c r="H10" s="25">
        <v>3138187</v>
      </c>
      <c r="I10" s="25">
        <v>3138187</v>
      </c>
      <c r="J10" s="25">
        <v>3138187</v>
      </c>
      <c r="K10" s="25">
        <v>3138187</v>
      </c>
      <c r="L10" s="25">
        <v>3138187</v>
      </c>
      <c r="M10" s="25">
        <v>3138187</v>
      </c>
      <c r="N10" s="25">
        <v>3138187</v>
      </c>
      <c r="O10" s="25">
        <v>3138187</v>
      </c>
      <c r="P10" s="25">
        <v>3138187</v>
      </c>
      <c r="Q10" s="25">
        <v>3138187</v>
      </c>
      <c r="R10" s="25">
        <v>3138187</v>
      </c>
      <c r="S10" s="25">
        <v>3138187</v>
      </c>
      <c r="T10" s="25">
        <v>3138187</v>
      </c>
      <c r="U10" s="25">
        <v>3138187</v>
      </c>
      <c r="V10" s="25">
        <v>3138187</v>
      </c>
      <c r="W10" s="25">
        <v>3138187</v>
      </c>
      <c r="X10" s="25">
        <v>3138187</v>
      </c>
      <c r="Y10" s="25">
        <v>3138187</v>
      </c>
      <c r="Z10" s="25">
        <v>3138187</v>
      </c>
      <c r="AA10" s="25">
        <v>3138187</v>
      </c>
    </row>
    <row r="11" spans="1:27" ht="16" x14ac:dyDescent="0.2">
      <c r="A11" s="25" t="s">
        <v>35</v>
      </c>
      <c r="B11" s="25">
        <v>4127000</v>
      </c>
      <c r="C11" s="25">
        <v>3896483</v>
      </c>
      <c r="D11" s="25">
        <v>3665965</v>
      </c>
      <c r="E11" s="25">
        <v>3665965</v>
      </c>
      <c r="F11" s="25">
        <v>3573758</v>
      </c>
      <c r="G11" s="25">
        <v>3573758</v>
      </c>
      <c r="H11" s="25">
        <v>3573758</v>
      </c>
      <c r="I11" s="25">
        <v>3573758</v>
      </c>
      <c r="J11" s="25">
        <v>3573758</v>
      </c>
      <c r="K11" s="25">
        <v>3573758</v>
      </c>
      <c r="L11" s="25">
        <v>3573758</v>
      </c>
      <c r="M11" s="25">
        <v>3573758</v>
      </c>
      <c r="N11" s="25">
        <v>3573758</v>
      </c>
      <c r="O11" s="25">
        <v>3573758</v>
      </c>
      <c r="P11" s="25">
        <v>3573758</v>
      </c>
      <c r="Q11" s="25">
        <v>3573758</v>
      </c>
      <c r="R11" s="25">
        <v>3573758</v>
      </c>
      <c r="S11" s="25">
        <v>3573758</v>
      </c>
      <c r="T11" s="25">
        <v>3573758</v>
      </c>
      <c r="U11" s="25">
        <v>3573758</v>
      </c>
      <c r="V11" s="25">
        <v>3573758</v>
      </c>
      <c r="W11" s="25">
        <v>3573758</v>
      </c>
      <c r="X11" s="25">
        <v>3573758</v>
      </c>
      <c r="Y11" s="25">
        <v>3573758</v>
      </c>
      <c r="Z11" s="25">
        <v>3573758</v>
      </c>
      <c r="AA11" s="25">
        <v>3573758</v>
      </c>
    </row>
    <row r="12" spans="1:27" ht="16" x14ac:dyDescent="0.2">
      <c r="A12" s="25" t="s">
        <v>41</v>
      </c>
      <c r="B12" s="25">
        <v>4000000</v>
      </c>
      <c r="C12" s="25">
        <v>3776576</v>
      </c>
      <c r="D12" s="25">
        <v>3553153</v>
      </c>
      <c r="E12" s="25">
        <v>3553153</v>
      </c>
      <c r="F12" s="25">
        <v>3463783</v>
      </c>
      <c r="G12" s="25">
        <v>3463783</v>
      </c>
      <c r="H12" s="25">
        <v>3463783</v>
      </c>
      <c r="I12" s="25">
        <v>3463783</v>
      </c>
      <c r="J12" s="25">
        <v>3463783</v>
      </c>
      <c r="K12" s="25">
        <v>3463783</v>
      </c>
      <c r="L12" s="25">
        <v>3463783</v>
      </c>
      <c r="M12" s="25">
        <v>3463783</v>
      </c>
      <c r="N12" s="25">
        <v>3463783</v>
      </c>
      <c r="O12" s="25">
        <v>3463783</v>
      </c>
      <c r="P12" s="25">
        <v>3463783</v>
      </c>
      <c r="Q12" s="25">
        <v>3463783</v>
      </c>
      <c r="R12" s="25">
        <v>3463783</v>
      </c>
      <c r="S12" s="25">
        <v>3463783</v>
      </c>
      <c r="T12" s="25">
        <v>3463783</v>
      </c>
      <c r="U12" s="25">
        <v>3463783</v>
      </c>
      <c r="V12" s="25">
        <v>3463783</v>
      </c>
      <c r="W12" s="25">
        <v>3463783</v>
      </c>
      <c r="X12" s="25">
        <v>3463783</v>
      </c>
      <c r="Y12" s="25">
        <v>3463783</v>
      </c>
      <c r="Z12" s="25">
        <v>3463783</v>
      </c>
      <c r="AA12" s="25">
        <v>3463783</v>
      </c>
    </row>
    <row r="13" spans="1:27" ht="16" x14ac:dyDescent="0.2">
      <c r="A13" s="10" t="s">
        <v>42</v>
      </c>
      <c r="B13" s="10">
        <v>1914000</v>
      </c>
      <c r="C13" s="10">
        <v>1807092</v>
      </c>
      <c r="D13" s="10">
        <v>1700182</v>
      </c>
      <c r="E13" s="10">
        <v>1700182</v>
      </c>
      <c r="F13" s="10">
        <v>1657420</v>
      </c>
      <c r="G13" s="10">
        <v>1657420</v>
      </c>
      <c r="H13" s="10">
        <v>1657420</v>
      </c>
      <c r="I13" s="10">
        <v>1657420</v>
      </c>
      <c r="J13" s="10">
        <v>1657420</v>
      </c>
      <c r="K13" s="10">
        <v>1657420</v>
      </c>
      <c r="L13" s="10">
        <v>1657420</v>
      </c>
      <c r="M13" s="10">
        <v>1657420</v>
      </c>
      <c r="N13" s="10">
        <v>1657420</v>
      </c>
      <c r="O13" s="10">
        <v>1657420</v>
      </c>
      <c r="P13" s="10">
        <v>1657420</v>
      </c>
      <c r="Q13" s="10">
        <v>1657420</v>
      </c>
      <c r="R13" s="10">
        <v>1657420</v>
      </c>
      <c r="S13" s="10">
        <v>1657420</v>
      </c>
      <c r="T13" s="10">
        <v>1657420</v>
      </c>
      <c r="U13" s="10">
        <v>1657420</v>
      </c>
      <c r="V13" s="10">
        <v>1657420</v>
      </c>
      <c r="W13" s="10">
        <v>1657420</v>
      </c>
      <c r="X13" s="10">
        <v>1657420</v>
      </c>
      <c r="Y13" s="10">
        <v>1657420</v>
      </c>
      <c r="Z13" s="10">
        <v>1657420</v>
      </c>
      <c r="AA13" s="10">
        <v>1657420</v>
      </c>
    </row>
    <row r="14" spans="1:27" ht="16" x14ac:dyDescent="0.2">
      <c r="A14" s="25" t="s">
        <v>43</v>
      </c>
      <c r="B14" s="25">
        <v>1280000</v>
      </c>
      <c r="C14" s="25">
        <v>1208505</v>
      </c>
      <c r="D14" s="25">
        <v>1137009</v>
      </c>
      <c r="E14" s="25">
        <v>1137009</v>
      </c>
      <c r="F14" s="25">
        <v>1108411</v>
      </c>
      <c r="G14" s="25">
        <v>1108411</v>
      </c>
      <c r="H14" s="25">
        <v>1108411</v>
      </c>
      <c r="I14" s="25">
        <v>1108411</v>
      </c>
      <c r="J14" s="25">
        <v>1108411</v>
      </c>
      <c r="K14" s="25">
        <v>1108411</v>
      </c>
      <c r="L14" s="25">
        <v>1108411</v>
      </c>
      <c r="M14" s="25">
        <v>1108411</v>
      </c>
      <c r="N14" s="25">
        <v>1108411</v>
      </c>
      <c r="O14" s="25">
        <v>1108411</v>
      </c>
      <c r="P14" s="25">
        <v>1108411</v>
      </c>
      <c r="Q14" s="25">
        <v>1108411</v>
      </c>
      <c r="R14" s="25">
        <v>1108411</v>
      </c>
      <c r="S14" s="25">
        <v>1108411</v>
      </c>
      <c r="T14" s="25">
        <v>1108411</v>
      </c>
      <c r="U14" s="25">
        <v>1108411</v>
      </c>
      <c r="V14" s="25">
        <v>1108411</v>
      </c>
      <c r="W14" s="25">
        <v>1108411</v>
      </c>
      <c r="X14" s="25">
        <v>1108411</v>
      </c>
      <c r="Y14" s="25">
        <v>1108411</v>
      </c>
      <c r="Z14" s="25">
        <v>1108411</v>
      </c>
      <c r="AA14" s="25">
        <v>1108411</v>
      </c>
    </row>
    <row r="15" spans="1:27" ht="16" x14ac:dyDescent="0.2">
      <c r="A15" s="25" t="s">
        <v>88</v>
      </c>
      <c r="B15" s="25">
        <v>0</v>
      </c>
      <c r="C15" s="25">
        <v>2500000</v>
      </c>
      <c r="D15" s="25">
        <v>2500000</v>
      </c>
      <c r="E15" s="25">
        <v>2500000</v>
      </c>
      <c r="F15" s="25">
        <v>2500000</v>
      </c>
      <c r="G15" s="25">
        <v>2500000</v>
      </c>
      <c r="H15" s="25">
        <v>2500000</v>
      </c>
      <c r="I15" s="25">
        <v>2500000</v>
      </c>
      <c r="J15" s="25">
        <v>2500000</v>
      </c>
      <c r="K15" s="25">
        <v>2500000</v>
      </c>
      <c r="L15" s="25">
        <v>2500000</v>
      </c>
      <c r="M15" s="25">
        <v>2500000</v>
      </c>
      <c r="N15" s="25">
        <v>2500000</v>
      </c>
      <c r="O15" s="25">
        <v>2500000</v>
      </c>
      <c r="P15" s="25">
        <v>2500000</v>
      </c>
      <c r="Q15" s="25">
        <v>2500000</v>
      </c>
      <c r="R15" s="25">
        <v>2500000</v>
      </c>
      <c r="S15" s="25">
        <v>2500000</v>
      </c>
      <c r="T15" s="25">
        <v>2500000</v>
      </c>
      <c r="U15" s="25">
        <v>2500000</v>
      </c>
      <c r="V15" s="25">
        <v>2500000</v>
      </c>
      <c r="W15" s="25">
        <v>2500000</v>
      </c>
      <c r="X15" s="25">
        <v>2500000</v>
      </c>
      <c r="Y15" s="25">
        <v>2500000</v>
      </c>
      <c r="Z15" s="25">
        <v>2500000</v>
      </c>
      <c r="AA15" s="25">
        <v>2500000</v>
      </c>
    </row>
    <row r="16" spans="1:27" ht="16" x14ac:dyDescent="0.2">
      <c r="A16" s="25" t="s">
        <v>89</v>
      </c>
      <c r="B16" s="25">
        <v>0</v>
      </c>
      <c r="C16" s="25">
        <v>0</v>
      </c>
      <c r="D16" s="25">
        <v>2500000</v>
      </c>
      <c r="E16" s="25">
        <v>2500000</v>
      </c>
      <c r="F16" s="25">
        <v>2500000</v>
      </c>
      <c r="G16" s="25">
        <v>2500000</v>
      </c>
      <c r="H16" s="25">
        <v>2500000</v>
      </c>
      <c r="I16" s="25">
        <v>2500000</v>
      </c>
      <c r="J16" s="25">
        <v>2500000</v>
      </c>
      <c r="K16" s="25">
        <v>2500000</v>
      </c>
      <c r="L16" s="25">
        <v>2500000</v>
      </c>
      <c r="M16" s="25">
        <v>2500000</v>
      </c>
      <c r="N16" s="25">
        <v>2500000</v>
      </c>
      <c r="O16" s="25">
        <v>2500000</v>
      </c>
      <c r="P16" s="25">
        <v>2500000</v>
      </c>
      <c r="Q16" s="25">
        <v>2500000</v>
      </c>
      <c r="R16" s="25">
        <v>2500000</v>
      </c>
      <c r="S16" s="25">
        <v>2500000</v>
      </c>
      <c r="T16" s="25">
        <v>2500000</v>
      </c>
      <c r="U16" s="25">
        <v>2500000</v>
      </c>
      <c r="V16" s="25">
        <v>2500000</v>
      </c>
      <c r="W16" s="25">
        <v>2500000</v>
      </c>
      <c r="X16" s="25">
        <v>2500000</v>
      </c>
      <c r="Y16" s="25">
        <v>2500000</v>
      </c>
      <c r="Z16" s="25">
        <v>2500000</v>
      </c>
      <c r="AA16" s="25">
        <v>2500000</v>
      </c>
    </row>
    <row r="17" spans="1:27" ht="16" x14ac:dyDescent="0.2">
      <c r="A17" s="25" t="s">
        <v>90</v>
      </c>
      <c r="B17" s="25">
        <v>0</v>
      </c>
      <c r="C17" s="25">
        <v>0</v>
      </c>
      <c r="D17" s="25">
        <v>0</v>
      </c>
      <c r="E17" s="25">
        <v>0</v>
      </c>
      <c r="F17" s="25">
        <v>1000000</v>
      </c>
      <c r="G17" s="25">
        <v>1000000</v>
      </c>
      <c r="H17" s="25">
        <v>1000000</v>
      </c>
      <c r="I17" s="25">
        <v>1000000</v>
      </c>
      <c r="J17" s="25">
        <v>1000000</v>
      </c>
      <c r="K17" s="25">
        <v>1000000</v>
      </c>
      <c r="L17" s="25">
        <v>1000000</v>
      </c>
      <c r="M17" s="25">
        <v>1000000</v>
      </c>
      <c r="N17" s="25">
        <v>1000000</v>
      </c>
      <c r="O17" s="25">
        <v>1000000</v>
      </c>
      <c r="P17" s="25">
        <v>1000000</v>
      </c>
      <c r="Q17" s="25">
        <v>1000000</v>
      </c>
      <c r="R17" s="25">
        <v>1000000</v>
      </c>
      <c r="S17" s="25">
        <v>1000000</v>
      </c>
      <c r="T17" s="25">
        <v>1000000</v>
      </c>
      <c r="U17" s="25">
        <v>1000000</v>
      </c>
      <c r="V17" s="25">
        <v>1000000</v>
      </c>
      <c r="W17" s="25">
        <v>1000000</v>
      </c>
      <c r="X17" s="25">
        <v>1000000</v>
      </c>
      <c r="Y17" s="25">
        <v>1000000</v>
      </c>
      <c r="Z17" s="25">
        <v>1000000</v>
      </c>
      <c r="AA17" s="25">
        <v>1000000</v>
      </c>
    </row>
    <row r="18" spans="1:27" x14ac:dyDescent="0.2">
      <c r="B18" s="16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B5" sqref="B5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16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65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66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72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44</v>
      </c>
      <c r="B5" s="16">
        <v>240000</v>
      </c>
      <c r="C5" s="16">
        <v>240000</v>
      </c>
      <c r="D5" s="16">
        <v>240000</v>
      </c>
      <c r="E5" s="16">
        <v>240000</v>
      </c>
      <c r="F5" s="16">
        <v>240000</v>
      </c>
      <c r="G5" s="16">
        <v>240000</v>
      </c>
      <c r="H5" s="16">
        <v>240000</v>
      </c>
      <c r="I5" s="16">
        <v>240000</v>
      </c>
      <c r="J5" s="16">
        <v>240000</v>
      </c>
      <c r="K5" s="16">
        <v>240000</v>
      </c>
      <c r="L5" s="16">
        <v>240000</v>
      </c>
      <c r="M5" s="16">
        <v>240000</v>
      </c>
      <c r="N5" s="16">
        <v>240000</v>
      </c>
      <c r="O5" s="16">
        <v>240000</v>
      </c>
      <c r="P5" s="16">
        <v>240000</v>
      </c>
      <c r="Q5" s="16">
        <v>240000</v>
      </c>
      <c r="R5" s="16">
        <v>240000</v>
      </c>
      <c r="S5" s="16">
        <v>240000</v>
      </c>
      <c r="T5" s="16">
        <v>240000</v>
      </c>
      <c r="U5" s="16">
        <v>240000</v>
      </c>
      <c r="V5" s="16">
        <v>240000</v>
      </c>
      <c r="W5" s="16">
        <v>240000</v>
      </c>
      <c r="X5" s="16">
        <v>240000</v>
      </c>
      <c r="Y5" s="16">
        <v>240000</v>
      </c>
      <c r="Z5" s="16">
        <v>240000</v>
      </c>
      <c r="AA5" s="16">
        <v>240000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technology_feedstock_pairs</vt:lpstr>
      <vt:lpstr>technology_fuel_pairs</vt:lpstr>
      <vt:lpstr>fuel_introduction</vt:lpstr>
      <vt:lpstr>fuel_intensity</vt:lpstr>
      <vt:lpstr>fuel_emission</vt:lpstr>
      <vt:lpstr>baseline</vt:lpstr>
      <vt:lpstr>production</vt:lpstr>
      <vt:lpstr>capex</vt:lpstr>
      <vt:lpstr>opex</vt:lpstr>
      <vt:lpstr>renewal</vt:lpstr>
      <vt:lpstr>technology</vt:lpstr>
      <vt:lpstr>carbonprice</vt:lpstr>
      <vt:lpstr>emission</vt:lpstr>
      <vt:lpstr>fuel_cost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2025-04-07T05:34:17Z</dcterms:modified>
</cp:coreProperties>
</file>