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 MANAGEMENT\"/>
    </mc:Choice>
  </mc:AlternateContent>
  <xr:revisionPtr revIDLastSave="0" documentId="13_ncr:40009_{0877BD00-2DA8-49AA-A4AC-C11A403B8E62}" xr6:coauthVersionLast="45" xr6:coauthVersionMax="45" xr10:uidLastSave="{00000000-0000-0000-0000-000000000000}"/>
  <bookViews>
    <workbookView xWindow="10455" yWindow="285" windowWidth="10125" windowHeight="10440"/>
  </bookViews>
  <sheets>
    <sheet name="AMZN" sheetId="1" r:id="rId1"/>
  </sheets>
  <calcPr calcId="0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4" i="1"/>
  <c r="N5" i="1"/>
  <c r="N6" i="1"/>
  <c r="N7" i="1"/>
  <c r="N8" i="1"/>
  <c r="N9" i="1"/>
  <c r="N10" i="1"/>
  <c r="N11" i="1"/>
  <c r="N12" i="1"/>
  <c r="N13" i="1"/>
  <c r="N14" i="1"/>
  <c r="N4" i="1"/>
  <c r="I3" i="1"/>
  <c r="H3" i="1"/>
  <c r="I6" i="1"/>
  <c r="H6" i="1"/>
  <c r="I5" i="1"/>
  <c r="I4" i="1"/>
  <c r="H4" i="1"/>
  <c r="L5" i="1"/>
  <c r="L6" i="1"/>
  <c r="L7" i="1"/>
  <c r="L8" i="1"/>
  <c r="L9" i="1"/>
  <c r="L10" i="1"/>
  <c r="L11" i="1"/>
  <c r="L12" i="1"/>
  <c r="L13" i="1"/>
  <c r="L14" i="1"/>
  <c r="K6" i="1"/>
  <c r="K7" i="1" s="1"/>
  <c r="K8" i="1" s="1"/>
  <c r="K9" i="1" s="1"/>
  <c r="K10" i="1" s="1"/>
  <c r="K11" i="1" s="1"/>
  <c r="K12" i="1" s="1"/>
  <c r="K13" i="1" s="1"/>
  <c r="K14" i="1" s="1"/>
  <c r="K5" i="1"/>
  <c r="L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E3" i="1"/>
  <c r="D3" i="1"/>
  <c r="M5" i="1" l="1"/>
  <c r="M10" i="1"/>
  <c r="M4" i="1"/>
  <c r="M8" i="1"/>
  <c r="M12" i="1"/>
  <c r="M11" i="1"/>
  <c r="M9" i="1"/>
  <c r="H5" i="1"/>
  <c r="M7" i="1"/>
  <c r="M14" i="1"/>
  <c r="M6" i="1"/>
  <c r="M13" i="1"/>
</calcChain>
</file>

<file path=xl/sharedStrings.xml><?xml version="1.0" encoding="utf-8"?>
<sst xmlns="http://schemas.openxmlformats.org/spreadsheetml/2006/main" count="21" uniqueCount="13">
  <si>
    <t>Date</t>
  </si>
  <si>
    <t>JPM</t>
  </si>
  <si>
    <t>AMZN</t>
  </si>
  <si>
    <t>Returns</t>
  </si>
  <si>
    <t>variance</t>
  </si>
  <si>
    <t>std dev</t>
  </si>
  <si>
    <t>covariance</t>
  </si>
  <si>
    <t>Weights</t>
  </si>
  <si>
    <t>p risk</t>
  </si>
  <si>
    <t>p return</t>
  </si>
  <si>
    <t>portfolio sd= sqrt(w1^2*v1*</t>
  </si>
  <si>
    <t xml:space="preserve"> the portfolio starts to be inefficient __</t>
  </si>
  <si>
    <t>ret/risk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</si>
</sst>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0%"/>
    <numFmt numFmtId="179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2" applyNumberFormat="1" applyFont="1"/>
    <xf numFmtId="179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AMZN!$N$3</c:f>
              <c:strCache>
                <c:ptCount val="1"/>
                <c:pt idx="0">
                  <c:v>p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AMZN!$M$4:$M$14</c:f>
              <c:numCache>
                <c:formatCode>0.000%</c:formatCode>
                <c:ptCount val="11"/>
                <c:pt idx="0">
                  <c:v>8.2342005822032452E-2</c:v>
                </c:pt>
                <c:pt idx="1">
                  <c:v>7.6493270470452762E-2</c:v>
                </c:pt>
                <c:pt idx="2">
                  <c:v>7.1231635220069811E-2</c:v>
                </c:pt>
                <c:pt idx="3">
                  <c:v>6.6696193364939316E-2</c:v>
                </c:pt>
                <c:pt idx="4">
                  <c:v>6.3043869543443307E-2</c:v>
                </c:pt>
                <c:pt idx="5">
                  <c:v>6.0434987292437306E-2</c:v>
                </c:pt>
                <c:pt idx="6">
                  <c:v>5.9008108048406838E-2</c:v>
                </c:pt>
                <c:pt idx="7">
                  <c:v>5.8849272436087854E-2</c:v>
                </c:pt>
                <c:pt idx="8">
                  <c:v>5.9968557106623466E-2</c:v>
                </c:pt>
                <c:pt idx="9">
                  <c:v>6.2297108608930375E-2</c:v>
                </c:pt>
                <c:pt idx="10">
                  <c:v>6.5706487997795257E-2</c:v>
                </c:pt>
              </c:numCache>
            </c:numRef>
          </c:xVal>
          <c:yVal>
            <c:numRef>
              <c:f>AMZN!$N$4:$N$14</c:f>
              <c:numCache>
                <c:formatCode>0.000%</c:formatCode>
                <c:ptCount val="11"/>
                <c:pt idx="0">
                  <c:v>2.9379124696302057E-2</c:v>
                </c:pt>
                <c:pt idx="1">
                  <c:v>2.7552771197382104E-2</c:v>
                </c:pt>
                <c:pt idx="2">
                  <c:v>2.5726417698462147E-2</c:v>
                </c:pt>
                <c:pt idx="3">
                  <c:v>2.3900064199542194E-2</c:v>
                </c:pt>
                <c:pt idx="4">
                  <c:v>2.2073710700622237E-2</c:v>
                </c:pt>
                <c:pt idx="5">
                  <c:v>2.0247357201702287E-2</c:v>
                </c:pt>
                <c:pt idx="6">
                  <c:v>1.8421003702782331E-2</c:v>
                </c:pt>
                <c:pt idx="7">
                  <c:v>1.6594650203862374E-2</c:v>
                </c:pt>
                <c:pt idx="8">
                  <c:v>1.4768296704942421E-2</c:v>
                </c:pt>
                <c:pt idx="9">
                  <c:v>1.2941943206022467E-2</c:v>
                </c:pt>
                <c:pt idx="10">
                  <c:v>1.1115589707102511E-2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4-4273-85B0-C596F8907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920448"/>
        <c:axId val="1653407376"/>
      </c:scatterChart>
      <c:valAx>
        <c:axId val="16529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407376"/>
        <c:crosses val="autoZero"/>
        <c:crossBetween val="midCat"/>
      </c:valAx>
      <c:valAx>
        <c:axId val="16534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92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185737</xdr:colOff>
      <xdr:row>1</xdr:row>
      <xdr:rowOff>90487</xdr:rowOff>
    </xdr:from>
    <xdr:to>
      <xdr:col>24</xdr:col>
      <xdr:colOff>23812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365EE-A1FE-457A-906D-D1D47317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topLeftCell="I2" workbookViewId="0">
      <selection activeCell="O16" sqref="O16"/>
    </sheetView>
  </sheetViews>
  <sheetFormatPr defaultRowHeight="15" x14ac:dyDescent="0.25"/>
  <cols>
    <col min="1" max="1" width="9.7109375" bestFit="1" customWidth="1"/>
    <col min="15" max="15" width="9.140625" bestFit="1" customWidth="1"/>
  </cols>
  <sheetData>
    <row r="1" spans="1:15" x14ac:dyDescent="0.25">
      <c r="A1" t="s">
        <v>0</v>
      </c>
      <c r="B1" t="s">
        <v>2</v>
      </c>
      <c r="C1" t="s">
        <v>1</v>
      </c>
      <c r="D1" s="2" t="s">
        <v>3</v>
      </c>
      <c r="E1" s="2"/>
    </row>
    <row r="2" spans="1:15" x14ac:dyDescent="0.25">
      <c r="A2" s="1">
        <v>42309</v>
      </c>
      <c r="B2">
        <v>664.79998799999998</v>
      </c>
      <c r="C2">
        <v>57.597172</v>
      </c>
      <c r="D2" t="s">
        <v>2</v>
      </c>
      <c r="E2" t="s">
        <v>1</v>
      </c>
      <c r="H2" t="s">
        <v>2</v>
      </c>
      <c r="I2" t="s">
        <v>1</v>
      </c>
      <c r="K2" t="s">
        <v>2</v>
      </c>
      <c r="L2" t="s">
        <v>1</v>
      </c>
    </row>
    <row r="3" spans="1:15" x14ac:dyDescent="0.25">
      <c r="A3" s="1">
        <v>42339</v>
      </c>
      <c r="B3">
        <v>675.89001499999995</v>
      </c>
      <c r="C3">
        <v>57.035702000000001</v>
      </c>
      <c r="D3">
        <f>B3/B2-1</f>
        <v>1.6681749699429815E-2</v>
      </c>
      <c r="E3">
        <f>C3/C2-1</f>
        <v>-9.7482216661609611E-3</v>
      </c>
      <c r="G3" t="s">
        <v>3</v>
      </c>
      <c r="H3">
        <f>AVERAGEA(D3:D61)</f>
        <v>2.9379124696302057E-2</v>
      </c>
      <c r="I3">
        <f>AVERAGE(E3:E61)</f>
        <v>1.1115589707102509E-2</v>
      </c>
      <c r="K3" t="s">
        <v>7</v>
      </c>
      <c r="L3" t="s">
        <v>7</v>
      </c>
      <c r="M3" t="s">
        <v>8</v>
      </c>
      <c r="N3" t="s">
        <v>9</v>
      </c>
      <c r="O3" t="s">
        <v>12</v>
      </c>
    </row>
    <row r="4" spans="1:15" x14ac:dyDescent="0.25">
      <c r="A4" s="1">
        <v>42370</v>
      </c>
      <c r="B4">
        <v>587</v>
      </c>
      <c r="C4">
        <v>51.395195000000001</v>
      </c>
      <c r="D4">
        <f t="shared" ref="D4:D61" si="0">B4/B3-1</f>
        <v>-0.13151550256294287</v>
      </c>
      <c r="E4">
        <f t="shared" ref="E4:E61" si="1">C4/C3-1</f>
        <v>-9.8894320613429065E-2</v>
      </c>
      <c r="G4" t="s">
        <v>4</v>
      </c>
      <c r="H4">
        <f>_xlfn.VAR.P(D3:D61)</f>
        <v>6.7802059227956265E-3</v>
      </c>
      <c r="I4">
        <f>_xlfn.VAR.P(E3:E61)</f>
        <v>4.3173425650044122E-3</v>
      </c>
      <c r="K4">
        <v>1</v>
      </c>
      <c r="L4">
        <f>1-K4</f>
        <v>0</v>
      </c>
      <c r="M4" s="3">
        <f>(K4^2*$H$4 + L4^2*$I$4+2*K4*L4*$H$6)^0.5</f>
        <v>8.2342005822032452E-2</v>
      </c>
      <c r="N4" s="3">
        <f>K4*$H$3+L4*$I$3</f>
        <v>2.9379124696302057E-2</v>
      </c>
      <c r="O4" s="4">
        <f>N4/M4</f>
        <v>0.35679389156246438</v>
      </c>
    </row>
    <row r="5" spans="1:15" x14ac:dyDescent="0.25">
      <c r="A5" s="1">
        <v>42401</v>
      </c>
      <c r="B5">
        <v>552.52002000000005</v>
      </c>
      <c r="C5">
        <v>48.95731</v>
      </c>
      <c r="D5">
        <f t="shared" si="0"/>
        <v>-5.8739318568994836E-2</v>
      </c>
      <c r="E5">
        <f t="shared" si="1"/>
        <v>-4.7434103518821158E-2</v>
      </c>
      <c r="G5" t="s">
        <v>5</v>
      </c>
      <c r="H5">
        <f>SQRT(H4)</f>
        <v>8.2342005822032452E-2</v>
      </c>
      <c r="I5">
        <f>SQRT(I4)</f>
        <v>6.5706487997795257E-2</v>
      </c>
      <c r="K5">
        <f>K4-0.1</f>
        <v>0.9</v>
      </c>
      <c r="L5">
        <f t="shared" ref="L5:L14" si="2">1-K5</f>
        <v>9.9999999999999978E-2</v>
      </c>
      <c r="M5" s="3">
        <f t="shared" ref="M5:M14" si="3">(K5^2*$H$4 + L5^2*$I$4+2*K5*L5*$H$6)^0.5</f>
        <v>7.6493270470452762E-2</v>
      </c>
      <c r="N5" s="3">
        <f t="shared" ref="N5:N14" si="4">K5*$H$3+L5*$I$3</f>
        <v>2.7552771197382104E-2</v>
      </c>
      <c r="O5" s="4">
        <f t="shared" ref="O5:O14" si="5">N5/M5</f>
        <v>0.36019862960395943</v>
      </c>
    </row>
    <row r="6" spans="1:15" x14ac:dyDescent="0.25">
      <c r="A6" s="1">
        <v>42430</v>
      </c>
      <c r="B6">
        <v>593.64001499999995</v>
      </c>
      <c r="C6">
        <v>51.496487000000002</v>
      </c>
      <c r="D6">
        <f t="shared" si="0"/>
        <v>7.4422633590724763E-2</v>
      </c>
      <c r="E6">
        <f t="shared" si="1"/>
        <v>5.1865124942526597E-2</v>
      </c>
      <c r="G6" t="s">
        <v>6</v>
      </c>
      <c r="H6">
        <f>_xlfn.COVARIANCE.P(D3:D61,E3:E61)</f>
        <v>1.7560011341740981E-3</v>
      </c>
      <c r="I6">
        <f>_xlfn.COVARIANCE.P(E3:E61,D3:D61)</f>
        <v>1.7560011341740981E-3</v>
      </c>
      <c r="K6">
        <f t="shared" ref="K6:K14" si="6">K5-0.1</f>
        <v>0.8</v>
      </c>
      <c r="L6">
        <f t="shared" si="2"/>
        <v>0.19999999999999996</v>
      </c>
      <c r="M6" s="3">
        <f t="shared" si="3"/>
        <v>7.1231635220069811E-2</v>
      </c>
      <c r="N6" s="3">
        <f t="shared" si="4"/>
        <v>2.5726417698462147E-2</v>
      </c>
      <c r="O6" s="4">
        <f t="shared" si="5"/>
        <v>0.3611656200083081</v>
      </c>
    </row>
    <row r="7" spans="1:15" x14ac:dyDescent="0.25">
      <c r="A7" s="1">
        <v>42461</v>
      </c>
      <c r="B7">
        <v>659.59002699999996</v>
      </c>
      <c r="C7">
        <v>54.957419999999999</v>
      </c>
      <c r="D7">
        <f t="shared" si="0"/>
        <v>0.11109428329220705</v>
      </c>
      <c r="E7">
        <f t="shared" si="1"/>
        <v>6.7207166966554377E-2</v>
      </c>
      <c r="K7">
        <f t="shared" si="6"/>
        <v>0.70000000000000007</v>
      </c>
      <c r="L7">
        <f t="shared" si="2"/>
        <v>0.29999999999999993</v>
      </c>
      <c r="M7" s="3">
        <f t="shared" si="3"/>
        <v>6.6696193364939316E-2</v>
      </c>
      <c r="N7" s="3">
        <f t="shared" si="4"/>
        <v>2.3900064199542194E-2</v>
      </c>
      <c r="O7" s="4">
        <f t="shared" si="5"/>
        <v>0.35834225303937539</v>
      </c>
    </row>
    <row r="8" spans="1:15" x14ac:dyDescent="0.25">
      <c r="A8" s="1">
        <v>42491</v>
      </c>
      <c r="B8">
        <v>722.78997800000002</v>
      </c>
      <c r="C8">
        <v>57.177653999999997</v>
      </c>
      <c r="D8">
        <f t="shared" si="0"/>
        <v>9.5817020289786781E-2</v>
      </c>
      <c r="E8">
        <f t="shared" si="1"/>
        <v>4.0399167209814291E-2</v>
      </c>
      <c r="K8">
        <f t="shared" si="6"/>
        <v>0.60000000000000009</v>
      </c>
      <c r="L8">
        <f t="shared" si="2"/>
        <v>0.39999999999999991</v>
      </c>
      <c r="M8" s="3">
        <f t="shared" si="3"/>
        <v>6.3043869543443307E-2</v>
      </c>
      <c r="N8" s="3">
        <f t="shared" si="4"/>
        <v>2.2073710700622237E-2</v>
      </c>
      <c r="O8" s="4">
        <f t="shared" si="5"/>
        <v>0.35013254834256835</v>
      </c>
    </row>
    <row r="9" spans="1:15" x14ac:dyDescent="0.25">
      <c r="A9" s="1">
        <v>42522</v>
      </c>
      <c r="B9">
        <v>715.61999500000002</v>
      </c>
      <c r="C9">
        <v>54.435718999999999</v>
      </c>
      <c r="D9">
        <f t="shared" si="0"/>
        <v>-9.9198705270371335E-3</v>
      </c>
      <c r="E9">
        <f t="shared" si="1"/>
        <v>-4.7954660749110145E-2</v>
      </c>
      <c r="K9">
        <f t="shared" si="6"/>
        <v>0.50000000000000011</v>
      </c>
      <c r="L9">
        <f t="shared" si="2"/>
        <v>0.49999999999999989</v>
      </c>
      <c r="M9" s="3">
        <f t="shared" si="3"/>
        <v>6.0434987292437306E-2</v>
      </c>
      <c r="N9" s="3">
        <f t="shared" si="4"/>
        <v>2.0247357201702287E-2</v>
      </c>
      <c r="O9" s="4">
        <f t="shared" si="5"/>
        <v>0.33502707800248011</v>
      </c>
    </row>
    <row r="10" spans="1:15" x14ac:dyDescent="0.25">
      <c r="A10" s="1">
        <v>42552</v>
      </c>
      <c r="B10">
        <v>758.80999799999995</v>
      </c>
      <c r="C10">
        <v>56.038840999999998</v>
      </c>
      <c r="D10">
        <f t="shared" si="0"/>
        <v>6.0353264723968403E-2</v>
      </c>
      <c r="E10">
        <f t="shared" si="1"/>
        <v>2.9449817683128154E-2</v>
      </c>
      <c r="K10">
        <f t="shared" si="6"/>
        <v>0.40000000000000013</v>
      </c>
      <c r="L10">
        <f t="shared" si="2"/>
        <v>0.59999999999999987</v>
      </c>
      <c r="M10" s="3">
        <f t="shared" si="3"/>
        <v>5.9008108048406838E-2</v>
      </c>
      <c r="N10" s="3">
        <f t="shared" si="4"/>
        <v>1.8421003702782331E-2</v>
      </c>
      <c r="O10" s="4">
        <f t="shared" si="5"/>
        <v>0.3121775008897219</v>
      </c>
    </row>
    <row r="11" spans="1:15" x14ac:dyDescent="0.25">
      <c r="A11" s="1">
        <v>42583</v>
      </c>
      <c r="B11">
        <v>769.15997300000004</v>
      </c>
      <c r="C11">
        <v>59.591492000000002</v>
      </c>
      <c r="D11">
        <f t="shared" si="0"/>
        <v>1.363974516318911E-2</v>
      </c>
      <c r="E11">
        <f t="shared" si="1"/>
        <v>6.3396225485819802E-2</v>
      </c>
      <c r="G11" t="s">
        <v>11</v>
      </c>
      <c r="K11">
        <f t="shared" si="6"/>
        <v>0.30000000000000016</v>
      </c>
      <c r="L11">
        <f t="shared" si="2"/>
        <v>0.69999999999999984</v>
      </c>
      <c r="M11" s="3">
        <f t="shared" si="3"/>
        <v>5.8849272436087854E-2</v>
      </c>
      <c r="N11" s="3">
        <f t="shared" si="4"/>
        <v>1.6594650203862374E-2</v>
      </c>
      <c r="O11" s="4">
        <f t="shared" si="5"/>
        <v>0.28198564768807771</v>
      </c>
    </row>
    <row r="12" spans="1:15" x14ac:dyDescent="0.25">
      <c r="A12" s="1">
        <v>42614</v>
      </c>
      <c r="B12">
        <v>837.30999799999995</v>
      </c>
      <c r="C12">
        <v>58.788105000000002</v>
      </c>
      <c r="D12">
        <f t="shared" si="0"/>
        <v>8.8603187103185155E-2</v>
      </c>
      <c r="E12">
        <f t="shared" si="1"/>
        <v>-1.348157216805379E-2</v>
      </c>
      <c r="K12">
        <f t="shared" si="6"/>
        <v>0.20000000000000015</v>
      </c>
      <c r="L12">
        <f t="shared" si="2"/>
        <v>0.79999999999999982</v>
      </c>
      <c r="M12" s="3">
        <f t="shared" si="3"/>
        <v>5.9968557106623466E-2</v>
      </c>
      <c r="N12" s="3">
        <f t="shared" si="4"/>
        <v>1.4768296704942421E-2</v>
      </c>
      <c r="O12" s="4">
        <f t="shared" si="5"/>
        <v>0.24626733437465476</v>
      </c>
    </row>
    <row r="13" spans="1:15" x14ac:dyDescent="0.25">
      <c r="A13" s="1">
        <v>42644</v>
      </c>
      <c r="B13">
        <v>789.82000700000003</v>
      </c>
      <c r="C13">
        <v>61.145279000000002</v>
      </c>
      <c r="D13">
        <f t="shared" si="0"/>
        <v>-5.6717334217236903E-2</v>
      </c>
      <c r="E13">
        <f t="shared" si="1"/>
        <v>4.0096104475556782E-2</v>
      </c>
      <c r="K13">
        <f t="shared" si="6"/>
        <v>0.10000000000000014</v>
      </c>
      <c r="L13">
        <f t="shared" si="2"/>
        <v>0.89999999999999991</v>
      </c>
      <c r="M13" s="3">
        <f t="shared" si="3"/>
        <v>6.2297108608930375E-2</v>
      </c>
      <c r="N13" s="3">
        <f t="shared" si="4"/>
        <v>1.2941943206022467E-2</v>
      </c>
      <c r="O13" s="4">
        <f t="shared" si="5"/>
        <v>0.20774548763194481</v>
      </c>
    </row>
    <row r="14" spans="1:15" x14ac:dyDescent="0.25">
      <c r="A14" s="1">
        <v>42675</v>
      </c>
      <c r="B14">
        <v>750.57000700000003</v>
      </c>
      <c r="C14">
        <v>71.291518999999994</v>
      </c>
      <c r="D14">
        <f t="shared" si="0"/>
        <v>-4.9694866744493638E-2</v>
      </c>
      <c r="E14">
        <f t="shared" si="1"/>
        <v>0.16593660485219131</v>
      </c>
      <c r="K14">
        <f t="shared" si="6"/>
        <v>1.3877787807814457E-16</v>
      </c>
      <c r="L14">
        <f t="shared" si="2"/>
        <v>0.99999999999999989</v>
      </c>
      <c r="M14" s="3">
        <f t="shared" si="3"/>
        <v>6.5706487997795257E-2</v>
      </c>
      <c r="N14" s="3">
        <f t="shared" si="4"/>
        <v>1.1115589707102511E-2</v>
      </c>
      <c r="O14" s="4">
        <f t="shared" si="5"/>
        <v>0.16917035205831557</v>
      </c>
    </row>
    <row r="15" spans="1:15" x14ac:dyDescent="0.25">
      <c r="A15" s="1">
        <v>42705</v>
      </c>
      <c r="B15">
        <v>768.65997300000004</v>
      </c>
      <c r="C15">
        <v>76.022362000000001</v>
      </c>
      <c r="D15">
        <f t="shared" si="0"/>
        <v>2.4101637197448067E-2</v>
      </c>
      <c r="E15">
        <f t="shared" si="1"/>
        <v>6.6359127514171945E-2</v>
      </c>
      <c r="M15" s="3"/>
      <c r="N15" s="3"/>
    </row>
    <row r="16" spans="1:15" x14ac:dyDescent="0.25">
      <c r="A16" s="1">
        <v>42736</v>
      </c>
      <c r="B16">
        <v>823.47997999999995</v>
      </c>
      <c r="C16">
        <v>75.257628999999994</v>
      </c>
      <c r="D16">
        <f t="shared" si="0"/>
        <v>7.1318930249539392E-2</v>
      </c>
      <c r="E16">
        <f t="shared" si="1"/>
        <v>-1.0059316494270498E-2</v>
      </c>
      <c r="G16" t="s">
        <v>10</v>
      </c>
    </row>
    <row r="17" spans="1:5" x14ac:dyDescent="0.25">
      <c r="A17" s="1">
        <v>42767</v>
      </c>
      <c r="B17">
        <v>845.03997800000002</v>
      </c>
      <c r="C17">
        <v>81.030135999999999</v>
      </c>
      <c r="D17">
        <f t="shared" si="0"/>
        <v>2.6181569101412894E-2</v>
      </c>
      <c r="E17">
        <f t="shared" si="1"/>
        <v>7.6703280141871222E-2</v>
      </c>
    </row>
    <row r="18" spans="1:5" x14ac:dyDescent="0.25">
      <c r="A18" s="1">
        <v>42795</v>
      </c>
      <c r="B18">
        <v>886.53997800000002</v>
      </c>
      <c r="C18">
        <v>78.544342</v>
      </c>
      <c r="D18">
        <f t="shared" si="0"/>
        <v>4.9110102575525616E-2</v>
      </c>
      <c r="E18">
        <f t="shared" si="1"/>
        <v>-3.0677401306595353E-2</v>
      </c>
    </row>
    <row r="19" spans="1:5" x14ac:dyDescent="0.25">
      <c r="A19" s="1">
        <v>42826</v>
      </c>
      <c r="B19">
        <v>924.98999000000003</v>
      </c>
      <c r="C19">
        <v>77.793227999999999</v>
      </c>
      <c r="D19">
        <f t="shared" si="0"/>
        <v>4.3370872102961089E-2</v>
      </c>
      <c r="E19">
        <f t="shared" si="1"/>
        <v>-9.5629294341786908E-3</v>
      </c>
    </row>
    <row r="20" spans="1:5" x14ac:dyDescent="0.25">
      <c r="A20" s="1">
        <v>42856</v>
      </c>
      <c r="B20">
        <v>994.61999500000002</v>
      </c>
      <c r="C20">
        <v>74.304046999999997</v>
      </c>
      <c r="D20">
        <f t="shared" si="0"/>
        <v>7.5276495694834411E-2</v>
      </c>
      <c r="E20">
        <f t="shared" si="1"/>
        <v>-4.4851988916053243E-2</v>
      </c>
    </row>
    <row r="21" spans="1:5" x14ac:dyDescent="0.25">
      <c r="A21" s="1">
        <v>42887</v>
      </c>
      <c r="B21">
        <v>968</v>
      </c>
      <c r="C21">
        <v>82.670608999999999</v>
      </c>
      <c r="D21">
        <f t="shared" si="0"/>
        <v>-2.6763985375138133E-2</v>
      </c>
      <c r="E21">
        <f t="shared" si="1"/>
        <v>0.11259900823436975</v>
      </c>
    </row>
    <row r="22" spans="1:5" x14ac:dyDescent="0.25">
      <c r="A22" s="1">
        <v>42917</v>
      </c>
      <c r="B22">
        <v>987.78002900000001</v>
      </c>
      <c r="C22">
        <v>83.032409999999999</v>
      </c>
      <c r="D22">
        <f t="shared" si="0"/>
        <v>2.0433914256198449E-2</v>
      </c>
      <c r="E22">
        <f t="shared" si="1"/>
        <v>4.3764162908246362E-3</v>
      </c>
    </row>
    <row r="23" spans="1:5" x14ac:dyDescent="0.25">
      <c r="A23" s="1">
        <v>42948</v>
      </c>
      <c r="B23">
        <v>980.59997599999997</v>
      </c>
      <c r="C23">
        <v>82.661499000000006</v>
      </c>
      <c r="D23">
        <f t="shared" si="0"/>
        <v>-7.2688784842804832E-3</v>
      </c>
      <c r="E23">
        <f t="shared" si="1"/>
        <v>-4.4670629215747271E-3</v>
      </c>
    </row>
    <row r="24" spans="1:5" x14ac:dyDescent="0.25">
      <c r="A24" s="1">
        <v>42979</v>
      </c>
      <c r="B24">
        <v>961.34997599999997</v>
      </c>
      <c r="C24">
        <v>86.863251000000005</v>
      </c>
      <c r="D24">
        <f t="shared" si="0"/>
        <v>-1.9630838742749512E-2</v>
      </c>
      <c r="E24">
        <f t="shared" si="1"/>
        <v>5.08308227025982E-2</v>
      </c>
    </row>
    <row r="25" spans="1:5" x14ac:dyDescent="0.25">
      <c r="A25" s="1">
        <v>43009</v>
      </c>
      <c r="B25">
        <v>1105.280029</v>
      </c>
      <c r="C25">
        <v>91.501541000000003</v>
      </c>
      <c r="D25">
        <f t="shared" si="0"/>
        <v>0.14971660331117542</v>
      </c>
      <c r="E25">
        <f t="shared" si="1"/>
        <v>5.339760999735077E-2</v>
      </c>
    </row>
    <row r="26" spans="1:5" x14ac:dyDescent="0.25">
      <c r="A26" s="1">
        <v>43040</v>
      </c>
      <c r="B26">
        <v>1176.75</v>
      </c>
      <c r="C26">
        <v>95.613213000000002</v>
      </c>
      <c r="D26">
        <f t="shared" si="0"/>
        <v>6.4662320068030521E-2</v>
      </c>
      <c r="E26">
        <f t="shared" si="1"/>
        <v>4.4935549227526073E-2</v>
      </c>
    </row>
    <row r="27" spans="1:5" x14ac:dyDescent="0.25">
      <c r="A27" s="1">
        <v>43070</v>
      </c>
      <c r="B27">
        <v>1169.469971</v>
      </c>
      <c r="C27">
        <v>97.826995999999994</v>
      </c>
      <c r="D27">
        <f t="shared" si="0"/>
        <v>-6.1865553431059706E-3</v>
      </c>
      <c r="E27">
        <f t="shared" si="1"/>
        <v>2.3153525862581237E-2</v>
      </c>
    </row>
    <row r="28" spans="1:5" x14ac:dyDescent="0.25">
      <c r="A28" s="1">
        <v>43101</v>
      </c>
      <c r="B28">
        <v>1450.8900149999999</v>
      </c>
      <c r="C28">
        <v>105.81307200000001</v>
      </c>
      <c r="D28">
        <f t="shared" si="0"/>
        <v>0.240638965495934</v>
      </c>
      <c r="E28">
        <f t="shared" si="1"/>
        <v>8.163468496978088E-2</v>
      </c>
    </row>
    <row r="29" spans="1:5" x14ac:dyDescent="0.25">
      <c r="A29" s="1">
        <v>43132</v>
      </c>
      <c r="B29">
        <v>1512.4499510000001</v>
      </c>
      <c r="C29">
        <v>106.207954</v>
      </c>
      <c r="D29">
        <f t="shared" si="0"/>
        <v>4.2429085157085433E-2</v>
      </c>
      <c r="E29">
        <f t="shared" si="1"/>
        <v>3.7318829567674072E-3</v>
      </c>
    </row>
    <row r="30" spans="1:5" x14ac:dyDescent="0.25">
      <c r="A30" s="1">
        <v>43160</v>
      </c>
      <c r="B30">
        <v>1447.339966</v>
      </c>
      <c r="C30">
        <v>101.122856</v>
      </c>
      <c r="D30">
        <f t="shared" si="0"/>
        <v>-4.3049348480556748E-2</v>
      </c>
      <c r="E30">
        <f t="shared" si="1"/>
        <v>-4.787869277662582E-2</v>
      </c>
    </row>
    <row r="31" spans="1:5" x14ac:dyDescent="0.25">
      <c r="A31" s="1">
        <v>43191</v>
      </c>
      <c r="B31">
        <v>1566.130005</v>
      </c>
      <c r="C31">
        <v>100.02858000000001</v>
      </c>
      <c r="D31">
        <f t="shared" si="0"/>
        <v>8.2074731431827308E-2</v>
      </c>
      <c r="E31">
        <f t="shared" si="1"/>
        <v>-1.0821252912397883E-2</v>
      </c>
    </row>
    <row r="32" spans="1:5" x14ac:dyDescent="0.25">
      <c r="A32" s="1">
        <v>43221</v>
      </c>
      <c r="B32">
        <v>1629.619995</v>
      </c>
      <c r="C32">
        <v>98.899979000000002</v>
      </c>
      <c r="D32">
        <f t="shared" si="0"/>
        <v>4.0539412307600831E-2</v>
      </c>
      <c r="E32">
        <f t="shared" si="1"/>
        <v>-1.1282785379938431E-2</v>
      </c>
    </row>
    <row r="33" spans="1:5" x14ac:dyDescent="0.25">
      <c r="A33" s="1">
        <v>43252</v>
      </c>
      <c r="B33">
        <v>1699.8000489999999</v>
      </c>
      <c r="C33">
        <v>96.302925000000002</v>
      </c>
      <c r="D33">
        <f t="shared" si="0"/>
        <v>4.3065287745196024E-2</v>
      </c>
      <c r="E33">
        <f t="shared" si="1"/>
        <v>-2.6259398902400144E-2</v>
      </c>
    </row>
    <row r="34" spans="1:5" x14ac:dyDescent="0.25">
      <c r="A34" s="1">
        <v>43282</v>
      </c>
      <c r="B34">
        <v>1777.4399410000001</v>
      </c>
      <c r="C34">
        <v>106.238213</v>
      </c>
      <c r="D34">
        <f t="shared" si="0"/>
        <v>4.5675897024285872E-2</v>
      </c>
      <c r="E34">
        <f t="shared" si="1"/>
        <v>0.10316704295326429</v>
      </c>
    </row>
    <row r="35" spans="1:5" x14ac:dyDescent="0.25">
      <c r="A35" s="1">
        <v>43313</v>
      </c>
      <c r="B35">
        <v>2012.709961</v>
      </c>
      <c r="C35">
        <v>106.471733</v>
      </c>
      <c r="D35">
        <f t="shared" si="0"/>
        <v>0.13236453990543007</v>
      </c>
      <c r="E35">
        <f t="shared" si="1"/>
        <v>2.1980791412596901E-3</v>
      </c>
    </row>
    <row r="36" spans="1:5" x14ac:dyDescent="0.25">
      <c r="A36" s="1">
        <v>43344</v>
      </c>
      <c r="B36">
        <v>2003</v>
      </c>
      <c r="C36">
        <v>104.854851</v>
      </c>
      <c r="D36">
        <f t="shared" si="0"/>
        <v>-4.8243220275889787E-3</v>
      </c>
      <c r="E36">
        <f t="shared" si="1"/>
        <v>-1.5186021251293091E-2</v>
      </c>
    </row>
    <row r="37" spans="1:5" x14ac:dyDescent="0.25">
      <c r="A37" s="1">
        <v>43374</v>
      </c>
      <c r="B37">
        <v>1598.01001</v>
      </c>
      <c r="C37">
        <v>101.305183</v>
      </c>
      <c r="D37">
        <f t="shared" si="0"/>
        <v>-0.20219170743884174</v>
      </c>
      <c r="E37">
        <f t="shared" si="1"/>
        <v>-3.3853159545284117E-2</v>
      </c>
    </row>
    <row r="38" spans="1:5" x14ac:dyDescent="0.25">
      <c r="A38" s="1">
        <v>43405</v>
      </c>
      <c r="B38">
        <v>1690.170044</v>
      </c>
      <c r="C38">
        <v>104.04516599999999</v>
      </c>
      <c r="D38">
        <f t="shared" si="0"/>
        <v>5.7671750128774235E-2</v>
      </c>
      <c r="E38">
        <f t="shared" si="1"/>
        <v>2.7046819509718434E-2</v>
      </c>
    </row>
    <row r="39" spans="1:5" x14ac:dyDescent="0.25">
      <c r="A39" s="1">
        <v>43435</v>
      </c>
      <c r="B39">
        <v>1501.969971</v>
      </c>
      <c r="C39">
        <v>91.347137000000004</v>
      </c>
      <c r="D39">
        <f t="shared" si="0"/>
        <v>-0.11134978617571567</v>
      </c>
      <c r="E39">
        <f t="shared" si="1"/>
        <v>-0.1220434306385747</v>
      </c>
    </row>
    <row r="40" spans="1:5" x14ac:dyDescent="0.25">
      <c r="A40" s="1">
        <v>43466</v>
      </c>
      <c r="B40">
        <v>1718.7299800000001</v>
      </c>
      <c r="C40">
        <v>96.849304000000004</v>
      </c>
      <c r="D40">
        <f t="shared" si="0"/>
        <v>0.14431713894764675</v>
      </c>
      <c r="E40">
        <f t="shared" si="1"/>
        <v>6.0233600972080747E-2</v>
      </c>
    </row>
    <row r="41" spans="1:5" x14ac:dyDescent="0.25">
      <c r="A41" s="1">
        <v>43497</v>
      </c>
      <c r="B41">
        <v>1639.829956</v>
      </c>
      <c r="C41">
        <v>98.447090000000003</v>
      </c>
      <c r="D41">
        <f t="shared" si="0"/>
        <v>-4.5906003222216496E-2</v>
      </c>
      <c r="E41">
        <f t="shared" si="1"/>
        <v>1.6497650824625509E-2</v>
      </c>
    </row>
    <row r="42" spans="1:5" x14ac:dyDescent="0.25">
      <c r="A42" s="1">
        <v>43525</v>
      </c>
      <c r="B42">
        <v>1780.75</v>
      </c>
      <c r="C42">
        <v>95.494431000000006</v>
      </c>
      <c r="D42">
        <f t="shared" si="0"/>
        <v>8.5935766378937961E-2</v>
      </c>
      <c r="E42">
        <f t="shared" si="1"/>
        <v>-2.99923441109331E-2</v>
      </c>
    </row>
    <row r="43" spans="1:5" x14ac:dyDescent="0.25">
      <c r="A43" s="1">
        <v>43556</v>
      </c>
      <c r="B43">
        <v>1926.5200199999999</v>
      </c>
      <c r="C43">
        <v>109.47474699999999</v>
      </c>
      <c r="D43">
        <f t="shared" si="0"/>
        <v>8.1858778604520621E-2</v>
      </c>
      <c r="E43">
        <f t="shared" si="1"/>
        <v>0.14639928060307494</v>
      </c>
    </row>
    <row r="44" spans="1:5" x14ac:dyDescent="0.25">
      <c r="A44" s="1">
        <v>43586</v>
      </c>
      <c r="B44">
        <v>1775.0699460000001</v>
      </c>
      <c r="C44">
        <v>100.721298</v>
      </c>
      <c r="D44">
        <f t="shared" si="0"/>
        <v>-7.8613288430815165E-2</v>
      </c>
      <c r="E44">
        <f t="shared" si="1"/>
        <v>-7.9958613651785693E-2</v>
      </c>
    </row>
    <row r="45" spans="1:5" x14ac:dyDescent="0.25">
      <c r="A45" s="1">
        <v>43617</v>
      </c>
      <c r="B45">
        <v>1893.630005</v>
      </c>
      <c r="C45">
        <v>106.272552</v>
      </c>
      <c r="D45">
        <f t="shared" si="0"/>
        <v>6.6791767427062165E-2</v>
      </c>
      <c r="E45">
        <f t="shared" si="1"/>
        <v>5.5114996631596247E-2</v>
      </c>
    </row>
    <row r="46" spans="1:5" x14ac:dyDescent="0.25">
      <c r="A46" s="1">
        <v>43647</v>
      </c>
      <c r="B46">
        <v>1866.780029</v>
      </c>
      <c r="C46">
        <v>110.2649</v>
      </c>
      <c r="D46">
        <f t="shared" si="0"/>
        <v>-1.4179103588929487E-2</v>
      </c>
      <c r="E46">
        <f t="shared" si="1"/>
        <v>3.7567066235503432E-2</v>
      </c>
    </row>
    <row r="47" spans="1:5" x14ac:dyDescent="0.25">
      <c r="A47" s="1">
        <v>43678</v>
      </c>
      <c r="B47">
        <v>1776.290039</v>
      </c>
      <c r="C47">
        <v>105.167793</v>
      </c>
      <c r="D47">
        <f t="shared" si="0"/>
        <v>-4.8473836549705274E-2</v>
      </c>
      <c r="E47">
        <f t="shared" si="1"/>
        <v>-4.6226015713069057E-2</v>
      </c>
    </row>
    <row r="48" spans="1:5" x14ac:dyDescent="0.25">
      <c r="A48" s="1">
        <v>43709</v>
      </c>
      <c r="B48">
        <v>1735.910034</v>
      </c>
      <c r="C48">
        <v>112.66336800000001</v>
      </c>
      <c r="D48">
        <f t="shared" si="0"/>
        <v>-2.2732776806389521E-2</v>
      </c>
      <c r="E48">
        <f t="shared" si="1"/>
        <v>7.1272533027292972E-2</v>
      </c>
    </row>
    <row r="49" spans="1:5" x14ac:dyDescent="0.25">
      <c r="A49" s="1">
        <v>43739</v>
      </c>
      <c r="B49">
        <v>1776.660034</v>
      </c>
      <c r="C49">
        <v>119.584564</v>
      </c>
      <c r="D49">
        <f t="shared" si="0"/>
        <v>2.3474718851702825E-2</v>
      </c>
      <c r="E49">
        <f t="shared" si="1"/>
        <v>6.1432532356036074E-2</v>
      </c>
    </row>
    <row r="50" spans="1:5" x14ac:dyDescent="0.25">
      <c r="A50" s="1">
        <v>43770</v>
      </c>
      <c r="B50">
        <v>1800.8000489999999</v>
      </c>
      <c r="C50">
        <v>127.142815</v>
      </c>
      <c r="D50">
        <f t="shared" si="0"/>
        <v>1.358730119326812E-2</v>
      </c>
      <c r="E50">
        <f t="shared" si="1"/>
        <v>6.3204235958078891E-2</v>
      </c>
    </row>
    <row r="51" spans="1:5" x14ac:dyDescent="0.25">
      <c r="A51" s="1">
        <v>43800</v>
      </c>
      <c r="B51">
        <v>1847.839966</v>
      </c>
      <c r="C51">
        <v>134.51509100000001</v>
      </c>
      <c r="D51">
        <f t="shared" si="0"/>
        <v>2.6121676876964539E-2</v>
      </c>
      <c r="E51">
        <f t="shared" si="1"/>
        <v>5.7984212477913299E-2</v>
      </c>
    </row>
    <row r="52" spans="1:5" x14ac:dyDescent="0.25">
      <c r="A52" s="1">
        <v>43831</v>
      </c>
      <c r="B52">
        <v>2008.719971</v>
      </c>
      <c r="C52">
        <v>127.721802</v>
      </c>
      <c r="D52">
        <f t="shared" si="0"/>
        <v>8.7063819356746119E-2</v>
      </c>
      <c r="E52">
        <f t="shared" si="1"/>
        <v>-5.0502058538547279E-2</v>
      </c>
    </row>
    <row r="53" spans="1:5" x14ac:dyDescent="0.25">
      <c r="A53" s="1">
        <v>43862</v>
      </c>
      <c r="B53">
        <v>1883.75</v>
      </c>
      <c r="C53">
        <v>112.76052900000001</v>
      </c>
      <c r="D53">
        <f t="shared" si="0"/>
        <v>-6.2213734519593666E-2</v>
      </c>
      <c r="E53">
        <f t="shared" si="1"/>
        <v>-0.11713953894887885</v>
      </c>
    </row>
    <row r="54" spans="1:5" x14ac:dyDescent="0.25">
      <c r="A54" s="1">
        <v>43891</v>
      </c>
      <c r="B54">
        <v>1949.719971</v>
      </c>
      <c r="C54">
        <v>87.432868999999997</v>
      </c>
      <c r="D54">
        <f t="shared" si="0"/>
        <v>3.5020555275381504E-2</v>
      </c>
      <c r="E54">
        <f t="shared" si="1"/>
        <v>-0.22461459009295714</v>
      </c>
    </row>
    <row r="55" spans="1:5" x14ac:dyDescent="0.25">
      <c r="A55" s="1">
        <v>43922</v>
      </c>
      <c r="B55">
        <v>2474</v>
      </c>
      <c r="C55">
        <v>92.997580999999997</v>
      </c>
      <c r="D55">
        <f t="shared" si="0"/>
        <v>0.26890016863862765</v>
      </c>
      <c r="E55">
        <f t="shared" si="1"/>
        <v>6.3645538155679082E-2</v>
      </c>
    </row>
    <row r="56" spans="1:5" x14ac:dyDescent="0.25">
      <c r="A56" s="1">
        <v>43952</v>
      </c>
      <c r="B56">
        <v>2442.3701169999999</v>
      </c>
      <c r="C56">
        <v>95.484879000000006</v>
      </c>
      <c r="D56">
        <f t="shared" si="0"/>
        <v>-1.2784916329830254E-2</v>
      </c>
      <c r="E56">
        <f t="shared" si="1"/>
        <v>2.6745835464258017E-2</v>
      </c>
    </row>
    <row r="57" spans="1:5" x14ac:dyDescent="0.25">
      <c r="A57" s="1">
        <v>43983</v>
      </c>
      <c r="B57">
        <v>2758.820068</v>
      </c>
      <c r="C57">
        <v>92.295829999999995</v>
      </c>
      <c r="D57">
        <f t="shared" si="0"/>
        <v>0.12956674698783988</v>
      </c>
      <c r="E57">
        <f t="shared" si="1"/>
        <v>-3.3398471395664764E-2</v>
      </c>
    </row>
    <row r="58" spans="1:5" x14ac:dyDescent="0.25">
      <c r="A58" s="1">
        <v>44013</v>
      </c>
      <c r="B58">
        <v>3164.679932</v>
      </c>
      <c r="C58">
        <v>94.827438000000001</v>
      </c>
      <c r="D58">
        <f t="shared" si="0"/>
        <v>0.14711356811835397</v>
      </c>
      <c r="E58">
        <f t="shared" si="1"/>
        <v>2.7429278224162523E-2</v>
      </c>
    </row>
    <row r="59" spans="1:5" x14ac:dyDescent="0.25">
      <c r="A59" s="1">
        <v>44044</v>
      </c>
      <c r="B59">
        <v>3450.959961</v>
      </c>
      <c r="C59">
        <v>99.268851999999995</v>
      </c>
      <c r="D59">
        <f t="shared" si="0"/>
        <v>9.0460973985156956E-2</v>
      </c>
      <c r="E59">
        <f t="shared" si="1"/>
        <v>4.6836802656210041E-2</v>
      </c>
    </row>
    <row r="60" spans="1:5" x14ac:dyDescent="0.25">
      <c r="A60" s="1">
        <v>44075</v>
      </c>
      <c r="B60">
        <v>3148.7299800000001</v>
      </c>
      <c r="C60">
        <v>95.384888000000004</v>
      </c>
      <c r="D60">
        <f t="shared" si="0"/>
        <v>-8.757852435715352E-2</v>
      </c>
      <c r="E60">
        <f t="shared" si="1"/>
        <v>-3.9125706822921602E-2</v>
      </c>
    </row>
    <row r="61" spans="1:5" x14ac:dyDescent="0.25">
      <c r="A61" s="1">
        <v>44105</v>
      </c>
      <c r="B61">
        <v>3036.1499020000001</v>
      </c>
      <c r="C61">
        <v>97.138617999999994</v>
      </c>
      <c r="D61">
        <f t="shared" si="0"/>
        <v>-3.5754122682822076E-2</v>
      </c>
      <c r="E61">
        <f t="shared" si="1"/>
        <v>1.8385826484379697E-2</v>
      </c>
    </row>
    <row r="62" spans="1:5" x14ac:dyDescent="0.25">
      <c r="A62" s="1"/>
    </row>
  </sheetData>
  <mergeCells count="1"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AMZN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Lagat</dc:creator>
  <cp:lastModifiedBy>koggz</cp:lastModifiedBy>
  <dcterms:created xsi:type="dcterms:W3CDTF">2020-11-02T05:32:50Z</dcterms:created>
  <dcterms:modified xsi:type="dcterms:W3CDTF">2020-11-02T08:08:26Z</dcterms:modified>
</cp:coreProperties>
</file>