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 MANAGEMENT\"/>
    </mc:Choice>
  </mc:AlternateContent>
  <xr:revisionPtr revIDLastSave="0" documentId="13_ncr:40009_{A5F9C555-DA3B-4699-801F-7B1B587829C1}" xr6:coauthVersionLast="45" xr6:coauthVersionMax="45" xr10:uidLastSave="{00000000-0000-0000-0000-000000000000}"/>
  <bookViews>
    <workbookView xWindow="-120" yWindow="-120" windowWidth="20730" windowHeight="11760" activeTab="1"/>
  </bookViews>
  <sheets>
    <sheet name="S&amp;P 500" sheetId="1" r:id="rId1"/>
    <sheet name="Portfolio" sheetId="2" r:id="rId2"/>
  </sheets>
  <calcPr calcId="0"/>
</workbook>
</file>

<file path=xl/calcChain.xml><?xml version="1.0" encoding="utf-8"?>
<calcChain xmlns="http://schemas.openxmlformats.org/spreadsheetml/2006/main">
  <c r="K7" i="2" l="1"/>
  <c r="L3" i="2"/>
  <c r="K4" i="2"/>
  <c r="L4" i="2"/>
  <c r="K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G4" i="2"/>
  <c r="F4" i="2"/>
  <c r="I11" i="1"/>
  <c r="I10" i="1"/>
  <c r="I9" i="1"/>
  <c r="J4" i="1"/>
  <c r="I4" i="1"/>
  <c r="J2" i="1"/>
  <c r="I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" i="1"/>
</calcChain>
</file>

<file path=xl/sharedStrings.xml><?xml version="1.0" encoding="utf-8"?>
<sst xmlns="http://schemas.openxmlformats.org/spreadsheetml/2006/main" count="26" uniqueCount="18">
  <si>
    <t>Date</t>
  </si>
  <si>
    <t>GM</t>
  </si>
  <si>
    <t>P&amp;G</t>
  </si>
  <si>
    <t>PM</t>
  </si>
  <si>
    <t>S&amp;P500</t>
  </si>
  <si>
    <t>HPY</t>
  </si>
  <si>
    <t xml:space="preserve"> </t>
  </si>
  <si>
    <t>Arithmetic mean return</t>
  </si>
  <si>
    <t>Geometric Mean Return</t>
  </si>
  <si>
    <t>months</t>
  </si>
  <si>
    <t>GM Calc</t>
  </si>
  <si>
    <t>Ending value</t>
  </si>
  <si>
    <t>Beginning value</t>
  </si>
  <si>
    <t>Growth rate</t>
  </si>
  <si>
    <t>periods</t>
  </si>
  <si>
    <t>Returns</t>
  </si>
  <si>
    <t>vcov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</si>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</sst>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7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7" fontId="0" fillId="0" borderId="0" xfId="1" applyNumberFormat="1" applyFont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I9" sqref="I9"/>
    </sheetView>
  </sheetViews>
  <sheetFormatPr defaultRowHeight="15" x14ac:dyDescent="0.25"/>
  <cols>
    <col min="1" max="1" width="9.7109375" bestFit="1" customWidth="1"/>
    <col min="8" max="8" width="15.28515625" bestFit="1" customWidth="1"/>
    <col min="9" max="9" width="16" bestFit="1" customWidth="1"/>
    <col min="10" max="10" width="15.85546875" bestFit="1" customWidth="1"/>
  </cols>
  <sheetData>
    <row r="1" spans="1:12" ht="30" x14ac:dyDescent="0.25">
      <c r="A1" t="s">
        <v>0</v>
      </c>
      <c r="B1" t="s">
        <v>4</v>
      </c>
      <c r="C1" t="s">
        <v>5</v>
      </c>
      <c r="D1" t="s">
        <v>10</v>
      </c>
      <c r="I1" s="3" t="s">
        <v>7</v>
      </c>
      <c r="J1" s="3" t="s">
        <v>8</v>
      </c>
      <c r="L1" t="s">
        <v>6</v>
      </c>
    </row>
    <row r="2" spans="1:12" x14ac:dyDescent="0.25">
      <c r="A2" s="1">
        <v>42309</v>
      </c>
      <c r="B2">
        <v>2080.4099120000001</v>
      </c>
      <c r="I2" s="4">
        <f>AVERAGEA(C3:C61)</f>
        <v>9.6719234006380009E-3</v>
      </c>
      <c r="J2" s="4">
        <f>GEOMEAN(D3:D61)-1</f>
        <v>8.7766227432199972E-3</v>
      </c>
    </row>
    <row r="3" spans="1:12" x14ac:dyDescent="0.25">
      <c r="A3" s="1">
        <v>42339</v>
      </c>
      <c r="B3">
        <v>2043.9399410000001</v>
      </c>
      <c r="C3" s="2">
        <f>(B3/B2)-1</f>
        <v>-1.7530185176314439E-2</v>
      </c>
      <c r="D3" s="2">
        <f>C3+1</f>
        <v>0.98246981482368556</v>
      </c>
      <c r="H3" t="s">
        <v>9</v>
      </c>
      <c r="I3">
        <v>12</v>
      </c>
      <c r="J3">
        <v>12</v>
      </c>
    </row>
    <row r="4" spans="1:12" x14ac:dyDescent="0.25">
      <c r="A4" s="1">
        <v>42370</v>
      </c>
      <c r="B4">
        <v>1940.23999</v>
      </c>
      <c r="C4" s="2">
        <f t="shared" ref="C4:C61" si="0">(B4/B3)-1</f>
        <v>-5.073532197294639E-2</v>
      </c>
      <c r="D4" s="2">
        <f t="shared" ref="D4:D61" si="1">C4+1</f>
        <v>0.94926467802705361</v>
      </c>
      <c r="I4" s="4">
        <f>I2*I3</f>
        <v>0.11606308080765601</v>
      </c>
      <c r="J4" s="4">
        <f>(1+J2)^J3-1</f>
        <v>0.11055510490009013</v>
      </c>
    </row>
    <row r="5" spans="1:12" x14ac:dyDescent="0.25">
      <c r="A5" s="1">
        <v>42401</v>
      </c>
      <c r="B5">
        <v>1932.2299800000001</v>
      </c>
      <c r="C5" s="2">
        <f t="shared" si="0"/>
        <v>-4.1283604302990717E-3</v>
      </c>
      <c r="D5" s="2">
        <f t="shared" si="1"/>
        <v>0.99587163956970093</v>
      </c>
    </row>
    <row r="6" spans="1:12" x14ac:dyDescent="0.25">
      <c r="A6" s="1">
        <v>42430</v>
      </c>
      <c r="B6">
        <v>2059.73999</v>
      </c>
      <c r="C6" s="2">
        <f t="shared" si="0"/>
        <v>6.5991114577365062E-2</v>
      </c>
      <c r="D6" s="2">
        <f t="shared" si="1"/>
        <v>1.0659911145773651</v>
      </c>
    </row>
    <row r="7" spans="1:12" x14ac:dyDescent="0.25">
      <c r="A7" s="1">
        <v>42461</v>
      </c>
      <c r="B7">
        <v>2065.3000489999999</v>
      </c>
      <c r="C7" s="2">
        <f t="shared" si="0"/>
        <v>2.6993984808731941E-3</v>
      </c>
      <c r="D7" s="2">
        <f t="shared" si="1"/>
        <v>1.0026993984808732</v>
      </c>
    </row>
    <row r="8" spans="1:12" x14ac:dyDescent="0.25">
      <c r="A8" s="1">
        <v>42491</v>
      </c>
      <c r="B8">
        <v>2096.9499510000001</v>
      </c>
      <c r="C8" s="2">
        <f t="shared" si="0"/>
        <v>1.5324602357572603E-2</v>
      </c>
      <c r="D8" s="2">
        <f t="shared" si="1"/>
        <v>1.0153246023575726</v>
      </c>
      <c r="H8" t="s">
        <v>14</v>
      </c>
      <c r="I8">
        <v>60</v>
      </c>
    </row>
    <row r="9" spans="1:12" x14ac:dyDescent="0.25">
      <c r="A9" s="1">
        <v>42522</v>
      </c>
      <c r="B9">
        <v>2098.860107</v>
      </c>
      <c r="C9" s="2">
        <f t="shared" si="0"/>
        <v>9.1092112097812539E-4</v>
      </c>
      <c r="D9" s="2">
        <f t="shared" si="1"/>
        <v>1.0009109211209781</v>
      </c>
      <c r="H9" t="s">
        <v>11</v>
      </c>
      <c r="I9">
        <f>B61</f>
        <v>3483.8100589999999</v>
      </c>
    </row>
    <row r="10" spans="1:12" x14ac:dyDescent="0.25">
      <c r="A10" s="1">
        <v>42552</v>
      </c>
      <c r="B10">
        <v>2173.6000979999999</v>
      </c>
      <c r="C10" s="2">
        <f t="shared" si="0"/>
        <v>3.5609801125254359E-2</v>
      </c>
      <c r="D10" s="2">
        <f t="shared" si="1"/>
        <v>1.0356098011252544</v>
      </c>
      <c r="H10" t="s">
        <v>12</v>
      </c>
      <c r="I10">
        <f>B2</f>
        <v>2080.4099120000001</v>
      </c>
    </row>
    <row r="11" spans="1:12" x14ac:dyDescent="0.25">
      <c r="A11" s="1">
        <v>42583</v>
      </c>
      <c r="B11">
        <v>2170.9499510000001</v>
      </c>
      <c r="C11" s="2">
        <f t="shared" si="0"/>
        <v>-1.2192431360480427E-3</v>
      </c>
      <c r="D11" s="2">
        <f t="shared" si="1"/>
        <v>0.99878075686395196</v>
      </c>
      <c r="H11" t="s">
        <v>13</v>
      </c>
      <c r="I11">
        <f>I9/I10*(1/60)</f>
        <v>2.7909644464015285E-2</v>
      </c>
    </row>
    <row r="12" spans="1:12" x14ac:dyDescent="0.25">
      <c r="A12" s="1">
        <v>42614</v>
      </c>
      <c r="B12">
        <v>2168.2700199999999</v>
      </c>
      <c r="C12" s="2">
        <f t="shared" si="0"/>
        <v>-1.2344508443253854E-3</v>
      </c>
      <c r="D12" s="2">
        <f t="shared" si="1"/>
        <v>0.99876554915567461</v>
      </c>
    </row>
    <row r="13" spans="1:12" x14ac:dyDescent="0.25">
      <c r="A13" s="1">
        <v>42644</v>
      </c>
      <c r="B13">
        <v>2126.1499020000001</v>
      </c>
      <c r="C13" s="2">
        <f t="shared" si="0"/>
        <v>-1.9425679279557517E-2</v>
      </c>
      <c r="D13" s="2">
        <f t="shared" si="1"/>
        <v>0.98057432072044248</v>
      </c>
    </row>
    <row r="14" spans="1:12" x14ac:dyDescent="0.25">
      <c r="A14" s="1">
        <v>42675</v>
      </c>
      <c r="B14">
        <v>2198.8100589999999</v>
      </c>
      <c r="C14" s="2">
        <f t="shared" si="0"/>
        <v>3.4174522187570444E-2</v>
      </c>
      <c r="D14" s="2">
        <f t="shared" si="1"/>
        <v>1.0341745221875704</v>
      </c>
    </row>
    <row r="15" spans="1:12" x14ac:dyDescent="0.25">
      <c r="A15" s="1">
        <v>42705</v>
      </c>
      <c r="B15">
        <v>2238.830078</v>
      </c>
      <c r="C15" s="2">
        <f t="shared" si="0"/>
        <v>1.8200762196895148E-2</v>
      </c>
      <c r="D15" s="2">
        <f t="shared" si="1"/>
        <v>1.0182007621968951</v>
      </c>
    </row>
    <row r="16" spans="1:12" x14ac:dyDescent="0.25">
      <c r="A16" s="1">
        <v>42736</v>
      </c>
      <c r="B16">
        <v>2278.8701169999999</v>
      </c>
      <c r="C16" s="2">
        <f t="shared" si="0"/>
        <v>1.7884358171464498E-2</v>
      </c>
      <c r="D16" s="2">
        <f t="shared" si="1"/>
        <v>1.0178843581714645</v>
      </c>
    </row>
    <row r="17" spans="1:4" x14ac:dyDescent="0.25">
      <c r="A17" s="1">
        <v>42767</v>
      </c>
      <c r="B17">
        <v>2363.639893</v>
      </c>
      <c r="C17" s="2">
        <f t="shared" si="0"/>
        <v>3.7198160337279074E-2</v>
      </c>
      <c r="D17" s="2">
        <f t="shared" si="1"/>
        <v>1.0371981603372791</v>
      </c>
    </row>
    <row r="18" spans="1:4" x14ac:dyDescent="0.25">
      <c r="A18" s="1">
        <v>42795</v>
      </c>
      <c r="B18">
        <v>2362.719971</v>
      </c>
      <c r="C18" s="2">
        <f t="shared" si="0"/>
        <v>-3.8919718808450021E-4</v>
      </c>
      <c r="D18" s="2">
        <f t="shared" si="1"/>
        <v>0.9996108028119155</v>
      </c>
    </row>
    <row r="19" spans="1:4" x14ac:dyDescent="0.25">
      <c r="A19" s="1">
        <v>42826</v>
      </c>
      <c r="B19">
        <v>2384.1999510000001</v>
      </c>
      <c r="C19" s="2">
        <f t="shared" si="0"/>
        <v>9.0912085493182193E-3</v>
      </c>
      <c r="D19" s="2">
        <f t="shared" si="1"/>
        <v>1.0090912085493182</v>
      </c>
    </row>
    <row r="20" spans="1:4" x14ac:dyDescent="0.25">
      <c r="A20" s="1">
        <v>42856</v>
      </c>
      <c r="B20">
        <v>2411.8000489999999</v>
      </c>
      <c r="C20" s="2">
        <f t="shared" si="0"/>
        <v>1.157625139134133E-2</v>
      </c>
      <c r="D20" s="2">
        <f t="shared" si="1"/>
        <v>1.0115762513913413</v>
      </c>
    </row>
    <row r="21" spans="1:4" x14ac:dyDescent="0.25">
      <c r="A21" s="1">
        <v>42887</v>
      </c>
      <c r="B21">
        <v>2423.4099120000001</v>
      </c>
      <c r="C21" s="2">
        <f t="shared" si="0"/>
        <v>4.8137750908554544E-3</v>
      </c>
      <c r="D21" s="2">
        <f t="shared" si="1"/>
        <v>1.0048137750908555</v>
      </c>
    </row>
    <row r="22" spans="1:4" x14ac:dyDescent="0.25">
      <c r="A22" s="1">
        <v>42917</v>
      </c>
      <c r="B22">
        <v>2470.3000489999999</v>
      </c>
      <c r="C22" s="2">
        <f t="shared" si="0"/>
        <v>1.9348826118030571E-2</v>
      </c>
      <c r="D22" s="2">
        <f t="shared" si="1"/>
        <v>1.0193488261180306</v>
      </c>
    </row>
    <row r="23" spans="1:4" x14ac:dyDescent="0.25">
      <c r="A23" s="1">
        <v>42948</v>
      </c>
      <c r="B23">
        <v>2471.6499020000001</v>
      </c>
      <c r="C23" s="2">
        <f t="shared" si="0"/>
        <v>5.4643281108557318E-4</v>
      </c>
      <c r="D23" s="2">
        <f t="shared" si="1"/>
        <v>1.0005464328110856</v>
      </c>
    </row>
    <row r="24" spans="1:4" x14ac:dyDescent="0.25">
      <c r="A24" s="1">
        <v>42979</v>
      </c>
      <c r="B24">
        <v>2519.360107</v>
      </c>
      <c r="C24" s="2">
        <f t="shared" si="0"/>
        <v>1.9302978533243698E-2</v>
      </c>
      <c r="D24" s="2">
        <f t="shared" si="1"/>
        <v>1.0193029785332437</v>
      </c>
    </row>
    <row r="25" spans="1:4" x14ac:dyDescent="0.25">
      <c r="A25" s="1">
        <v>43009</v>
      </c>
      <c r="B25">
        <v>2575.26001</v>
      </c>
      <c r="C25" s="2">
        <f t="shared" si="0"/>
        <v>2.218813533034969E-2</v>
      </c>
      <c r="D25" s="2">
        <f t="shared" si="1"/>
        <v>1.0221881353303497</v>
      </c>
    </row>
    <row r="26" spans="1:4" x14ac:dyDescent="0.25">
      <c r="A26" s="1">
        <v>43040</v>
      </c>
      <c r="B26">
        <v>2584.8400879999999</v>
      </c>
      <c r="C26" s="2">
        <f t="shared" si="0"/>
        <v>3.7200430103365711E-3</v>
      </c>
      <c r="D26" s="2">
        <f t="shared" si="1"/>
        <v>1.0037200430103366</v>
      </c>
    </row>
    <row r="27" spans="1:4" x14ac:dyDescent="0.25">
      <c r="A27" s="1">
        <v>43070</v>
      </c>
      <c r="B27">
        <v>2673.610107</v>
      </c>
      <c r="C27" s="2">
        <f t="shared" si="0"/>
        <v>3.4342557364422932E-2</v>
      </c>
      <c r="D27" s="2">
        <f t="shared" si="1"/>
        <v>1.0343425573644229</v>
      </c>
    </row>
    <row r="28" spans="1:4" x14ac:dyDescent="0.25">
      <c r="A28" s="1">
        <v>43101</v>
      </c>
      <c r="B28">
        <v>2823.8100589999999</v>
      </c>
      <c r="C28" s="2">
        <f t="shared" si="0"/>
        <v>5.6178704444133087E-2</v>
      </c>
      <c r="D28" s="2">
        <f t="shared" si="1"/>
        <v>1.0561787044441331</v>
      </c>
    </row>
    <row r="29" spans="1:4" x14ac:dyDescent="0.25">
      <c r="A29" s="1">
        <v>43132</v>
      </c>
      <c r="B29">
        <v>2713.830078</v>
      </c>
      <c r="C29" s="2">
        <f t="shared" si="0"/>
        <v>-3.8947372061896912E-2</v>
      </c>
      <c r="D29" s="2">
        <f t="shared" si="1"/>
        <v>0.96105262793810309</v>
      </c>
    </row>
    <row r="30" spans="1:4" x14ac:dyDescent="0.25">
      <c r="A30" s="1">
        <v>43160</v>
      </c>
      <c r="B30">
        <v>2640.8701169999999</v>
      </c>
      <c r="C30" s="2">
        <f t="shared" si="0"/>
        <v>-2.6884498624825115E-2</v>
      </c>
      <c r="D30" s="2">
        <f t="shared" si="1"/>
        <v>0.97311550137517489</v>
      </c>
    </row>
    <row r="31" spans="1:4" x14ac:dyDescent="0.25">
      <c r="A31" s="1">
        <v>43191</v>
      </c>
      <c r="B31">
        <v>2648.0500489999999</v>
      </c>
      <c r="C31" s="2">
        <f t="shared" si="0"/>
        <v>2.718775131643536E-3</v>
      </c>
      <c r="D31" s="2">
        <f t="shared" si="1"/>
        <v>1.0027187751316435</v>
      </c>
    </row>
    <row r="32" spans="1:4" x14ac:dyDescent="0.25">
      <c r="A32" s="1">
        <v>43221</v>
      </c>
      <c r="B32">
        <v>2705.2700199999999</v>
      </c>
      <c r="C32" s="2">
        <f t="shared" si="0"/>
        <v>2.1608341965291933E-2</v>
      </c>
      <c r="D32" s="2">
        <f t="shared" si="1"/>
        <v>1.0216083419652919</v>
      </c>
    </row>
    <row r="33" spans="1:4" x14ac:dyDescent="0.25">
      <c r="A33" s="1">
        <v>43252</v>
      </c>
      <c r="B33">
        <v>2718.3701169999999</v>
      </c>
      <c r="C33" s="2">
        <f t="shared" si="0"/>
        <v>4.8424360241865472E-3</v>
      </c>
      <c r="D33" s="2">
        <f t="shared" si="1"/>
        <v>1.0048424360241865</v>
      </c>
    </row>
    <row r="34" spans="1:4" x14ac:dyDescent="0.25">
      <c r="A34" s="1">
        <v>43282</v>
      </c>
      <c r="B34">
        <v>2816.290039</v>
      </c>
      <c r="C34" s="2">
        <f t="shared" si="0"/>
        <v>3.6021556221367268E-2</v>
      </c>
      <c r="D34" s="2">
        <f t="shared" si="1"/>
        <v>1.0360215562213673</v>
      </c>
    </row>
    <row r="35" spans="1:4" x14ac:dyDescent="0.25">
      <c r="A35" s="1">
        <v>43313</v>
      </c>
      <c r="B35">
        <v>2901.5200199999999</v>
      </c>
      <c r="C35" s="2">
        <f t="shared" si="0"/>
        <v>3.0263211466054596E-2</v>
      </c>
      <c r="D35" s="2">
        <f t="shared" si="1"/>
        <v>1.0302632114660546</v>
      </c>
    </row>
    <row r="36" spans="1:4" x14ac:dyDescent="0.25">
      <c r="A36" s="1">
        <v>43344</v>
      </c>
      <c r="B36">
        <v>2913.9799800000001</v>
      </c>
      <c r="C36" s="2">
        <f t="shared" si="0"/>
        <v>4.2942871026614426E-3</v>
      </c>
      <c r="D36" s="2">
        <f t="shared" si="1"/>
        <v>1.0042942871026614</v>
      </c>
    </row>
    <row r="37" spans="1:4" x14ac:dyDescent="0.25">
      <c r="A37" s="1">
        <v>43374</v>
      </c>
      <c r="B37">
        <v>2711.73999</v>
      </c>
      <c r="C37" s="2">
        <f t="shared" si="0"/>
        <v>-6.9403356024429486E-2</v>
      </c>
      <c r="D37" s="2">
        <f t="shared" si="1"/>
        <v>0.93059664397557051</v>
      </c>
    </row>
    <row r="38" spans="1:4" x14ac:dyDescent="0.25">
      <c r="A38" s="1">
        <v>43405</v>
      </c>
      <c r="B38">
        <v>2760.169922</v>
      </c>
      <c r="C38" s="2">
        <f t="shared" si="0"/>
        <v>1.7859356788848979E-2</v>
      </c>
      <c r="D38" s="2">
        <f t="shared" si="1"/>
        <v>1.017859356788849</v>
      </c>
    </row>
    <row r="39" spans="1:4" x14ac:dyDescent="0.25">
      <c r="A39" s="1">
        <v>43435</v>
      </c>
      <c r="B39">
        <v>2506.8500979999999</v>
      </c>
      <c r="C39" s="2">
        <f t="shared" si="0"/>
        <v>-9.1776894596563907E-2</v>
      </c>
      <c r="D39" s="2">
        <f t="shared" si="1"/>
        <v>0.90822310540343609</v>
      </c>
    </row>
    <row r="40" spans="1:4" x14ac:dyDescent="0.25">
      <c r="A40" s="1">
        <v>43466</v>
      </c>
      <c r="B40">
        <v>2704.1000979999999</v>
      </c>
      <c r="C40" s="2">
        <f t="shared" si="0"/>
        <v>7.8684401655036762E-2</v>
      </c>
      <c r="D40" s="2">
        <f t="shared" si="1"/>
        <v>1.0786844016550368</v>
      </c>
    </row>
    <row r="41" spans="1:4" x14ac:dyDescent="0.25">
      <c r="A41" s="1">
        <v>43497</v>
      </c>
      <c r="B41">
        <v>2784.48999</v>
      </c>
      <c r="C41" s="2">
        <f t="shared" si="0"/>
        <v>2.9728889126352298E-2</v>
      </c>
      <c r="D41" s="2">
        <f t="shared" si="1"/>
        <v>1.0297288891263523</v>
      </c>
    </row>
    <row r="42" spans="1:4" x14ac:dyDescent="0.25">
      <c r="A42" s="1">
        <v>43525</v>
      </c>
      <c r="B42">
        <v>2834.3999020000001</v>
      </c>
      <c r="C42" s="2">
        <f t="shared" si="0"/>
        <v>1.7924256211817147E-2</v>
      </c>
      <c r="D42" s="2">
        <f t="shared" si="1"/>
        <v>1.0179242562118171</v>
      </c>
    </row>
    <row r="43" spans="1:4" x14ac:dyDescent="0.25">
      <c r="A43" s="1">
        <v>43556</v>
      </c>
      <c r="B43">
        <v>2945.830078</v>
      </c>
      <c r="C43" s="2">
        <f t="shared" si="0"/>
        <v>3.9313498395682656E-2</v>
      </c>
      <c r="D43" s="2">
        <f t="shared" si="1"/>
        <v>1.0393134983956827</v>
      </c>
    </row>
    <row r="44" spans="1:4" x14ac:dyDescent="0.25">
      <c r="A44" s="1">
        <v>43586</v>
      </c>
      <c r="B44">
        <v>2752.0600589999999</v>
      </c>
      <c r="C44" s="2">
        <f t="shared" si="0"/>
        <v>-6.577773118928687E-2</v>
      </c>
      <c r="D44" s="2">
        <f t="shared" si="1"/>
        <v>0.93422226881071313</v>
      </c>
    </row>
    <row r="45" spans="1:4" x14ac:dyDescent="0.25">
      <c r="A45" s="1">
        <v>43617</v>
      </c>
      <c r="B45">
        <v>2941.76001</v>
      </c>
      <c r="C45" s="2">
        <f t="shared" si="0"/>
        <v>6.8930163925612131E-2</v>
      </c>
      <c r="D45" s="2">
        <f t="shared" si="1"/>
        <v>1.0689301639256121</v>
      </c>
    </row>
    <row r="46" spans="1:4" x14ac:dyDescent="0.25">
      <c r="A46" s="1">
        <v>43647</v>
      </c>
      <c r="B46">
        <v>2980.3798830000001</v>
      </c>
      <c r="C46" s="2">
        <f t="shared" si="0"/>
        <v>1.3128152149977756E-2</v>
      </c>
      <c r="D46" s="2">
        <f t="shared" si="1"/>
        <v>1.0131281521499778</v>
      </c>
    </row>
    <row r="47" spans="1:4" x14ac:dyDescent="0.25">
      <c r="A47" s="1">
        <v>43678</v>
      </c>
      <c r="B47">
        <v>2926.459961</v>
      </c>
      <c r="C47" s="2">
        <f t="shared" si="0"/>
        <v>-1.8091627281326739E-2</v>
      </c>
      <c r="D47" s="2">
        <f t="shared" si="1"/>
        <v>0.98190837271867326</v>
      </c>
    </row>
    <row r="48" spans="1:4" x14ac:dyDescent="0.25">
      <c r="A48" s="1">
        <v>43709</v>
      </c>
      <c r="B48">
        <v>2976.73999</v>
      </c>
      <c r="C48" s="2">
        <f t="shared" si="0"/>
        <v>1.7181177829208583E-2</v>
      </c>
      <c r="D48" s="2">
        <f t="shared" si="1"/>
        <v>1.0171811778292086</v>
      </c>
    </row>
    <row r="49" spans="1:4" x14ac:dyDescent="0.25">
      <c r="A49" s="1">
        <v>43739</v>
      </c>
      <c r="B49">
        <v>3037.5600589999999</v>
      </c>
      <c r="C49" s="2">
        <f t="shared" si="0"/>
        <v>2.0431770730503063E-2</v>
      </c>
      <c r="D49" s="2">
        <f t="shared" si="1"/>
        <v>1.0204317707305031</v>
      </c>
    </row>
    <row r="50" spans="1:4" x14ac:dyDescent="0.25">
      <c r="A50" s="1">
        <v>43770</v>
      </c>
      <c r="B50">
        <v>3140.9799800000001</v>
      </c>
      <c r="C50" s="2">
        <f t="shared" si="0"/>
        <v>3.4047037421886195E-2</v>
      </c>
      <c r="D50" s="2">
        <f t="shared" si="1"/>
        <v>1.0340470374218862</v>
      </c>
    </row>
    <row r="51" spans="1:4" x14ac:dyDescent="0.25">
      <c r="A51" s="1">
        <v>43800</v>
      </c>
      <c r="B51">
        <v>3230.780029</v>
      </c>
      <c r="C51" s="2">
        <f t="shared" si="0"/>
        <v>2.8589818964716907E-2</v>
      </c>
      <c r="D51" s="2">
        <f t="shared" si="1"/>
        <v>1.0285898189647169</v>
      </c>
    </row>
    <row r="52" spans="1:4" x14ac:dyDescent="0.25">
      <c r="A52" s="1">
        <v>43831</v>
      </c>
      <c r="B52">
        <v>3225.5200199999999</v>
      </c>
      <c r="C52" s="2">
        <f t="shared" si="0"/>
        <v>-1.6280925822201864E-3</v>
      </c>
      <c r="D52" s="2">
        <f t="shared" si="1"/>
        <v>0.99837190741777981</v>
      </c>
    </row>
    <row r="53" spans="1:4" x14ac:dyDescent="0.25">
      <c r="A53" s="1">
        <v>43862</v>
      </c>
      <c r="B53">
        <v>2954.219971</v>
      </c>
      <c r="C53" s="2">
        <f t="shared" si="0"/>
        <v>-8.411048367946572E-2</v>
      </c>
      <c r="D53" s="2">
        <f t="shared" si="1"/>
        <v>0.91588951632053428</v>
      </c>
    </row>
    <row r="54" spans="1:4" x14ac:dyDescent="0.25">
      <c r="A54" s="1">
        <v>43891</v>
      </c>
      <c r="B54">
        <v>2584.5900879999999</v>
      </c>
      <c r="C54" s="2">
        <f t="shared" si="0"/>
        <v>-0.12511928245982329</v>
      </c>
      <c r="D54" s="2">
        <f t="shared" si="1"/>
        <v>0.87488071754017671</v>
      </c>
    </row>
    <row r="55" spans="1:4" x14ac:dyDescent="0.25">
      <c r="A55" s="1">
        <v>43922</v>
      </c>
      <c r="B55">
        <v>2912.429932</v>
      </c>
      <c r="C55" s="2">
        <f t="shared" si="0"/>
        <v>0.12684403825663826</v>
      </c>
      <c r="D55" s="2">
        <f t="shared" si="1"/>
        <v>1.1268440382566383</v>
      </c>
    </row>
    <row r="56" spans="1:4" x14ac:dyDescent="0.25">
      <c r="A56" s="1">
        <v>43952</v>
      </c>
      <c r="B56">
        <v>3044.3100589999999</v>
      </c>
      <c r="C56" s="2">
        <f t="shared" si="0"/>
        <v>4.5281819676065593E-2</v>
      </c>
      <c r="D56" s="2">
        <f t="shared" si="1"/>
        <v>1.0452818196760656</v>
      </c>
    </row>
    <row r="57" spans="1:4" x14ac:dyDescent="0.25">
      <c r="A57" s="1">
        <v>43983</v>
      </c>
      <c r="B57">
        <v>3100.290039</v>
      </c>
      <c r="C57" s="2">
        <f t="shared" si="0"/>
        <v>1.8388396357494674E-2</v>
      </c>
      <c r="D57" s="2">
        <f t="shared" si="1"/>
        <v>1.0183883963574947</v>
      </c>
    </row>
    <row r="58" spans="1:4" x14ac:dyDescent="0.25">
      <c r="A58" s="1">
        <v>44013</v>
      </c>
      <c r="B58">
        <v>3271.1201169999999</v>
      </c>
      <c r="C58" s="2">
        <f t="shared" si="0"/>
        <v>5.5101321441235696E-2</v>
      </c>
      <c r="D58" s="2">
        <f t="shared" si="1"/>
        <v>1.0551013214412357</v>
      </c>
    </row>
    <row r="59" spans="1:4" x14ac:dyDescent="0.25">
      <c r="A59" s="1">
        <v>44044</v>
      </c>
      <c r="B59">
        <v>3500.3100589999999</v>
      </c>
      <c r="C59" s="2">
        <f t="shared" si="0"/>
        <v>7.0064667087246457E-2</v>
      </c>
      <c r="D59" s="2">
        <f t="shared" si="1"/>
        <v>1.0700646670872465</v>
      </c>
    </row>
    <row r="60" spans="1:4" x14ac:dyDescent="0.25">
      <c r="A60" s="1">
        <v>44075</v>
      </c>
      <c r="B60">
        <v>3363</v>
      </c>
      <c r="C60" s="2">
        <f t="shared" si="0"/>
        <v>-3.9227970289931413E-2</v>
      </c>
      <c r="D60" s="2">
        <f t="shared" si="1"/>
        <v>0.96077202971006859</v>
      </c>
    </row>
    <row r="61" spans="1:4" x14ac:dyDescent="0.25">
      <c r="A61" s="1">
        <v>44105</v>
      </c>
      <c r="B61">
        <v>3483.8100589999999</v>
      </c>
      <c r="C61" s="2">
        <f t="shared" si="0"/>
        <v>3.5923300327088903E-2</v>
      </c>
      <c r="D61" s="2">
        <f t="shared" si="1"/>
        <v>1.0359233003270889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A2" workbookViewId="0">
      <selection activeCell="K12" sqref="K12"/>
    </sheetView>
  </sheetViews>
  <sheetFormatPr defaultRowHeight="15" x14ac:dyDescent="0.25"/>
  <cols>
    <col min="1" max="1" width="9.7109375" bestFit="1" customWidth="1"/>
  </cols>
  <sheetData>
    <row r="1" spans="1:12" x14ac:dyDescent="0.25">
      <c r="F1" s="5" t="s">
        <v>15</v>
      </c>
      <c r="G1" s="5"/>
      <c r="K1" s="5" t="s">
        <v>16</v>
      </c>
      <c r="L1" s="5"/>
    </row>
    <row r="2" spans="1:12" x14ac:dyDescent="0.25">
      <c r="A2" t="s">
        <v>0</v>
      </c>
      <c r="B2" t="s">
        <v>4</v>
      </c>
      <c r="C2" t="s">
        <v>1</v>
      </c>
      <c r="D2" t="s">
        <v>3</v>
      </c>
      <c r="E2" t="s">
        <v>2</v>
      </c>
      <c r="F2" t="s">
        <v>4</v>
      </c>
      <c r="G2" t="s">
        <v>1</v>
      </c>
      <c r="K2" t="s">
        <v>4</v>
      </c>
      <c r="L2" t="s">
        <v>1</v>
      </c>
    </row>
    <row r="3" spans="1:12" x14ac:dyDescent="0.25">
      <c r="A3" s="1">
        <v>42309</v>
      </c>
      <c r="B3">
        <v>2080.4099120000001</v>
      </c>
      <c r="C3">
        <v>29.566258999999999</v>
      </c>
      <c r="D3">
        <v>67.190605000000005</v>
      </c>
      <c r="E3">
        <v>64.779060000000001</v>
      </c>
      <c r="J3" t="s">
        <v>4</v>
      </c>
      <c r="K3">
        <f>_xlfn.VAR.S(F4:F61)</f>
        <v>1.8189030525245971E-3</v>
      </c>
      <c r="L3">
        <f>_xlfn.COVARIANCE.S(G4:G61,F4:F61)</f>
        <v>2.6128434332762765E-3</v>
      </c>
    </row>
    <row r="4" spans="1:12" x14ac:dyDescent="0.25">
      <c r="A4" s="1">
        <v>42339</v>
      </c>
      <c r="B4">
        <v>2043.9399410000001</v>
      </c>
      <c r="C4">
        <v>27.77759</v>
      </c>
      <c r="D4">
        <v>67.590430999999995</v>
      </c>
      <c r="E4">
        <v>68.734711000000004</v>
      </c>
      <c r="F4">
        <f>B4/B3-1</f>
        <v>-1.7530185176314439E-2</v>
      </c>
      <c r="G4">
        <f>C4/C3-1</f>
        <v>-6.0496967167878668E-2</v>
      </c>
      <c r="J4" t="s">
        <v>1</v>
      </c>
      <c r="K4">
        <f>_xlfn.COVARIANCE.S(F4:F61,G4:G61)</f>
        <v>2.6128434332762765E-3</v>
      </c>
      <c r="L4">
        <f>_xlfn.VAR.S(G4:G61)</f>
        <v>7.8297002064300208E-3</v>
      </c>
    </row>
    <row r="5" spans="1:12" x14ac:dyDescent="0.25">
      <c r="A5" s="1">
        <v>42370</v>
      </c>
      <c r="B5">
        <v>1940.23999</v>
      </c>
      <c r="C5">
        <v>24.463374999999999</v>
      </c>
      <c r="D5">
        <v>70.026764</v>
      </c>
      <c r="E5">
        <v>70.708198999999993</v>
      </c>
      <c r="F5">
        <f t="shared" ref="F5:F62" si="0">B5/B4-1</f>
        <v>-5.073532197294639E-2</v>
      </c>
      <c r="G5">
        <f t="shared" ref="G5:G62" si="1">C5/C4-1</f>
        <v>-0.11931254655281476</v>
      </c>
    </row>
    <row r="6" spans="1:12" x14ac:dyDescent="0.25">
      <c r="A6" s="1">
        <v>42401</v>
      </c>
      <c r="B6">
        <v>1932.2299800000001</v>
      </c>
      <c r="C6">
        <v>24.298300000000001</v>
      </c>
      <c r="D6">
        <v>70.820319999999995</v>
      </c>
      <c r="E6">
        <v>70.102135000000004</v>
      </c>
      <c r="F6">
        <f t="shared" si="0"/>
        <v>-4.1283604302990717E-3</v>
      </c>
      <c r="G6">
        <f t="shared" si="1"/>
        <v>-6.7478424379301405E-3</v>
      </c>
    </row>
    <row r="7" spans="1:12" x14ac:dyDescent="0.25">
      <c r="A7" s="1">
        <v>42430</v>
      </c>
      <c r="B7">
        <v>2059.73999</v>
      </c>
      <c r="C7">
        <v>25.940750000000001</v>
      </c>
      <c r="D7">
        <v>76.328484000000003</v>
      </c>
      <c r="E7">
        <v>71.865821999999994</v>
      </c>
      <c r="F7">
        <f t="shared" si="0"/>
        <v>6.5991114577365062E-2</v>
      </c>
      <c r="G7">
        <f t="shared" si="1"/>
        <v>6.7595263866196298E-2</v>
      </c>
      <c r="J7" t="s">
        <v>17</v>
      </c>
      <c r="K7">
        <f>K4/K3</f>
        <v>1.4364940614342847</v>
      </c>
    </row>
    <row r="8" spans="1:12" x14ac:dyDescent="0.25">
      <c r="A8" s="1">
        <v>42461</v>
      </c>
      <c r="B8">
        <v>2065.3000489999999</v>
      </c>
      <c r="C8">
        <v>26.575289000000001</v>
      </c>
      <c r="D8">
        <v>77.956215</v>
      </c>
      <c r="E8">
        <v>69.953697000000005</v>
      </c>
      <c r="F8">
        <f t="shared" si="0"/>
        <v>2.6993984808731941E-3</v>
      </c>
      <c r="G8">
        <f t="shared" si="1"/>
        <v>2.4461089212918008E-2</v>
      </c>
    </row>
    <row r="9" spans="1:12" x14ac:dyDescent="0.25">
      <c r="A9" s="1">
        <v>42491</v>
      </c>
      <c r="B9">
        <v>2096.9499510000001</v>
      </c>
      <c r="C9">
        <v>26.140723999999999</v>
      </c>
      <c r="D9">
        <v>78.401138000000003</v>
      </c>
      <c r="E9">
        <v>71.336594000000005</v>
      </c>
      <c r="F9">
        <f t="shared" si="0"/>
        <v>1.5324602357572603E-2</v>
      </c>
      <c r="G9">
        <f t="shared" si="1"/>
        <v>-1.635222104263867E-2</v>
      </c>
    </row>
    <row r="10" spans="1:12" x14ac:dyDescent="0.25">
      <c r="A10" s="1">
        <v>42522</v>
      </c>
      <c r="B10">
        <v>2098.860107</v>
      </c>
      <c r="C10">
        <v>23.650337</v>
      </c>
      <c r="D10">
        <v>80.816422000000003</v>
      </c>
      <c r="E10">
        <v>74.531952000000004</v>
      </c>
      <c r="F10">
        <f t="shared" si="0"/>
        <v>9.1092112097812539E-4</v>
      </c>
      <c r="G10">
        <f t="shared" si="1"/>
        <v>-9.5268478409396673E-2</v>
      </c>
    </row>
    <row r="11" spans="1:12" x14ac:dyDescent="0.25">
      <c r="A11" s="1">
        <v>42552</v>
      </c>
      <c r="B11">
        <v>2173.6000979999999</v>
      </c>
      <c r="C11">
        <v>26.693553999999999</v>
      </c>
      <c r="D11">
        <v>80.464675999999997</v>
      </c>
      <c r="E11">
        <v>75.341804999999994</v>
      </c>
      <c r="F11">
        <f t="shared" si="0"/>
        <v>3.5609801125254359E-2</v>
      </c>
      <c r="G11">
        <f t="shared" si="1"/>
        <v>0.1286754180289269</v>
      </c>
    </row>
    <row r="12" spans="1:12" x14ac:dyDescent="0.25">
      <c r="A12" s="1">
        <v>42583</v>
      </c>
      <c r="B12">
        <v>2170.9499510000001</v>
      </c>
      <c r="C12">
        <v>27.015160000000002</v>
      </c>
      <c r="D12">
        <v>80.199843999999999</v>
      </c>
      <c r="E12">
        <v>77.458099000000004</v>
      </c>
      <c r="F12">
        <f t="shared" si="0"/>
        <v>-1.2192431360480427E-3</v>
      </c>
      <c r="G12">
        <f t="shared" si="1"/>
        <v>1.204807722493606E-2</v>
      </c>
    </row>
    <row r="13" spans="1:12" x14ac:dyDescent="0.25">
      <c r="A13" s="1">
        <v>42614</v>
      </c>
      <c r="B13">
        <v>2168.2700199999999</v>
      </c>
      <c r="C13">
        <v>26.888207999999999</v>
      </c>
      <c r="D13">
        <v>78.024878999999999</v>
      </c>
      <c r="E13">
        <v>79.622787000000002</v>
      </c>
      <c r="F13">
        <f t="shared" si="0"/>
        <v>-1.2344508443253854E-3</v>
      </c>
      <c r="G13">
        <f t="shared" si="1"/>
        <v>-4.699287363095439E-3</v>
      </c>
    </row>
    <row r="14" spans="1:12" x14ac:dyDescent="0.25">
      <c r="A14" s="1">
        <v>42644</v>
      </c>
      <c r="B14">
        <v>2126.1499020000001</v>
      </c>
      <c r="C14">
        <v>27.064523999999999</v>
      </c>
      <c r="D14">
        <v>78.199921000000003</v>
      </c>
      <c r="E14">
        <v>77.005661000000003</v>
      </c>
      <c r="F14">
        <f t="shared" si="0"/>
        <v>-1.9425679279557517E-2</v>
      </c>
      <c r="G14">
        <f t="shared" si="1"/>
        <v>6.5573726594201354E-3</v>
      </c>
    </row>
    <row r="15" spans="1:12" x14ac:dyDescent="0.25">
      <c r="A15" s="1">
        <v>42675</v>
      </c>
      <c r="B15">
        <v>2198.8100589999999</v>
      </c>
      <c r="C15">
        <v>29.573986000000001</v>
      </c>
      <c r="D15">
        <v>71.583236999999997</v>
      </c>
      <c r="E15">
        <v>73.720168999999999</v>
      </c>
      <c r="F15">
        <f t="shared" si="0"/>
        <v>3.4174522187570444E-2</v>
      </c>
      <c r="G15">
        <f t="shared" si="1"/>
        <v>9.2721453368254325E-2</v>
      </c>
    </row>
    <row r="16" spans="1:12" x14ac:dyDescent="0.25">
      <c r="A16" s="1">
        <v>42705</v>
      </c>
      <c r="B16">
        <v>2238.830078</v>
      </c>
      <c r="C16">
        <v>29.839493000000001</v>
      </c>
      <c r="D16">
        <v>74.186126999999999</v>
      </c>
      <c r="E16">
        <v>75.168480000000002</v>
      </c>
      <c r="F16">
        <f t="shared" si="0"/>
        <v>1.8200762196895148E-2</v>
      </c>
      <c r="G16">
        <f t="shared" si="1"/>
        <v>8.9777211634576304E-3</v>
      </c>
    </row>
    <row r="17" spans="1:7" x14ac:dyDescent="0.25">
      <c r="A17" s="1">
        <v>42736</v>
      </c>
      <c r="B17">
        <v>2278.8701169999999</v>
      </c>
      <c r="C17">
        <v>31.695585000000001</v>
      </c>
      <c r="D17">
        <v>78.845100000000002</v>
      </c>
      <c r="E17">
        <v>78.315392000000003</v>
      </c>
      <c r="F17">
        <f t="shared" si="0"/>
        <v>1.7884358171464498E-2</v>
      </c>
      <c r="G17">
        <f t="shared" si="1"/>
        <v>6.2202531390194826E-2</v>
      </c>
    </row>
    <row r="18" spans="1:7" x14ac:dyDescent="0.25">
      <c r="A18" s="1">
        <v>42767</v>
      </c>
      <c r="B18">
        <v>2363.639893</v>
      </c>
      <c r="C18">
        <v>31.894711000000001</v>
      </c>
      <c r="D18">
        <v>89.688041999999996</v>
      </c>
      <c r="E18">
        <v>82.062881000000004</v>
      </c>
      <c r="F18">
        <f t="shared" si="0"/>
        <v>3.7198160337279074E-2</v>
      </c>
      <c r="G18">
        <f t="shared" si="1"/>
        <v>6.2824522721383058E-3</v>
      </c>
    </row>
    <row r="19" spans="1:7" x14ac:dyDescent="0.25">
      <c r="A19" s="1">
        <v>42795</v>
      </c>
      <c r="B19">
        <v>2362.719971</v>
      </c>
      <c r="C19">
        <v>30.613384</v>
      </c>
      <c r="D19">
        <v>92.599739</v>
      </c>
      <c r="E19">
        <v>80.963538999999997</v>
      </c>
      <c r="F19">
        <f t="shared" si="0"/>
        <v>-3.8919718808450021E-4</v>
      </c>
      <c r="G19">
        <f t="shared" si="1"/>
        <v>-4.0173651361819829E-2</v>
      </c>
    </row>
    <row r="20" spans="1:7" x14ac:dyDescent="0.25">
      <c r="A20" s="1">
        <v>42826</v>
      </c>
      <c r="B20">
        <v>2384.1999510000001</v>
      </c>
      <c r="C20">
        <v>30.296876999999999</v>
      </c>
      <c r="D20">
        <v>91.747032000000004</v>
      </c>
      <c r="E20">
        <v>78.692779999999999</v>
      </c>
      <c r="F20">
        <f t="shared" si="0"/>
        <v>9.0912085493182193E-3</v>
      </c>
      <c r="G20">
        <f t="shared" si="1"/>
        <v>-1.033884395139073E-2</v>
      </c>
    </row>
    <row r="21" spans="1:7" x14ac:dyDescent="0.25">
      <c r="A21" s="1">
        <v>42856</v>
      </c>
      <c r="B21">
        <v>2411.8000489999999</v>
      </c>
      <c r="C21">
        <v>29.675901</v>
      </c>
      <c r="D21">
        <v>99.163628000000003</v>
      </c>
      <c r="E21">
        <v>79.985412999999994</v>
      </c>
      <c r="F21">
        <f t="shared" si="0"/>
        <v>1.157625139134133E-2</v>
      </c>
      <c r="G21">
        <f t="shared" si="1"/>
        <v>-2.0496369972390238E-2</v>
      </c>
    </row>
    <row r="22" spans="1:7" x14ac:dyDescent="0.25">
      <c r="A22" s="1">
        <v>42887</v>
      </c>
      <c r="B22">
        <v>2423.4099120000001</v>
      </c>
      <c r="C22">
        <v>30.550519999999999</v>
      </c>
      <c r="D22">
        <v>97.218413999999996</v>
      </c>
      <c r="E22">
        <v>79.131905000000003</v>
      </c>
      <c r="F22">
        <f t="shared" si="0"/>
        <v>4.8137750908554544E-3</v>
      </c>
      <c r="G22">
        <f t="shared" si="1"/>
        <v>2.9472365472576589E-2</v>
      </c>
    </row>
    <row r="23" spans="1:7" x14ac:dyDescent="0.25">
      <c r="A23" s="1">
        <v>42917</v>
      </c>
      <c r="B23">
        <v>2470.3000489999999</v>
      </c>
      <c r="C23">
        <v>31.820066000000001</v>
      </c>
      <c r="D23">
        <v>97.435753000000005</v>
      </c>
      <c r="E23">
        <v>82.464248999999995</v>
      </c>
      <c r="F23">
        <f t="shared" si="0"/>
        <v>1.9348826118030571E-2</v>
      </c>
      <c r="G23">
        <f t="shared" si="1"/>
        <v>4.1555626549073521E-2</v>
      </c>
    </row>
    <row r="24" spans="1:7" x14ac:dyDescent="0.25">
      <c r="A24" s="1">
        <v>42948</v>
      </c>
      <c r="B24">
        <v>2471.6499020000001</v>
      </c>
      <c r="C24">
        <v>32.315322999999999</v>
      </c>
      <c r="D24">
        <v>97.619422999999998</v>
      </c>
      <c r="E24">
        <v>84.438132999999993</v>
      </c>
      <c r="F24">
        <f t="shared" si="0"/>
        <v>5.4643281108557318E-4</v>
      </c>
      <c r="G24">
        <f t="shared" si="1"/>
        <v>1.556429832672257E-2</v>
      </c>
    </row>
    <row r="25" spans="1:7" x14ac:dyDescent="0.25">
      <c r="A25" s="1">
        <v>42979</v>
      </c>
      <c r="B25">
        <v>2519.360107</v>
      </c>
      <c r="C25">
        <v>35.711345999999999</v>
      </c>
      <c r="D25">
        <v>92.677086000000003</v>
      </c>
      <c r="E25">
        <v>83.257628999999994</v>
      </c>
      <c r="F25">
        <f t="shared" si="0"/>
        <v>1.9302978533243698E-2</v>
      </c>
      <c r="G25">
        <f t="shared" si="1"/>
        <v>0.10509017657041531</v>
      </c>
    </row>
    <row r="26" spans="1:7" x14ac:dyDescent="0.25">
      <c r="A26" s="1">
        <v>43009</v>
      </c>
      <c r="B26">
        <v>2575.26001</v>
      </c>
      <c r="C26">
        <v>38.794047999999997</v>
      </c>
      <c r="D26">
        <v>88.192336999999995</v>
      </c>
      <c r="E26">
        <v>79.011475000000004</v>
      </c>
      <c r="F26">
        <f t="shared" si="0"/>
        <v>2.218813533034969E-2</v>
      </c>
      <c r="G26">
        <f t="shared" si="1"/>
        <v>8.6322761399136194E-2</v>
      </c>
    </row>
    <row r="27" spans="1:7" x14ac:dyDescent="0.25">
      <c r="A27" s="1">
        <v>43040</v>
      </c>
      <c r="B27">
        <v>2584.8400879999999</v>
      </c>
      <c r="C27">
        <v>38.893332999999998</v>
      </c>
      <c r="D27">
        <v>86.599395999999999</v>
      </c>
      <c r="E27">
        <v>82.968765000000005</v>
      </c>
      <c r="F27">
        <f t="shared" si="0"/>
        <v>3.7200430103365711E-3</v>
      </c>
      <c r="G27">
        <f t="shared" si="1"/>
        <v>2.5592843520738651E-3</v>
      </c>
    </row>
    <row r="28" spans="1:7" x14ac:dyDescent="0.25">
      <c r="A28" s="1">
        <v>43070</v>
      </c>
      <c r="B28">
        <v>2673.610107</v>
      </c>
      <c r="C28">
        <v>36.997860000000003</v>
      </c>
      <c r="D28">
        <v>89.043564000000003</v>
      </c>
      <c r="E28">
        <v>84.711303999999998</v>
      </c>
      <c r="F28">
        <f t="shared" si="0"/>
        <v>3.4342557364422932E-2</v>
      </c>
      <c r="G28">
        <f t="shared" si="1"/>
        <v>-4.8735164970304723E-2</v>
      </c>
    </row>
    <row r="29" spans="1:7" x14ac:dyDescent="0.25">
      <c r="A29" s="1">
        <v>43101</v>
      </c>
      <c r="B29">
        <v>2823.8100589999999</v>
      </c>
      <c r="C29">
        <v>38.627808000000002</v>
      </c>
      <c r="D29">
        <v>91.278548999999998</v>
      </c>
      <c r="E29">
        <v>79.603545999999994</v>
      </c>
      <c r="F29">
        <f t="shared" si="0"/>
        <v>5.6178704444133087E-2</v>
      </c>
      <c r="G29">
        <f t="shared" si="1"/>
        <v>4.4055196705971689E-2</v>
      </c>
    </row>
    <row r="30" spans="1:7" x14ac:dyDescent="0.25">
      <c r="A30" s="1">
        <v>43132</v>
      </c>
      <c r="B30">
        <v>2713.830078</v>
      </c>
      <c r="C30">
        <v>35.840702</v>
      </c>
      <c r="D30">
        <v>88.145995999999997</v>
      </c>
      <c r="E30">
        <v>72.945564000000005</v>
      </c>
      <c r="F30">
        <f t="shared" si="0"/>
        <v>-3.8947372061896912E-2</v>
      </c>
      <c r="G30">
        <f t="shared" si="1"/>
        <v>-7.2152838701072586E-2</v>
      </c>
    </row>
    <row r="31" spans="1:7" x14ac:dyDescent="0.25">
      <c r="A31" s="1">
        <v>43160</v>
      </c>
      <c r="B31">
        <v>2640.8701169999999</v>
      </c>
      <c r="C31">
        <v>33.099139999999998</v>
      </c>
      <c r="D31">
        <v>84.613335000000006</v>
      </c>
      <c r="E31">
        <v>73.651611000000003</v>
      </c>
      <c r="F31">
        <f t="shared" si="0"/>
        <v>-2.6884498624825115E-2</v>
      </c>
      <c r="G31">
        <f t="shared" si="1"/>
        <v>-7.6492977174386856E-2</v>
      </c>
    </row>
    <row r="32" spans="1:7" x14ac:dyDescent="0.25">
      <c r="A32" s="1">
        <v>43191</v>
      </c>
      <c r="B32">
        <v>2648.0500489999999</v>
      </c>
      <c r="C32">
        <v>33.803837000000001</v>
      </c>
      <c r="D32">
        <v>70.554633999999993</v>
      </c>
      <c r="E32">
        <v>67.204314999999994</v>
      </c>
      <c r="F32">
        <f t="shared" si="0"/>
        <v>2.718775131643536E-3</v>
      </c>
      <c r="G32">
        <f t="shared" si="1"/>
        <v>2.1290492743920364E-2</v>
      </c>
    </row>
    <row r="33" spans="1:7" x14ac:dyDescent="0.25">
      <c r="A33" s="1">
        <v>43221</v>
      </c>
      <c r="B33">
        <v>2705.2700199999999</v>
      </c>
      <c r="C33">
        <v>39.287520999999998</v>
      </c>
      <c r="D33">
        <v>68.438004000000006</v>
      </c>
      <c r="E33">
        <v>68.604416000000001</v>
      </c>
      <c r="F33">
        <f t="shared" si="0"/>
        <v>2.1608341965291933E-2</v>
      </c>
      <c r="G33">
        <f t="shared" si="1"/>
        <v>0.16222075618220488</v>
      </c>
    </row>
    <row r="34" spans="1:7" x14ac:dyDescent="0.25">
      <c r="A34" s="1">
        <v>43252</v>
      </c>
      <c r="B34">
        <v>2718.3701169999999</v>
      </c>
      <c r="C34">
        <v>36.251255</v>
      </c>
      <c r="D34">
        <v>69.470511999999999</v>
      </c>
      <c r="E34">
        <v>73.189284999999998</v>
      </c>
      <c r="F34">
        <f t="shared" si="0"/>
        <v>4.8424360241865472E-3</v>
      </c>
      <c r="G34">
        <f t="shared" si="1"/>
        <v>-7.7283216724211123E-2</v>
      </c>
    </row>
    <row r="35" spans="1:7" x14ac:dyDescent="0.25">
      <c r="A35" s="1">
        <v>43282</v>
      </c>
      <c r="B35">
        <v>2816.290039</v>
      </c>
      <c r="C35">
        <v>35.184685000000002</v>
      </c>
      <c r="D35">
        <v>75.304573000000005</v>
      </c>
      <c r="E35">
        <v>75.833327999999995</v>
      </c>
      <c r="F35">
        <f t="shared" si="0"/>
        <v>3.6021556221367268E-2</v>
      </c>
      <c r="G35">
        <f t="shared" si="1"/>
        <v>-2.9421602093499866E-2</v>
      </c>
    </row>
    <row r="36" spans="1:7" x14ac:dyDescent="0.25">
      <c r="A36" s="1">
        <v>43313</v>
      </c>
      <c r="B36">
        <v>2901.5200199999999</v>
      </c>
      <c r="C36">
        <v>33.458393000000001</v>
      </c>
      <c r="D36">
        <v>67.966087000000002</v>
      </c>
      <c r="E36">
        <v>78.480002999999996</v>
      </c>
      <c r="F36">
        <f t="shared" si="0"/>
        <v>3.0263211466054596E-2</v>
      </c>
      <c r="G36">
        <f t="shared" si="1"/>
        <v>-4.9063733269176679E-2</v>
      </c>
    </row>
    <row r="37" spans="1:7" x14ac:dyDescent="0.25">
      <c r="A37" s="1">
        <v>43344</v>
      </c>
      <c r="B37">
        <v>2913.9799800000001</v>
      </c>
      <c r="C37">
        <v>31.249489000000001</v>
      </c>
      <c r="D37">
        <v>71.151054000000002</v>
      </c>
      <c r="E37">
        <v>78.744934000000001</v>
      </c>
      <c r="F37">
        <f t="shared" si="0"/>
        <v>4.2942871026614426E-3</v>
      </c>
      <c r="G37">
        <f t="shared" si="1"/>
        <v>-6.6019428966597404E-2</v>
      </c>
    </row>
    <row r="38" spans="1:7" x14ac:dyDescent="0.25">
      <c r="A38" s="1">
        <v>43374</v>
      </c>
      <c r="B38">
        <v>2711.73999</v>
      </c>
      <c r="C38">
        <v>34.329227000000003</v>
      </c>
      <c r="D38">
        <v>77.937766999999994</v>
      </c>
      <c r="E38">
        <v>83.901229999999998</v>
      </c>
      <c r="F38">
        <f t="shared" si="0"/>
        <v>-6.9403356024429486E-2</v>
      </c>
      <c r="G38">
        <f t="shared" si="1"/>
        <v>9.8553227542376831E-2</v>
      </c>
    </row>
    <row r="39" spans="1:7" x14ac:dyDescent="0.25">
      <c r="A39" s="1">
        <v>43405</v>
      </c>
      <c r="B39">
        <v>2760.169922</v>
      </c>
      <c r="C39">
        <v>35.605201999999998</v>
      </c>
      <c r="D39">
        <v>76.574959000000007</v>
      </c>
      <c r="E39">
        <v>90.207183999999998</v>
      </c>
      <c r="F39">
        <f t="shared" si="0"/>
        <v>1.7859356788848979E-2</v>
      </c>
      <c r="G39">
        <f t="shared" si="1"/>
        <v>3.7168765844916685E-2</v>
      </c>
    </row>
    <row r="40" spans="1:7" x14ac:dyDescent="0.25">
      <c r="A40" s="1">
        <v>43435</v>
      </c>
      <c r="B40">
        <v>2506.8500979999999</v>
      </c>
      <c r="C40">
        <v>31.383244000000001</v>
      </c>
      <c r="D40">
        <v>59.079433000000002</v>
      </c>
      <c r="E40">
        <v>87.735100000000003</v>
      </c>
      <c r="F40">
        <f t="shared" si="0"/>
        <v>-9.1776894596563907E-2</v>
      </c>
      <c r="G40">
        <f t="shared" si="1"/>
        <v>-0.11857699894526641</v>
      </c>
    </row>
    <row r="41" spans="1:7" x14ac:dyDescent="0.25">
      <c r="A41" s="1">
        <v>43466</v>
      </c>
      <c r="B41">
        <v>2704.1000979999999</v>
      </c>
      <c r="C41">
        <v>36.994022000000001</v>
      </c>
      <c r="D41">
        <v>68.939055999999994</v>
      </c>
      <c r="E41">
        <v>92.077950000000001</v>
      </c>
      <c r="F41">
        <f t="shared" si="0"/>
        <v>7.8684401655036762E-2</v>
      </c>
      <c r="G41">
        <f t="shared" si="1"/>
        <v>0.1787826013142555</v>
      </c>
    </row>
    <row r="42" spans="1:7" x14ac:dyDescent="0.25">
      <c r="A42" s="1">
        <v>43497</v>
      </c>
      <c r="B42">
        <v>2784.48999</v>
      </c>
      <c r="C42">
        <v>37.430137999999999</v>
      </c>
      <c r="D42">
        <v>78.122558999999995</v>
      </c>
      <c r="E42">
        <v>94.807220000000001</v>
      </c>
      <c r="F42">
        <f t="shared" si="0"/>
        <v>2.9728889126352298E-2</v>
      </c>
      <c r="G42">
        <f t="shared" si="1"/>
        <v>1.1788823610474175E-2</v>
      </c>
    </row>
    <row r="43" spans="1:7" x14ac:dyDescent="0.25">
      <c r="A43" s="1">
        <v>43525</v>
      </c>
      <c r="B43">
        <v>2834.3999020000001</v>
      </c>
      <c r="C43">
        <v>35.17371</v>
      </c>
      <c r="D43">
        <v>79.425490999999994</v>
      </c>
      <c r="E43">
        <v>100.09835099999999</v>
      </c>
      <c r="F43">
        <f t="shared" si="0"/>
        <v>1.7924256211817147E-2</v>
      </c>
      <c r="G43">
        <f t="shared" si="1"/>
        <v>-6.0283721101963339E-2</v>
      </c>
    </row>
    <row r="44" spans="1:7" x14ac:dyDescent="0.25">
      <c r="A44" s="1">
        <v>43556</v>
      </c>
      <c r="B44">
        <v>2945.830078</v>
      </c>
      <c r="C44">
        <v>37.294139999999999</v>
      </c>
      <c r="D44">
        <v>78.765991</v>
      </c>
      <c r="E44">
        <v>102.436066</v>
      </c>
      <c r="F44">
        <f t="shared" si="0"/>
        <v>3.9313498395682656E-2</v>
      </c>
      <c r="G44">
        <f t="shared" si="1"/>
        <v>6.0284513632482772E-2</v>
      </c>
    </row>
    <row r="45" spans="1:7" x14ac:dyDescent="0.25">
      <c r="A45" s="1">
        <v>43586</v>
      </c>
      <c r="B45">
        <v>2752.0600589999999</v>
      </c>
      <c r="C45">
        <v>31.922632</v>
      </c>
      <c r="D45">
        <v>70.185080999999997</v>
      </c>
      <c r="E45">
        <v>99.700539000000006</v>
      </c>
      <c r="F45">
        <f t="shared" si="0"/>
        <v>-6.577773118928687E-2</v>
      </c>
      <c r="G45">
        <f t="shared" si="1"/>
        <v>-0.1440308852811728</v>
      </c>
    </row>
    <row r="46" spans="1:7" x14ac:dyDescent="0.25">
      <c r="A46" s="1">
        <v>43617</v>
      </c>
      <c r="B46">
        <v>2941.76001</v>
      </c>
      <c r="C46">
        <v>36.891990999999997</v>
      </c>
      <c r="D46">
        <v>71.459023000000002</v>
      </c>
      <c r="E46">
        <v>106.230339</v>
      </c>
      <c r="F46">
        <f t="shared" si="0"/>
        <v>6.8930163925612131E-2</v>
      </c>
      <c r="G46">
        <f t="shared" si="1"/>
        <v>0.15566883708085211</v>
      </c>
    </row>
    <row r="47" spans="1:7" x14ac:dyDescent="0.25">
      <c r="A47" s="1">
        <v>43647</v>
      </c>
      <c r="B47">
        <v>2980.3798830000001</v>
      </c>
      <c r="C47">
        <v>39.038960000000003</v>
      </c>
      <c r="D47">
        <v>77.230239999999995</v>
      </c>
      <c r="E47">
        <v>114.358673</v>
      </c>
      <c r="F47">
        <f t="shared" si="0"/>
        <v>1.3128152149977756E-2</v>
      </c>
      <c r="G47">
        <f t="shared" si="1"/>
        <v>5.8196072963370371E-2</v>
      </c>
    </row>
    <row r="48" spans="1:7" x14ac:dyDescent="0.25">
      <c r="A48" s="1">
        <v>43678</v>
      </c>
      <c r="B48">
        <v>2926.459961</v>
      </c>
      <c r="C48">
        <v>35.89378</v>
      </c>
      <c r="D48">
        <v>66.589248999999995</v>
      </c>
      <c r="E48">
        <v>117.234711</v>
      </c>
      <c r="F48">
        <f t="shared" si="0"/>
        <v>-1.8091627281326739E-2</v>
      </c>
      <c r="G48">
        <f t="shared" si="1"/>
        <v>-8.0565158498074774E-2</v>
      </c>
    </row>
    <row r="49" spans="1:7" x14ac:dyDescent="0.25">
      <c r="A49" s="1">
        <v>43709</v>
      </c>
      <c r="B49">
        <v>2976.73999</v>
      </c>
      <c r="C49">
        <v>36.271202000000002</v>
      </c>
      <c r="D49">
        <v>70.136246</v>
      </c>
      <c r="E49">
        <v>121.281319</v>
      </c>
      <c r="F49">
        <f t="shared" si="0"/>
        <v>1.7181177829208583E-2</v>
      </c>
      <c r="G49">
        <f t="shared" si="1"/>
        <v>1.0514969445959865E-2</v>
      </c>
    </row>
    <row r="50" spans="1:7" x14ac:dyDescent="0.25">
      <c r="A50" s="1">
        <v>43739</v>
      </c>
      <c r="B50">
        <v>3037.5600589999999</v>
      </c>
      <c r="C50">
        <v>36.322463999999997</v>
      </c>
      <c r="D50">
        <v>76.468445000000003</v>
      </c>
      <c r="E50">
        <v>121.408089</v>
      </c>
      <c r="F50">
        <f t="shared" si="0"/>
        <v>2.0431770730503063E-2</v>
      </c>
      <c r="G50">
        <f t="shared" si="1"/>
        <v>1.4132975245759738E-3</v>
      </c>
    </row>
    <row r="51" spans="1:7" x14ac:dyDescent="0.25">
      <c r="A51" s="1">
        <v>43770</v>
      </c>
      <c r="B51">
        <v>3140.9799800000001</v>
      </c>
      <c r="C51">
        <v>35.188609999999997</v>
      </c>
      <c r="D51">
        <v>77.867469999999997</v>
      </c>
      <c r="E51">
        <v>119.77939600000001</v>
      </c>
      <c r="F51">
        <f t="shared" si="0"/>
        <v>3.4047037421886195E-2</v>
      </c>
      <c r="G51">
        <f t="shared" si="1"/>
        <v>-3.1216329376773544E-2</v>
      </c>
    </row>
    <row r="52" spans="1:7" x14ac:dyDescent="0.25">
      <c r="A52" s="1">
        <v>43800</v>
      </c>
      <c r="B52">
        <v>3230.780029</v>
      </c>
      <c r="C52">
        <v>35.775084999999997</v>
      </c>
      <c r="D52">
        <v>79.895615000000006</v>
      </c>
      <c r="E52">
        <v>122.566338</v>
      </c>
      <c r="F52">
        <f t="shared" si="0"/>
        <v>2.8589818964716907E-2</v>
      </c>
      <c r="G52">
        <f t="shared" si="1"/>
        <v>1.6666614566474891E-2</v>
      </c>
    </row>
    <row r="53" spans="1:7" x14ac:dyDescent="0.25">
      <c r="A53" s="1">
        <v>43831</v>
      </c>
      <c r="B53">
        <v>3225.5200199999999</v>
      </c>
      <c r="C53">
        <v>32.987583000000001</v>
      </c>
      <c r="D53">
        <v>78.723145000000002</v>
      </c>
      <c r="E53">
        <v>122.291573</v>
      </c>
      <c r="F53">
        <f t="shared" si="0"/>
        <v>-1.6280925822201864E-3</v>
      </c>
      <c r="G53">
        <f t="shared" si="1"/>
        <v>-7.7917410957933364E-2</v>
      </c>
    </row>
    <row r="54" spans="1:7" x14ac:dyDescent="0.25">
      <c r="A54" s="1">
        <v>43862</v>
      </c>
      <c r="B54">
        <v>2954.219971</v>
      </c>
      <c r="C54">
        <v>30.132414000000001</v>
      </c>
      <c r="D54">
        <v>77.933059999999998</v>
      </c>
      <c r="E54">
        <v>111.774536</v>
      </c>
      <c r="F54">
        <f t="shared" si="0"/>
        <v>-8.411048367946572E-2</v>
      </c>
      <c r="G54">
        <f t="shared" si="1"/>
        <v>-8.655284020050813E-2</v>
      </c>
    </row>
    <row r="55" spans="1:7" x14ac:dyDescent="0.25">
      <c r="A55" s="1">
        <v>43891</v>
      </c>
      <c r="B55">
        <v>2584.5900879999999</v>
      </c>
      <c r="C55">
        <v>20.52956</v>
      </c>
      <c r="D55">
        <v>69.451515000000001</v>
      </c>
      <c r="E55">
        <v>108.586052</v>
      </c>
      <c r="F55">
        <f t="shared" si="0"/>
        <v>-0.12511928245982329</v>
      </c>
      <c r="G55">
        <f t="shared" si="1"/>
        <v>-0.31868850600552612</v>
      </c>
    </row>
    <row r="56" spans="1:7" x14ac:dyDescent="0.25">
      <c r="A56" s="1">
        <v>43922</v>
      </c>
      <c r="B56">
        <v>2912.429932</v>
      </c>
      <c r="C56">
        <v>22.290001</v>
      </c>
      <c r="D56">
        <v>72.285788999999994</v>
      </c>
      <c r="E56">
        <v>116.354889</v>
      </c>
      <c r="F56">
        <f t="shared" si="0"/>
        <v>0.12684403825663826</v>
      </c>
      <c r="G56">
        <f t="shared" si="1"/>
        <v>8.5751521221107518E-2</v>
      </c>
    </row>
    <row r="57" spans="1:7" x14ac:dyDescent="0.25">
      <c r="A57" s="1">
        <v>43952</v>
      </c>
      <c r="B57">
        <v>3044.3100589999999</v>
      </c>
      <c r="C57">
        <v>25.879999000000002</v>
      </c>
      <c r="D57">
        <v>71.084250999999995</v>
      </c>
      <c r="E57">
        <v>115.193085</v>
      </c>
      <c r="F57">
        <f t="shared" si="0"/>
        <v>4.5281819676065593E-2</v>
      </c>
      <c r="G57">
        <f t="shared" si="1"/>
        <v>0.16105867379727812</v>
      </c>
    </row>
    <row r="58" spans="1:7" x14ac:dyDescent="0.25">
      <c r="A58" s="1">
        <v>43983</v>
      </c>
      <c r="B58">
        <v>3100.290039</v>
      </c>
      <c r="C58">
        <v>25.299999</v>
      </c>
      <c r="D58">
        <v>67.886627000000004</v>
      </c>
      <c r="E58">
        <v>118.820198</v>
      </c>
      <c r="F58">
        <f t="shared" si="0"/>
        <v>1.8388396357494674E-2</v>
      </c>
      <c r="G58">
        <f t="shared" si="1"/>
        <v>-2.2411129150352815E-2</v>
      </c>
    </row>
    <row r="59" spans="1:7" x14ac:dyDescent="0.25">
      <c r="A59" s="1">
        <v>44013</v>
      </c>
      <c r="B59">
        <v>3271.1201169999999</v>
      </c>
      <c r="C59">
        <v>24.889999</v>
      </c>
      <c r="D59">
        <v>75.613112999999998</v>
      </c>
      <c r="E59">
        <v>130.29776000000001</v>
      </c>
      <c r="F59">
        <f t="shared" si="0"/>
        <v>5.5101321441235696E-2</v>
      </c>
      <c r="G59">
        <f t="shared" si="1"/>
        <v>-1.6205534237372921E-2</v>
      </c>
    </row>
    <row r="60" spans="1:7" x14ac:dyDescent="0.25">
      <c r="A60" s="1">
        <v>44044</v>
      </c>
      <c r="B60">
        <v>3500.3100589999999</v>
      </c>
      <c r="C60">
        <v>29.629999000000002</v>
      </c>
      <c r="D60">
        <v>78.546683999999999</v>
      </c>
      <c r="E60">
        <v>138.33000200000001</v>
      </c>
      <c r="F60">
        <f t="shared" si="0"/>
        <v>7.0064667087246457E-2</v>
      </c>
      <c r="G60">
        <f t="shared" si="1"/>
        <v>0.19043793452944713</v>
      </c>
    </row>
    <row r="61" spans="1:7" x14ac:dyDescent="0.25">
      <c r="A61" s="1">
        <v>44075</v>
      </c>
      <c r="B61">
        <v>3363</v>
      </c>
      <c r="C61">
        <v>29.59</v>
      </c>
      <c r="D61">
        <v>73.821472</v>
      </c>
      <c r="E61">
        <v>138.990005</v>
      </c>
      <c r="F61">
        <f t="shared" si="0"/>
        <v>-3.9227970289931413E-2</v>
      </c>
      <c r="G61">
        <f t="shared" si="1"/>
        <v>-1.3499494211930418E-3</v>
      </c>
    </row>
    <row r="62" spans="1:7" x14ac:dyDescent="0.25">
      <c r="A62" s="1">
        <v>44105</v>
      </c>
      <c r="B62">
        <v>3483.8100589999999</v>
      </c>
      <c r="C62">
        <v>33.450001</v>
      </c>
      <c r="D62">
        <v>79.269997000000004</v>
      </c>
      <c r="E62">
        <v>144.38999899999999</v>
      </c>
      <c r="F62">
        <f t="shared" si="0"/>
        <v>3.5923300327088903E-2</v>
      </c>
      <c r="G62">
        <f t="shared" si="1"/>
        <v>0.13044950996958438</v>
      </c>
    </row>
  </sheetData>
  <mergeCells count="2">
    <mergeCell ref="F1:G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S&amp;P 500</vt:lpstr>
      <vt:lpstr>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Lagat</dc:creator>
  <cp:lastModifiedBy>koggz</cp:lastModifiedBy>
  <dcterms:created xsi:type="dcterms:W3CDTF">2020-10-18T16:31:20Z</dcterms:created>
  <dcterms:modified xsi:type="dcterms:W3CDTF">2020-10-18T20:26:18Z</dcterms:modified>
</cp:coreProperties>
</file>