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\IT\HOCKY_7\PTPM\DoAn\PhanMemQuanHieuQuanKinhTe\"/>
    </mc:Choice>
  </mc:AlternateContent>
  <xr:revisionPtr revIDLastSave="0" documentId="13_ncr:1_{D65AED8D-4568-4F8A-9782-3F417B993416}" xr6:coauthVersionLast="47" xr6:coauthVersionMax="47" xr10:uidLastSave="{00000000-0000-0000-0000-000000000000}"/>
  <bookViews>
    <workbookView xWindow="-120" yWindow="-120" windowWidth="29040" windowHeight="15720" xr2:uid="{038A8E39-A85C-4CFC-B367-33418DD1CD8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1" i="1" l="1"/>
  <c r="T16" i="1"/>
  <c r="T14" i="1"/>
  <c r="S14" i="1"/>
  <c r="R14" i="1"/>
  <c r="Q14" i="1"/>
  <c r="P14" i="1"/>
  <c r="O14" i="1"/>
  <c r="N14" i="1"/>
  <c r="T13" i="1"/>
  <c r="S13" i="1"/>
  <c r="R13" i="1"/>
  <c r="Q13" i="1"/>
  <c r="P13" i="1"/>
  <c r="O13" i="1"/>
  <c r="N13" i="1"/>
  <c r="Q3" i="1"/>
  <c r="Q4" i="1"/>
  <c r="Q5" i="1"/>
  <c r="Q6" i="1"/>
  <c r="Q7" i="1"/>
  <c r="Q2" i="1"/>
  <c r="Q8" i="1"/>
  <c r="O8" i="1"/>
  <c r="P8" i="1"/>
  <c r="N8" i="1"/>
  <c r="H24" i="1"/>
  <c r="C24" i="1"/>
  <c r="D24" i="1"/>
  <c r="E24" i="1"/>
  <c r="F24" i="1"/>
  <c r="G24" i="1"/>
  <c r="B24" i="1"/>
  <c r="G20" i="1"/>
  <c r="F20" i="1"/>
  <c r="E20" i="1"/>
  <c r="D20" i="1"/>
  <c r="C20" i="1"/>
  <c r="B20" i="1"/>
  <c r="H20" i="1" s="1"/>
  <c r="H19" i="1"/>
  <c r="H18" i="1"/>
  <c r="H17" i="1"/>
  <c r="G14" i="1"/>
  <c r="F14" i="1"/>
  <c r="E14" i="1"/>
  <c r="D14" i="1"/>
  <c r="C14" i="1"/>
  <c r="B14" i="1"/>
  <c r="H13" i="1"/>
  <c r="H12" i="1"/>
  <c r="H11" i="1"/>
  <c r="H10" i="1"/>
  <c r="C5" i="3"/>
  <c r="H5" i="3" s="1"/>
  <c r="D5" i="3"/>
  <c r="E5" i="3"/>
  <c r="F5" i="3"/>
  <c r="G5" i="3"/>
  <c r="B5" i="3"/>
  <c r="H4" i="3"/>
  <c r="H3" i="3"/>
  <c r="H2" i="3"/>
  <c r="C6" i="2"/>
  <c r="D6" i="2"/>
  <c r="E6" i="2"/>
  <c r="F6" i="2"/>
  <c r="G6" i="2"/>
  <c r="B6" i="2"/>
  <c r="H3" i="2"/>
  <c r="H4" i="2"/>
  <c r="H5" i="2"/>
  <c r="H2" i="2"/>
  <c r="C6" i="1"/>
  <c r="D6" i="1"/>
  <c r="E6" i="1"/>
  <c r="F6" i="1"/>
  <c r="G6" i="1"/>
  <c r="B6" i="1"/>
  <c r="H3" i="1"/>
  <c r="H4" i="1"/>
  <c r="H5" i="1"/>
  <c r="H2" i="1"/>
  <c r="H3" i="5" a="1"/>
  <c r="H3" i="5" s="1"/>
  <c r="H2" i="5"/>
  <c r="H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<sst xmlns="http://schemas.openxmlformats.org/spreadsheetml/2006/main" count="137" uniqueCount="42">
  <si>
    <t>Danh mục</t>
  </si>
  <si>
    <t>Tháng 1-6/2024</t>
  </si>
  <si>
    <t>Tháng 7-12/2024</t>
  </si>
  <si>
    <t>Tổng năm 2024</t>
  </si>
  <si>
    <t>Chi phí thuê mặt bằng</t>
  </si>
  <si>
    <t>Lương nhân viên</t>
  </si>
  <si>
    <t>Chi phí bảo trì thiết bị</t>
  </si>
  <si>
    <t>Chi phí bảo hiểm</t>
  </si>
  <si>
    <t>Tổng chi phí cố định</t>
  </si>
  <si>
    <t>Nguyên liệu đầu vào</t>
  </si>
  <si>
    <t>Chi phí vận chuyển</t>
  </si>
  <si>
    <t>Chi phí marketing</t>
  </si>
  <si>
    <t>Chi phí đóng gói sản phẩm</t>
  </si>
  <si>
    <t>Tổng chi phí biến đổi</t>
  </si>
  <si>
    <t>Chi phí hành chính</t>
  </si>
  <si>
    <t>Chi phí điện, nước, văn phòng</t>
  </si>
  <si>
    <t>Chi phí pháp lý</t>
  </si>
  <si>
    <t>Tổng chi phí gián tiếp</t>
  </si>
  <si>
    <t>Tổng chi phí</t>
  </si>
  <si>
    <t>Doanh thu bán trực tiếp</t>
  </si>
  <si>
    <t>Doanh thu từ bán hàng online</t>
  </si>
  <si>
    <t>Doanh thu từ đối tác phân phối</t>
  </si>
  <si>
    <t>Tổng doanh thu</t>
  </si>
  <si>
    <t>Lợi nhuận gộp</t>
  </si>
  <si>
    <t>Lợi nhuận ròng</t>
  </si>
  <si>
    <t>Tỷ lệ lợi nhuận gộp</t>
  </si>
  <si>
    <t>Tỷ lệ lợi nhuận ròng</t>
  </si>
  <si>
    <t>Tháng</t>
  </si>
  <si>
    <t>Doanh thu bán trực tiếp (VND)</t>
  </si>
  <si>
    <t>Doanh thu bán trực tuyến (VND)</t>
  </si>
  <si>
    <t>Doanh thu bán qua đối tác phân phối (VND)</t>
  </si>
  <si>
    <t>Tổng doanh thu (VND)</t>
  </si>
  <si>
    <t>Tháng 6</t>
  </si>
  <si>
    <t>Tháng 7</t>
  </si>
  <si>
    <t>Tháng 8</t>
  </si>
  <si>
    <t>Tháng 9</t>
  </si>
  <si>
    <t>Tháng 10</t>
  </si>
  <si>
    <t>Tháng 11</t>
  </si>
  <si>
    <t>Tổng cộng</t>
  </si>
  <si>
    <t>Tổng cộng 2024</t>
  </si>
  <si>
    <t>nhuận gộp (VND)</t>
  </si>
  <si>
    <t>Lợi nhuận ròng 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</si>
</sst>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9" fontId="3" fillId="0" borderId="1" xfId="0" applyNumberFormat="1" applyFont="1" applyBorder="1" applyAlignment="1">
      <alignment vertical="center" wrapText="1"/>
    </xf>
    <xf numFmtId="3" fontId="0" fillId="0" borderId="0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51EF-5AA9-40A3-ACB2-1A3F90AD445D}">
  <dimension ref="A1:T24"/>
  <sheetViews>
    <sheetView tabSelected="1" topLeftCell="C1" workbookViewId="0">
      <selection activeCell="I28" sqref="I28"/>
    </sheetView>
  </sheetViews>
  <sheetFormatPr defaultRowHeight="15" x14ac:dyDescent="0.25"/>
  <cols>
    <col min="1" max="1" width="24.5703125" customWidth="1"/>
    <col min="2" max="7" width="12.7109375" bestFit="1" customWidth="1"/>
    <col min="8" max="8" width="20.28515625" customWidth="1"/>
    <col min="13" max="13" width="19" customWidth="1"/>
    <col min="14" max="14" width="22.7109375" customWidth="1"/>
    <col min="15" max="15" width="17.85546875" customWidth="1"/>
    <col min="16" max="16" width="20.7109375" customWidth="1"/>
    <col min="17" max="17" width="14.140625" customWidth="1"/>
    <col min="18" max="19" width="12.7109375" bestFit="1" customWidth="1"/>
    <col min="20" max="20" width="13.85546875" bestFit="1" customWidth="1"/>
  </cols>
  <sheetData>
    <row r="1" spans="1:20" ht="30" x14ac:dyDescent="0.25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39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</row>
    <row r="2" spans="1:20" x14ac:dyDescent="0.25">
      <c r="A2" s="4" t="s">
        <v>4</v>
      </c>
      <c r="B2" s="3">
        <v>275000000</v>
      </c>
      <c r="C2" s="3">
        <v>285000000</v>
      </c>
      <c r="D2" s="3">
        <v>295000000</v>
      </c>
      <c r="E2" s="3">
        <v>305000000</v>
      </c>
      <c r="F2" s="3">
        <v>315000000</v>
      </c>
      <c r="G2" s="3">
        <v>325000000</v>
      </c>
      <c r="H2" s="3">
        <f>SUM(B2:G2)</f>
        <v>1800000000</v>
      </c>
      <c r="M2" s="4" t="s">
        <v>32</v>
      </c>
      <c r="N2" s="3">
        <v>1800000000</v>
      </c>
      <c r="O2" s="3">
        <v>1100000000</v>
      </c>
      <c r="P2" s="3">
        <v>900000000</v>
      </c>
      <c r="Q2" s="3">
        <f>SUM(N2:P2)</f>
        <v>3800000000</v>
      </c>
    </row>
    <row r="3" spans="1:20" x14ac:dyDescent="0.25">
      <c r="A3" s="4" t="s">
        <v>5</v>
      </c>
      <c r="B3" s="3">
        <v>420000000</v>
      </c>
      <c r="C3" s="3">
        <v>430000000</v>
      </c>
      <c r="D3" s="3">
        <v>440000000</v>
      </c>
      <c r="E3" s="3">
        <v>450000000</v>
      </c>
      <c r="F3" s="3">
        <v>460000000</v>
      </c>
      <c r="G3" s="3">
        <v>470000000</v>
      </c>
      <c r="H3" s="3">
        <f t="shared" ref="H3:H6" si="0">SUM(B3:G3)</f>
        <v>2670000000</v>
      </c>
      <c r="M3" s="4" t="s">
        <v>33</v>
      </c>
      <c r="N3" s="3">
        <v>2200000000</v>
      </c>
      <c r="O3" s="3">
        <v>1400000000</v>
      </c>
      <c r="P3" s="3">
        <v>1100000000</v>
      </c>
      <c r="Q3" s="3">
        <f t="shared" ref="Q3:Q7" si="1">SUM(N3:P3)</f>
        <v>4700000000</v>
      </c>
    </row>
    <row r="4" spans="1:20" x14ac:dyDescent="0.25">
      <c r="A4" s="4" t="s">
        <v>6</v>
      </c>
      <c r="B4" s="3">
        <v>175000000</v>
      </c>
      <c r="C4" s="3">
        <v>185000000</v>
      </c>
      <c r="D4" s="3">
        <v>195000000</v>
      </c>
      <c r="E4" s="3">
        <v>205000000</v>
      </c>
      <c r="F4" s="3">
        <v>215000000</v>
      </c>
      <c r="G4" s="3">
        <v>235000000</v>
      </c>
      <c r="H4" s="3">
        <f t="shared" si="0"/>
        <v>1210000000</v>
      </c>
      <c r="M4" s="4" t="s">
        <v>34</v>
      </c>
      <c r="N4" s="3">
        <v>2700000000</v>
      </c>
      <c r="O4" s="3">
        <v>1700000000</v>
      </c>
      <c r="P4" s="3">
        <v>1400000000</v>
      </c>
      <c r="Q4" s="3">
        <f t="shared" si="1"/>
        <v>5800000000</v>
      </c>
    </row>
    <row r="5" spans="1:20" x14ac:dyDescent="0.25">
      <c r="A5" s="4" t="s">
        <v>7</v>
      </c>
      <c r="B5" s="3">
        <v>195000000</v>
      </c>
      <c r="C5" s="3">
        <v>205000000</v>
      </c>
      <c r="D5" s="3">
        <v>215000000</v>
      </c>
      <c r="E5" s="3">
        <v>225000000</v>
      </c>
      <c r="F5" s="3">
        <v>235000000</v>
      </c>
      <c r="G5" s="3">
        <v>245000000</v>
      </c>
      <c r="H5" s="3">
        <f t="shared" si="0"/>
        <v>1320000000</v>
      </c>
      <c r="M5" s="4" t="s">
        <v>35</v>
      </c>
      <c r="N5" s="3">
        <v>3000000000</v>
      </c>
      <c r="O5" s="3">
        <v>1900000000</v>
      </c>
      <c r="P5" s="3">
        <v>1600000000</v>
      </c>
      <c r="Q5" s="3">
        <f t="shared" si="1"/>
        <v>6500000000</v>
      </c>
    </row>
    <row r="6" spans="1:20" x14ac:dyDescent="0.25">
      <c r="A6" s="4" t="s">
        <v>8</v>
      </c>
      <c r="B6" s="5">
        <f>SUM(B2:B5)</f>
        <v>1065000000</v>
      </c>
      <c r="C6" s="5">
        <f t="shared" ref="C6:H6" si="2">SUM(C2:C5)</f>
        <v>1105000000</v>
      </c>
      <c r="D6" s="5">
        <f t="shared" si="2"/>
        <v>1145000000</v>
      </c>
      <c r="E6" s="5">
        <f t="shared" si="2"/>
        <v>1185000000</v>
      </c>
      <c r="F6" s="5">
        <f t="shared" si="2"/>
        <v>1225000000</v>
      </c>
      <c r="G6" s="5">
        <f t="shared" si="2"/>
        <v>1275000000</v>
      </c>
      <c r="H6" s="5">
        <f>SUM(H2:H5)</f>
        <v>7000000000</v>
      </c>
      <c r="M6" s="4" t="s">
        <v>36</v>
      </c>
      <c r="N6" s="3">
        <v>3200000000</v>
      </c>
      <c r="O6" s="3">
        <v>2000000000</v>
      </c>
      <c r="P6" s="3">
        <v>1700000000</v>
      </c>
      <c r="Q6" s="3">
        <f t="shared" si="1"/>
        <v>6900000000</v>
      </c>
    </row>
    <row r="7" spans="1:20" x14ac:dyDescent="0.25">
      <c r="M7" s="4" t="s">
        <v>37</v>
      </c>
      <c r="N7" s="3">
        <v>3500000000</v>
      </c>
      <c r="O7" s="3">
        <v>2200000000</v>
      </c>
      <c r="P7" s="3">
        <v>1800000000</v>
      </c>
      <c r="Q7" s="3">
        <f t="shared" si="1"/>
        <v>7500000000</v>
      </c>
    </row>
    <row r="8" spans="1:20" x14ac:dyDescent="0.25">
      <c r="B8" s="10">
        <v>2</v>
      </c>
      <c r="M8" s="4" t="s">
        <v>38</v>
      </c>
      <c r="N8" s="3">
        <f>SUM(N2:N7)</f>
        <v>16400000000</v>
      </c>
      <c r="O8" s="3">
        <f t="shared" ref="O8:P8" si="3">SUM(O2:O7)</f>
        <v>10300000000</v>
      </c>
      <c r="P8" s="3">
        <f t="shared" si="3"/>
        <v>8500000000</v>
      </c>
      <c r="Q8" s="5">
        <f>SUM(N8:P8)</f>
        <v>35200000000</v>
      </c>
    </row>
    <row r="9" spans="1:20" x14ac:dyDescent="0.25">
      <c r="A9" s="1" t="s">
        <v>0</v>
      </c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39</v>
      </c>
    </row>
    <row r="10" spans="1:20" x14ac:dyDescent="0.25">
      <c r="A10" s="4" t="s">
        <v>9</v>
      </c>
      <c r="B10" s="3">
        <v>1100000000</v>
      </c>
      <c r="C10" s="3">
        <v>1210000000</v>
      </c>
      <c r="D10" s="3">
        <v>1330000000</v>
      </c>
      <c r="E10" s="3">
        <v>1450000000</v>
      </c>
      <c r="F10" s="3">
        <v>1570000000</v>
      </c>
      <c r="G10" s="3">
        <v>1690000000</v>
      </c>
      <c r="H10" s="5">
        <f>SUM(B10:G10)</f>
        <v>8350000000</v>
      </c>
    </row>
    <row r="11" spans="1:20" x14ac:dyDescent="0.25">
      <c r="A11" s="4" t="s">
        <v>10</v>
      </c>
      <c r="B11" s="3">
        <v>350000000</v>
      </c>
      <c r="C11" s="3">
        <v>390000000</v>
      </c>
      <c r="D11" s="3">
        <v>420000000</v>
      </c>
      <c r="E11" s="3">
        <v>480000000</v>
      </c>
      <c r="F11" s="3">
        <v>540000000</v>
      </c>
      <c r="G11" s="3">
        <v>570000000</v>
      </c>
      <c r="H11" s="5">
        <f t="shared" ref="H11:H13" si="4">SUM(B11:G11)</f>
        <v>2750000000</v>
      </c>
    </row>
    <row r="12" spans="1:20" x14ac:dyDescent="0.25">
      <c r="A12" s="4" t="s">
        <v>11</v>
      </c>
      <c r="B12" s="3">
        <v>220000000</v>
      </c>
      <c r="C12" s="3">
        <v>250000000</v>
      </c>
      <c r="D12" s="3">
        <v>280000000</v>
      </c>
      <c r="E12" s="3">
        <v>320000000</v>
      </c>
      <c r="F12" s="3">
        <v>350000000</v>
      </c>
      <c r="G12" s="3">
        <v>380000000</v>
      </c>
      <c r="H12" s="5">
        <f t="shared" si="4"/>
        <v>1800000000</v>
      </c>
      <c r="M12" s="6" t="s">
        <v>0</v>
      </c>
      <c r="N12" s="6" t="s">
        <v>32</v>
      </c>
      <c r="O12" s="6" t="s">
        <v>33</v>
      </c>
      <c r="P12" s="6" t="s">
        <v>34</v>
      </c>
      <c r="Q12" s="6" t="s">
        <v>35</v>
      </c>
      <c r="R12" s="6" t="s">
        <v>36</v>
      </c>
      <c r="S12" s="6" t="s">
        <v>37</v>
      </c>
      <c r="T12" s="6" t="s">
        <v>39</v>
      </c>
    </row>
    <row r="13" spans="1:20" x14ac:dyDescent="0.25">
      <c r="A13" s="4" t="s">
        <v>12</v>
      </c>
      <c r="B13" s="3">
        <v>160000000</v>
      </c>
      <c r="C13" s="3">
        <v>170000000</v>
      </c>
      <c r="D13" s="3">
        <v>180000000</v>
      </c>
      <c r="E13" s="3">
        <v>200000000</v>
      </c>
      <c r="F13" s="3">
        <v>220000000</v>
      </c>
      <c r="G13" s="3">
        <v>240000000</v>
      </c>
      <c r="H13" s="5">
        <f t="shared" si="4"/>
        <v>1170000000</v>
      </c>
      <c r="M13" s="4" t="s">
        <v>40</v>
      </c>
      <c r="N13" s="3">
        <f>Q2*N15</f>
        <v>1178000000</v>
      </c>
      <c r="O13" s="3">
        <f>Q3*O15</f>
        <v>1551000000</v>
      </c>
      <c r="P13" s="3">
        <f>Q4*P15</f>
        <v>1914000000</v>
      </c>
      <c r="Q13" s="3">
        <f>Q5*Q15</f>
        <v>2145000000</v>
      </c>
      <c r="R13" s="3">
        <f>Q6*R15</f>
        <v>2277000000</v>
      </c>
      <c r="S13" s="3">
        <f>Q7*S15</f>
        <v>2475000000</v>
      </c>
      <c r="T13" s="3">
        <f>SUM(N13:S13)</f>
        <v>11540000000</v>
      </c>
    </row>
    <row r="14" spans="1:20" ht="30" x14ac:dyDescent="0.25">
      <c r="A14" s="4" t="s">
        <v>13</v>
      </c>
      <c r="B14" s="5">
        <f>SUM(B10:B13)</f>
        <v>1830000000</v>
      </c>
      <c r="C14" s="5">
        <f t="shared" ref="C14:G14" si="5">SUM(C10:C13)</f>
        <v>2020000000</v>
      </c>
      <c r="D14" s="5">
        <f t="shared" si="5"/>
        <v>2210000000</v>
      </c>
      <c r="E14" s="5">
        <f t="shared" si="5"/>
        <v>2450000000</v>
      </c>
      <c r="F14" s="5">
        <f t="shared" si="5"/>
        <v>2680000000</v>
      </c>
      <c r="G14" s="5">
        <f t="shared" si="5"/>
        <v>2880000000</v>
      </c>
      <c r="H14" s="5">
        <v>15570000000</v>
      </c>
      <c r="M14" s="4" t="s">
        <v>41</v>
      </c>
      <c r="N14" s="3">
        <f>Q3*N16</f>
        <v>752000000</v>
      </c>
      <c r="O14" s="3">
        <f>Q3*O16</f>
        <v>799000000</v>
      </c>
      <c r="P14" s="3">
        <f>Q4*P16</f>
        <v>1044000000</v>
      </c>
      <c r="Q14" s="3">
        <f>Q5*Q16</f>
        <v>1235000000</v>
      </c>
      <c r="R14" s="3">
        <f>Q6*R16</f>
        <v>1380000000</v>
      </c>
      <c r="S14" s="3">
        <f>Q7*S16</f>
        <v>1500000000</v>
      </c>
      <c r="T14" s="3">
        <f>SUM(N14:R14)</f>
        <v>5210000000</v>
      </c>
    </row>
    <row r="15" spans="1:20" x14ac:dyDescent="0.25">
      <c r="M15" s="8" t="s">
        <v>25</v>
      </c>
      <c r="N15" s="9">
        <v>0.31</v>
      </c>
      <c r="O15" s="9">
        <v>0.33</v>
      </c>
      <c r="P15" s="9">
        <v>0.33</v>
      </c>
      <c r="Q15" s="9">
        <v>0.33</v>
      </c>
      <c r="R15" s="9">
        <v>0.33</v>
      </c>
      <c r="S15" s="9">
        <v>0.33</v>
      </c>
      <c r="T15" s="9">
        <v>0.32</v>
      </c>
    </row>
    <row r="16" spans="1:20" x14ac:dyDescent="0.25">
      <c r="A16" s="6" t="s">
        <v>0</v>
      </c>
      <c r="B16" s="6" t="s">
        <v>32</v>
      </c>
      <c r="C16" s="6" t="s">
        <v>33</v>
      </c>
      <c r="D16" s="6" t="s">
        <v>34</v>
      </c>
      <c r="E16" s="6" t="s">
        <v>35</v>
      </c>
      <c r="F16" s="6" t="s">
        <v>36</v>
      </c>
      <c r="G16" s="6" t="s">
        <v>37</v>
      </c>
      <c r="H16" s="6" t="s">
        <v>39</v>
      </c>
      <c r="M16" s="8" t="s">
        <v>26</v>
      </c>
      <c r="N16" s="9">
        <v>0.16</v>
      </c>
      <c r="O16" s="9">
        <v>0.17</v>
      </c>
      <c r="P16" s="9">
        <v>0.18</v>
      </c>
      <c r="Q16" s="9">
        <v>0.19</v>
      </c>
      <c r="R16" s="9">
        <v>0.2</v>
      </c>
      <c r="S16" s="9">
        <v>0.2</v>
      </c>
      <c r="T16" s="9">
        <f>AVERAGE(N16:S16)</f>
        <v>0.18333333333333332</v>
      </c>
    </row>
    <row r="17" spans="1:14" x14ac:dyDescent="0.25">
      <c r="A17" s="4" t="s">
        <v>14</v>
      </c>
      <c r="B17" s="3">
        <v>280000000</v>
      </c>
      <c r="C17" s="3">
        <v>300000000</v>
      </c>
      <c r="D17" s="3">
        <v>325000000</v>
      </c>
      <c r="E17" s="3">
        <v>345000000</v>
      </c>
      <c r="F17" s="3">
        <v>365000000</v>
      </c>
      <c r="G17" s="3">
        <v>385000000</v>
      </c>
      <c r="H17" s="5">
        <f>SUM(B17:G17)</f>
        <v>2000000000</v>
      </c>
    </row>
    <row r="18" spans="1:14" ht="30" x14ac:dyDescent="0.25">
      <c r="A18" s="4" t="s">
        <v>15</v>
      </c>
      <c r="B18" s="3">
        <v>280000000</v>
      </c>
      <c r="C18" s="3">
        <v>300000000</v>
      </c>
      <c r="D18" s="3">
        <v>325000000</v>
      </c>
      <c r="E18" s="3">
        <v>345000000</v>
      </c>
      <c r="F18" s="3">
        <v>365000000</v>
      </c>
      <c r="G18" s="3">
        <v>385000000</v>
      </c>
      <c r="H18" s="5">
        <f>SUM(B18:G18)</f>
        <v>2000000000</v>
      </c>
    </row>
    <row r="19" spans="1:14" x14ac:dyDescent="0.25">
      <c r="A19" s="4" t="s">
        <v>16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5">
        <f t="shared" ref="H19:H20" si="6">SUM(B19:G19)</f>
        <v>0</v>
      </c>
    </row>
    <row r="20" spans="1:14" x14ac:dyDescent="0.25">
      <c r="A20" s="4" t="s">
        <v>17</v>
      </c>
      <c r="B20" s="5">
        <f>SUM(B17:B18)</f>
        <v>560000000</v>
      </c>
      <c r="C20" s="5">
        <f t="shared" ref="C20:G20" si="7">SUM(C17:C18)</f>
        <v>600000000</v>
      </c>
      <c r="D20" s="5">
        <f t="shared" si="7"/>
        <v>650000000</v>
      </c>
      <c r="E20" s="5">
        <f t="shared" si="7"/>
        <v>690000000</v>
      </c>
      <c r="F20" s="5">
        <f t="shared" si="7"/>
        <v>730000000</v>
      </c>
      <c r="G20" s="5">
        <f t="shared" si="7"/>
        <v>770000000</v>
      </c>
      <c r="H20" s="5">
        <f t="shared" si="6"/>
        <v>4000000000</v>
      </c>
    </row>
    <row r="21" spans="1:14" x14ac:dyDescent="0.25">
      <c r="A21" s="4"/>
      <c r="B21" s="5"/>
      <c r="C21" s="5"/>
      <c r="D21" s="5"/>
      <c r="E21" s="5"/>
      <c r="F21" s="5"/>
      <c r="G21" s="5"/>
      <c r="H21" s="5"/>
      <c r="N21">
        <f>352*120%</f>
        <v>422.4</v>
      </c>
    </row>
    <row r="23" spans="1:14" x14ac:dyDescent="0.25">
      <c r="A23" s="6" t="s">
        <v>0</v>
      </c>
      <c r="B23" s="6" t="s">
        <v>32</v>
      </c>
      <c r="C23" s="6" t="s">
        <v>33</v>
      </c>
      <c r="D23" s="6" t="s">
        <v>34</v>
      </c>
      <c r="E23" s="6" t="s">
        <v>35</v>
      </c>
      <c r="F23" s="6" t="s">
        <v>36</v>
      </c>
      <c r="G23" s="6" t="s">
        <v>37</v>
      </c>
      <c r="H23" s="6" t="s">
        <v>39</v>
      </c>
    </row>
    <row r="24" spans="1:14" x14ac:dyDescent="0.25">
      <c r="A24" s="8" t="s">
        <v>18</v>
      </c>
      <c r="B24" s="7">
        <f>SUM(B6,B14,B20)</f>
        <v>3455000000</v>
      </c>
      <c r="C24" s="7">
        <f t="shared" ref="C24:H24" si="8">SUM(C6,C14,C20)</f>
        <v>3725000000</v>
      </c>
      <c r="D24" s="7">
        <f t="shared" si="8"/>
        <v>4005000000</v>
      </c>
      <c r="E24" s="7">
        <f t="shared" si="8"/>
        <v>4325000000</v>
      </c>
      <c r="F24" s="7">
        <f t="shared" si="8"/>
        <v>4635000000</v>
      </c>
      <c r="G24" s="7">
        <f t="shared" si="8"/>
        <v>4925000000</v>
      </c>
      <c r="H24" s="7">
        <f>SUM(H6,H14,H20)</f>
        <v>26570000000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057D-E0A3-443F-AFAC-B68EBA0AAA72}">
  <dimension ref="A1:H6"/>
  <sheetViews>
    <sheetView workbookViewId="0">
      <selection activeCell="H6" sqref="A1:H6"/>
    </sheetView>
  </sheetViews>
  <sheetFormatPr defaultRowHeight="15" x14ac:dyDescent="0.25"/>
  <cols>
    <col min="1" max="1" width="23.5703125" customWidth="1"/>
    <col min="2" max="2" width="18.28515625" customWidth="1"/>
    <col min="3" max="3" width="18.5703125" customWidth="1"/>
    <col min="4" max="4" width="16.28515625" customWidth="1"/>
    <col min="5" max="7" width="12.7109375" bestFit="1" customWidth="1"/>
    <col min="8" max="8" width="16.28515625" customWidth="1"/>
  </cols>
  <sheetData>
    <row r="1" spans="1:8" x14ac:dyDescent="0.25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39</v>
      </c>
    </row>
    <row r="2" spans="1:8" x14ac:dyDescent="0.25">
      <c r="A2" s="4" t="s">
        <v>9</v>
      </c>
      <c r="B2" s="3">
        <v>1100000000</v>
      </c>
      <c r="C2" s="3">
        <v>1210000000</v>
      </c>
      <c r="D2" s="3">
        <v>1330000000</v>
      </c>
      <c r="E2" s="3">
        <v>1450000000</v>
      </c>
      <c r="F2" s="3">
        <v>1570000000</v>
      </c>
      <c r="G2" s="3">
        <v>1690000000</v>
      </c>
      <c r="H2" s="5">
        <f>SUM(B2:G2)</f>
        <v>8350000000</v>
      </c>
    </row>
    <row r="3" spans="1:8" x14ac:dyDescent="0.25">
      <c r="A3" s="4" t="s">
        <v>10</v>
      </c>
      <c r="B3" s="3">
        <v>350000000</v>
      </c>
      <c r="C3" s="3">
        <v>390000000</v>
      </c>
      <c r="D3" s="3">
        <v>420000000</v>
      </c>
      <c r="E3" s="3">
        <v>480000000</v>
      </c>
      <c r="F3" s="3">
        <v>540000000</v>
      </c>
      <c r="G3" s="3">
        <v>570000000</v>
      </c>
      <c r="H3" s="5">
        <f t="shared" ref="H3:H5" si="0">SUM(B3:G3)</f>
        <v>2750000000</v>
      </c>
    </row>
    <row r="4" spans="1:8" x14ac:dyDescent="0.25">
      <c r="A4" s="4" t="s">
        <v>11</v>
      </c>
      <c r="B4" s="3">
        <v>220000000</v>
      </c>
      <c r="C4" s="3">
        <v>250000000</v>
      </c>
      <c r="D4" s="3">
        <v>280000000</v>
      </c>
      <c r="E4" s="3">
        <v>320000000</v>
      </c>
      <c r="F4" s="3">
        <v>350000000</v>
      </c>
      <c r="G4" s="3">
        <v>380000000</v>
      </c>
      <c r="H4" s="5">
        <f t="shared" si="0"/>
        <v>1800000000</v>
      </c>
    </row>
    <row r="5" spans="1:8" ht="30" x14ac:dyDescent="0.25">
      <c r="A5" s="4" t="s">
        <v>12</v>
      </c>
      <c r="B5" s="3">
        <v>160000000</v>
      </c>
      <c r="C5" s="3">
        <v>170000000</v>
      </c>
      <c r="D5" s="3">
        <v>180000000</v>
      </c>
      <c r="E5" s="3">
        <v>200000000</v>
      </c>
      <c r="F5" s="3">
        <v>220000000</v>
      </c>
      <c r="G5" s="3">
        <v>240000000</v>
      </c>
      <c r="H5" s="5">
        <f t="shared" si="0"/>
        <v>1170000000</v>
      </c>
    </row>
    <row r="6" spans="1:8" x14ac:dyDescent="0.25">
      <c r="A6" s="4" t="s">
        <v>13</v>
      </c>
      <c r="B6" s="5">
        <f>SUM(B2:B5)</f>
        <v>1830000000</v>
      </c>
      <c r="C6" s="5">
        <f t="shared" ref="C6:G6" si="1">SUM(C2:C5)</f>
        <v>2020000000</v>
      </c>
      <c r="D6" s="5">
        <f t="shared" si="1"/>
        <v>2210000000</v>
      </c>
      <c r="E6" s="5">
        <f t="shared" si="1"/>
        <v>2450000000</v>
      </c>
      <c r="F6" s="5">
        <f t="shared" si="1"/>
        <v>2680000000</v>
      </c>
      <c r="G6" s="5">
        <f t="shared" si="1"/>
        <v>2880000000</v>
      </c>
      <c r="H6" s="5">
        <v>15570000000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3A47-FF6F-493E-A1AE-42EB0AD335D4}">
  <dimension ref="A1:H9"/>
  <sheetViews>
    <sheetView workbookViewId="0">
      <selection activeCell="H5" sqref="A1:H5"/>
    </sheetView>
  </sheetViews>
  <sheetFormatPr defaultRowHeight="15" x14ac:dyDescent="0.25"/>
  <cols>
    <col min="1" max="1" width="22.140625" bestFit="1" customWidth="1"/>
    <col min="2" max="7" width="12.7109375" bestFit="1" customWidth="1"/>
    <col min="8" max="8" width="13.85546875" bestFit="1" customWidth="1"/>
  </cols>
  <sheetData>
    <row r="1" spans="1:8" x14ac:dyDescent="0.25">
      <c r="A1" s="6" t="s">
        <v>0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39</v>
      </c>
    </row>
    <row r="2" spans="1:8" x14ac:dyDescent="0.25">
      <c r="A2" s="4" t="s">
        <v>14</v>
      </c>
      <c r="B2" s="3">
        <v>280000000</v>
      </c>
      <c r="C2" s="3">
        <v>300000000</v>
      </c>
      <c r="D2" s="3">
        <v>325000000</v>
      </c>
      <c r="E2" s="3">
        <v>345000000</v>
      </c>
      <c r="F2" s="3">
        <v>365000000</v>
      </c>
      <c r="G2" s="3">
        <v>385000000</v>
      </c>
      <c r="H2" s="5">
        <f>SUM(B2:G2)</f>
        <v>2000000000</v>
      </c>
    </row>
    <row r="3" spans="1:8" ht="30" x14ac:dyDescent="0.25">
      <c r="A3" s="4" t="s">
        <v>15</v>
      </c>
      <c r="B3" s="3">
        <v>280000000</v>
      </c>
      <c r="C3" s="3">
        <v>300000000</v>
      </c>
      <c r="D3" s="3">
        <v>325000000</v>
      </c>
      <c r="E3" s="3">
        <v>345000000</v>
      </c>
      <c r="F3" s="3">
        <v>365000000</v>
      </c>
      <c r="G3" s="3">
        <v>385000000</v>
      </c>
      <c r="H3" s="5">
        <f>SUM(B3:G3)</f>
        <v>2000000000</v>
      </c>
    </row>
    <row r="4" spans="1:8" x14ac:dyDescent="0.25">
      <c r="A4" s="4" t="s">
        <v>16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5">
        <f t="shared" ref="H4:H5" si="0">SUM(B4:G4)</f>
        <v>0</v>
      </c>
    </row>
    <row r="5" spans="1:8" x14ac:dyDescent="0.25">
      <c r="A5" s="4" t="s">
        <v>17</v>
      </c>
      <c r="B5" s="5">
        <f>SUM(B2:B3)</f>
        <v>560000000</v>
      </c>
      <c r="C5" s="5">
        <f t="shared" ref="C5:G5" si="1">SUM(C2:C3)</f>
        <v>600000000</v>
      </c>
      <c r="D5" s="5">
        <f t="shared" si="1"/>
        <v>650000000</v>
      </c>
      <c r="E5" s="5">
        <f t="shared" si="1"/>
        <v>690000000</v>
      </c>
      <c r="F5" s="5">
        <f t="shared" si="1"/>
        <v>730000000</v>
      </c>
      <c r="G5" s="5">
        <f t="shared" si="1"/>
        <v>770000000</v>
      </c>
      <c r="H5" s="5">
        <f t="shared" si="0"/>
        <v>4000000000</v>
      </c>
    </row>
    <row r="8" spans="1:8" x14ac:dyDescent="0.25">
      <c r="A8" s="6" t="s">
        <v>0</v>
      </c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39</v>
      </c>
    </row>
    <row r="9" spans="1:8" x14ac:dyDescent="0.25">
      <c r="A9" s="8" t="s">
        <v>18</v>
      </c>
      <c r="B9" s="7">
        <v>1766666667</v>
      </c>
      <c r="C9" s="7">
        <v>1860000000</v>
      </c>
      <c r="D9" s="7">
        <v>1950000000</v>
      </c>
      <c r="E9" s="7">
        <v>2080000000</v>
      </c>
      <c r="F9" s="7">
        <v>2220833333</v>
      </c>
      <c r="G9" s="7">
        <v>2350000000</v>
      </c>
      <c r="H9" s="7">
        <v>23000000000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FD37-EA5A-4AAC-81B8-004D8D5AF292}">
  <dimension ref="A1:D5"/>
  <sheetViews>
    <sheetView workbookViewId="0">
      <selection activeCell="D5" sqref="A1:D5"/>
    </sheetView>
  </sheetViews>
  <sheetFormatPr defaultRowHeight="15" x14ac:dyDescent="0.25"/>
  <cols>
    <col min="1" max="1" width="25.7109375" customWidth="1"/>
    <col min="2" max="2" width="21.28515625" customWidth="1"/>
    <col min="3" max="3" width="23.140625" customWidth="1"/>
    <col min="4" max="4" width="13.85546875" bestFit="1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19</v>
      </c>
      <c r="B2" s="3">
        <v>8000000000</v>
      </c>
      <c r="C2" s="3">
        <v>9500000000</v>
      </c>
      <c r="D2" s="3">
        <v>17500000000</v>
      </c>
    </row>
    <row r="3" spans="1:4" ht="30" x14ac:dyDescent="0.25">
      <c r="A3" s="2" t="s">
        <v>20</v>
      </c>
      <c r="B3" s="3">
        <v>5000000000</v>
      </c>
      <c r="C3" s="3">
        <v>6000000000</v>
      </c>
      <c r="D3" s="3">
        <v>11000000000</v>
      </c>
    </row>
    <row r="4" spans="1:4" ht="30" x14ac:dyDescent="0.25">
      <c r="A4" s="2" t="s">
        <v>21</v>
      </c>
      <c r="B4" s="3">
        <v>2500000000</v>
      </c>
      <c r="C4" s="3">
        <v>3000000000</v>
      </c>
      <c r="D4" s="3">
        <v>5500000000</v>
      </c>
    </row>
    <row r="5" spans="1:4" x14ac:dyDescent="0.25">
      <c r="A5" s="4" t="s">
        <v>22</v>
      </c>
      <c r="B5" s="5">
        <v>15500000000</v>
      </c>
      <c r="C5" s="5">
        <v>18500000000</v>
      </c>
      <c r="D5" s="5">
        <v>34000000000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E027-9B2A-424F-A5BF-09EBBEF57583}">
  <dimension ref="A1:H5"/>
  <sheetViews>
    <sheetView workbookViewId="0">
      <selection activeCell="H5" sqref="A1:H5"/>
    </sheetView>
  </sheetViews>
  <sheetFormatPr defaultRowHeight="15" x14ac:dyDescent="0.25"/>
  <cols>
    <col min="1" max="1" width="16.85546875" customWidth="1"/>
    <col min="2" max="2" width="12.42578125" customWidth="1"/>
    <col min="3" max="3" width="14.140625" customWidth="1"/>
    <col min="4" max="4" width="12.28515625" customWidth="1"/>
    <col min="5" max="7" width="12.7109375" bestFit="1" customWidth="1"/>
    <col min="8" max="8" width="13.85546875" bestFit="1" customWidth="1"/>
  </cols>
  <sheetData>
    <row r="1" spans="1:8" x14ac:dyDescent="0.25">
      <c r="A1" s="6" t="s">
        <v>0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39</v>
      </c>
    </row>
    <row r="2" spans="1:8" x14ac:dyDescent="0.25">
      <c r="A2" s="8" t="s">
        <v>23</v>
      </c>
      <c r="B2" s="7">
        <v>800000000</v>
      </c>
      <c r="C2" s="7">
        <v>900000000</v>
      </c>
      <c r="D2" s="7">
        <v>1000000000</v>
      </c>
      <c r="E2" s="7">
        <v>1050000000</v>
      </c>
      <c r="F2" s="7">
        <v>1100000000</v>
      </c>
      <c r="G2" s="7">
        <v>1150000000</v>
      </c>
      <c r="H2" s="7">
        <f>SUM(B2:G2)</f>
        <v>6000000000</v>
      </c>
    </row>
    <row r="3" spans="1:8" x14ac:dyDescent="0.25">
      <c r="A3" s="8" t="s">
        <v>24</v>
      </c>
      <c r="B3" s="7">
        <v>400000000</v>
      </c>
      <c r="C3" s="7">
        <v>500000000</v>
      </c>
      <c r="D3" s="7">
        <v>600000000</v>
      </c>
      <c r="E3" s="7">
        <v>650000000</v>
      </c>
      <c r="F3" s="7">
        <v>700000000</v>
      </c>
      <c r="G3" s="7">
        <v>750000000</v>
      </c>
      <c r="H3" s="7" t="e" cm="1">
        <f t="array" ref="H3">SUm</f>
        <v>#NAME?</v>
      </c>
    </row>
    <row r="4" spans="1:8" x14ac:dyDescent="0.25">
      <c r="A4" s="8" t="s">
        <v>25</v>
      </c>
      <c r="B4" s="9">
        <v>0.31</v>
      </c>
      <c r="C4" s="9">
        <v>0.33</v>
      </c>
      <c r="D4" s="9">
        <v>0.33</v>
      </c>
      <c r="E4" s="9">
        <v>0.33</v>
      </c>
      <c r="F4" s="9">
        <v>0.33</v>
      </c>
      <c r="G4" s="9">
        <v>0.33</v>
      </c>
      <c r="H4" s="9">
        <v>0.32</v>
      </c>
    </row>
    <row r="5" spans="1:8" x14ac:dyDescent="0.25">
      <c r="A5" s="8" t="s">
        <v>26</v>
      </c>
      <c r="B5" s="9">
        <v>0.16</v>
      </c>
      <c r="C5" s="9">
        <v>0.19</v>
      </c>
      <c r="D5" s="9">
        <v>0.19</v>
      </c>
      <c r="E5" s="9">
        <v>0.19</v>
      </c>
      <c r="F5" s="9">
        <v>0.19</v>
      </c>
      <c r="G5" s="9">
        <v>0.19</v>
      </c>
      <c r="H5" s="9">
        <v>0.18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1A4-4FEB-4A21-A4EB-2EF128F61E2A}">
  <dimension ref="A1:E8"/>
  <sheetViews>
    <sheetView workbookViewId="0">
      <selection activeCell="E8" sqref="A1:E8"/>
    </sheetView>
  </sheetViews>
  <sheetFormatPr defaultRowHeight="15" x14ac:dyDescent="0.25"/>
  <cols>
    <col min="1" max="1" width="16.140625" customWidth="1"/>
    <col min="2" max="2" width="19.140625" customWidth="1"/>
    <col min="3" max="3" width="16.5703125" customWidth="1"/>
    <col min="4" max="4" width="15.5703125" customWidth="1"/>
    <col min="5" max="5" width="16.7109375" customWidth="1"/>
  </cols>
  <sheetData>
    <row r="1" spans="1:5" ht="6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25">
      <c r="A2" s="4" t="s">
        <v>32</v>
      </c>
      <c r="B2" s="3">
        <v>1500000000</v>
      </c>
      <c r="C2" s="3">
        <v>1000000000</v>
      </c>
      <c r="D2" s="3">
        <v>800000000</v>
      </c>
      <c r="E2" s="3">
        <v>3300000000</v>
      </c>
    </row>
    <row r="3" spans="1:5" x14ac:dyDescent="0.25">
      <c r="A3" s="4" t="s">
        <v>33</v>
      </c>
      <c r="B3" s="3">
        <v>2000000000</v>
      </c>
      <c r="C3" s="3">
        <v>1200000000</v>
      </c>
      <c r="D3" s="3">
        <v>1000000000</v>
      </c>
      <c r="E3" s="3">
        <v>4200000000</v>
      </c>
    </row>
    <row r="4" spans="1:5" x14ac:dyDescent="0.25">
      <c r="A4" s="4" t="s">
        <v>34</v>
      </c>
      <c r="B4" s="3">
        <v>2500000000</v>
      </c>
      <c r="C4" s="3">
        <v>1500000000</v>
      </c>
      <c r="D4" s="3">
        <v>1200000000</v>
      </c>
      <c r="E4" s="3">
        <v>5200000000</v>
      </c>
    </row>
    <row r="5" spans="1:5" x14ac:dyDescent="0.25">
      <c r="A5" s="4" t="s">
        <v>35</v>
      </c>
      <c r="B5" s="3">
        <v>2800000000</v>
      </c>
      <c r="C5" s="3">
        <v>1700000000</v>
      </c>
      <c r="D5" s="3">
        <v>1400000000</v>
      </c>
      <c r="E5" s="3">
        <v>5900000000</v>
      </c>
    </row>
    <row r="6" spans="1:5" x14ac:dyDescent="0.25">
      <c r="A6" s="4" t="s">
        <v>36</v>
      </c>
      <c r="B6" s="3">
        <v>3000000000</v>
      </c>
      <c r="C6" s="3">
        <v>1800000000</v>
      </c>
      <c r="D6" s="3">
        <v>1500000000</v>
      </c>
      <c r="E6" s="3">
        <v>6300000000</v>
      </c>
    </row>
    <row r="7" spans="1:5" x14ac:dyDescent="0.25">
      <c r="A7" s="4" t="s">
        <v>37</v>
      </c>
      <c r="B7" s="3">
        <v>3200000000</v>
      </c>
      <c r="C7" s="3">
        <v>2000000000</v>
      </c>
      <c r="D7" s="3">
        <v>1600000000</v>
      </c>
      <c r="E7" s="3">
        <v>6800000000</v>
      </c>
    </row>
    <row r="8" spans="1:5" x14ac:dyDescent="0.25">
      <c r="A8" s="4" t="s">
        <v>38</v>
      </c>
      <c r="B8" s="3">
        <v>15000000000</v>
      </c>
      <c r="C8" s="3">
        <v>9200000000</v>
      </c>
      <c r="D8" s="3">
        <v>7500000000</v>
      </c>
      <c r="E8" s="3">
        <v>31700000000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Đức Quân</dc:creator>
  <cp:lastModifiedBy>Hoàng Đức Quân</cp:lastModifiedBy>
  <dcterms:created xsi:type="dcterms:W3CDTF">2024-11-23T04:29:10Z</dcterms:created>
  <dcterms:modified xsi:type="dcterms:W3CDTF">2024-11-23T10:01:37Z</dcterms:modified>
</cp:coreProperties>
</file>