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hemen" sheetId="1" r:id="rId4"/>
    <sheet state="hidden" name="Wochenüberblick (alt Formeln)" sheetId="2" r:id="rId5"/>
    <sheet state="hidden" name="Wochenüberblick (alt VL Mo)" sheetId="3" r:id="rId6"/>
    <sheet state="visible" name="S23" sheetId="4" r:id="rId7"/>
    <sheet state="visible" name="S22" sheetId="5" r:id="rId8"/>
    <sheet state="hidden" name="V2 (neu VL Fr)" sheetId="6" r:id="rId9"/>
  </sheets>
  <definedNames/>
  <calcPr/>
  <extLst>
    <ext uri="GoogleSheetsCustomDataVersion1">
      <go:sheetsCustomData xmlns:go="http://customooxmlschemas.google.com/" r:id="rId10" roundtripDataSignature="AMtx7mgbOalCEPwh+hcac8TBvw+RzQJMFQ=="/>
    </ext>
  </extLst>
</workbook>
</file>

<file path=xl/sharedStrings.xml><?xml version="1.0" encoding="utf-8"?>
<sst xmlns="http://schemas.openxmlformats.org/spreadsheetml/2006/main" count="1107" uniqueCount="279">
  <si>
    <t>Thema</t>
  </si>
  <si>
    <t>Einheit</t>
  </si>
  <si>
    <t>Dauer</t>
  </si>
  <si>
    <t>Neu</t>
  </si>
  <si>
    <t>Planung (Woche)</t>
  </si>
  <si>
    <t>Planung (Thema 1..4 der Woche)</t>
  </si>
  <si>
    <t>Übungsblatt/Aufgabe (Konzept-Aufgaben)</t>
  </si>
  <si>
    <t>Übungsblatt/Aufgabe (Dungeon)</t>
  </si>
  <si>
    <t>Abhängig von Thema/Aufgabe</t>
  </si>
  <si>
    <t>Modulbeschreibung: 7 ECTS (2 SWS = 30h V + 45h Selbststudium + Praktikum)</t>
  </si>
  <si>
    <t>13*90’ = 20h</t>
  </si>
  <si>
    <t>Orga</t>
  </si>
  <si>
    <t>-</t>
  </si>
  <si>
    <t>Rückblick</t>
  </si>
  <si>
    <t>Prüfungsvorbereitung</t>
  </si>
  <si>
    <t>Git</t>
  </si>
  <si>
    <t>Git1: Intro</t>
  </si>
  <si>
    <t>Dauer Thema</t>
  </si>
  <si>
    <t>Git2: Basics</t>
  </si>
  <si>
    <t>Sheet01</t>
  </si>
  <si>
    <t>Git3: Branches</t>
  </si>
  <si>
    <t>Git4: Brachingstrategien</t>
  </si>
  <si>
    <t>Git5: Remotes</t>
  </si>
  <si>
    <t>Git6: Workflows</t>
  </si>
  <si>
    <t>Git7: Bisect</t>
  </si>
  <si>
    <t>Pattern</t>
  </si>
  <si>
    <t>Factory- (Method-) Pattern</t>
  </si>
  <si>
    <t>Sheet02</t>
  </si>
  <si>
    <t>2.2 Einfache Monster, (4.1 HUD?)</t>
  </si>
  <si>
    <t>Visitor-Pattern</t>
  </si>
  <si>
    <t>Sheet09</t>
  </si>
  <si>
    <t>5.1 Quests</t>
  </si>
  <si>
    <t>Observer-Pattern</t>
  </si>
  <si>
    <t>Sheet06</t>
  </si>
  <si>
    <t>4.2 Erfahrung und Skills, 5.1 Quests,</t>
  </si>
  <si>
    <t>Strategy-Pattern</t>
  </si>
  <si>
    <t>Sheet03</t>
  </si>
  <si>
    <t>6.2 Schlaue Monster</t>
  </si>
  <si>
    <t>Template-Method-Pattern</t>
  </si>
  <si>
    <t>x</t>
  </si>
  <si>
    <t>Sheet07: Lexer/Editor</t>
  </si>
  <si>
    <t>Charakterklassen ?</t>
  </si>
  <si>
    <t>Command-Pattern</t>
  </si>
  <si>
    <t>Flyweight-Pattern</t>
  </si>
  <si>
    <t>Type Object</t>
  </si>
  <si>
    <t>Testing</t>
  </si>
  <si>
    <t>JUnit1: Basics</t>
  </si>
  <si>
    <t>Sheet04</t>
  </si>
  <si>
    <t>JUnit2: Testfall-Ermittlung</t>
  </si>
  <si>
    <t>Mockito: Mocking</t>
  </si>
  <si>
    <t>Sheet05</t>
  </si>
  <si>
    <t>Coding</t>
  </si>
  <si>
    <t>Logging</t>
  </si>
  <si>
    <t>Debugging</t>
  </si>
  <si>
    <t>Javadoc</t>
  </si>
  <si>
    <t>Bad Smells / Metrics / Tools (Checkstyle, PMD)</t>
  </si>
  <si>
    <t>Refactoring</t>
  </si>
  <si>
    <t>TDD</t>
  </si>
  <si>
    <t>Generics</t>
  </si>
  <si>
    <t>Generics1: Klassen &amp; Methoden</t>
  </si>
  <si>
    <t>Sheet03: Bundesliga</t>
  </si>
  <si>
    <t>3.x Items/Inventar/Taschen</t>
  </si>
  <si>
    <t>Generics2: Bounds &amp; Wildcards</t>
  </si>
  <si>
    <t>Generics3: Type Erasure</t>
  </si>
  <si>
    <t>Sheet04: Bundesliga</t>
  </si>
  <si>
    <t>3.x Items/Inventar/Taschen(?)</t>
  </si>
  <si>
    <t>Generics4: Polymorphie</t>
  </si>
  <si>
    <t>Modern Java</t>
  </si>
  <si>
    <t>Defaultmethoden</t>
  </si>
  <si>
    <t>Sheet08</t>
  </si>
  <si>
    <t>Im Framework</t>
  </si>
  <si>
    <t>Funktionsinterfaces &amp; Lambdas</t>
  </si>
  <si>
    <t>Im Framework (?)</t>
  </si>
  <si>
    <t>Methodenreferenzen</t>
  </si>
  <si>
    <t>Stream API</t>
  </si>
  <si>
    <t>Speichern und Laden</t>
  </si>
  <si>
    <t>Records-Klassen</t>
  </si>
  <si>
    <t>Optional</t>
  </si>
  <si>
    <t>Java/JVM</t>
  </si>
  <si>
    <t>RegExp</t>
  </si>
  <si>
    <t>Sheet08: Lexer/Editor</t>
  </si>
  <si>
    <t>Configuration, JLink, JPackage</t>
  </si>
  <si>
    <t>Enumerationen</t>
  </si>
  <si>
    <t>Sheet10</t>
  </si>
  <si>
    <t>Annotationen</t>
  </si>
  <si>
    <t>Sheet07</t>
  </si>
  <si>
    <t>Reflection</t>
  </si>
  <si>
    <t>Collections</t>
  </si>
  <si>
    <t>Serialisierung</t>
  </si>
  <si>
    <t>Exceptions</t>
  </si>
  <si>
    <t>GUI</t>
  </si>
  <si>
    <t>Swing</t>
  </si>
  <si>
    <t>(Sheet07): Lexer/Editor</t>
  </si>
  <si>
    <t>Java2D</t>
  </si>
  <si>
    <t>Build</t>
  </si>
  <si>
    <t>Build1: ANT</t>
  </si>
  <si>
    <t>(Sheet07)</t>
  </si>
  <si>
    <t>Build2: Maven</t>
  </si>
  <si>
    <t>Build3: Gradle</t>
  </si>
  <si>
    <t>Build4: CI</t>
  </si>
  <si>
    <t>Build5: Docker</t>
  </si>
  <si>
    <t>Concurrency</t>
  </si>
  <si>
    <t>Threads1: Intro</t>
  </si>
  <si>
    <t>Threads2: Synchronisierung</t>
  </si>
  <si>
    <t>Threads3: High-Level Konzepte</t>
  </si>
  <si>
    <t>Database</t>
  </si>
  <si>
    <t>JDBC</t>
  </si>
  <si>
    <t>Frameworks</t>
  </si>
  <si>
    <t>Frameworks (Guava, Apache Commons, ...)</t>
  </si>
  <si>
    <t>E-Assessment</t>
  </si>
  <si>
    <t>E1</t>
  </si>
  <si>
    <t>1.1 PM-Dungeon, 1.2 Held, 2.3 Kampf-System, 4.3 Fallen, 6.1 Fernkampf</t>
  </si>
  <si>
    <t>E2</t>
  </si>
  <si>
    <t>Woche</t>
  </si>
  <si>
    <t>Einheit 1</t>
  </si>
  <si>
    <t>Dauer 1</t>
  </si>
  <si>
    <t>Einheit 2</t>
  </si>
  <si>
    <t>Dauer 2</t>
  </si>
  <si>
    <t>Einheit 3</t>
  </si>
  <si>
    <t>Dauer 3</t>
  </si>
  <si>
    <t>Einheit 4</t>
  </si>
  <si>
    <t>Dauer 4</t>
  </si>
  <si>
    <t>Einheit 5</t>
  </si>
  <si>
    <t>Dauer 5</t>
  </si>
  <si>
    <t>Einheit 6</t>
  </si>
  <si>
    <t>Dauer 6</t>
  </si>
  <si>
    <t>Einheit 7</t>
  </si>
  <si>
    <t>Dauer 7</t>
  </si>
  <si>
    <t>Summe Dauer</t>
  </si>
  <si>
    <t>KW</t>
  </si>
  <si>
    <t>Feiertage</t>
  </si>
  <si>
    <t>Konzeptübungen (Abgabe)</t>
  </si>
  <si>
    <t>Bemerkung</t>
  </si>
  <si>
    <t>1</t>
  </si>
  <si>
    <t>okay: Kein Praktikum, dafür machen wir etwas mehr Vorlesung</t>
  </si>
  <si>
    <t>2</t>
  </si>
  <si>
    <t>Karfreitag
(Fr)</t>
  </si>
  <si>
    <t>S1</t>
  </si>
  <si>
    <t>P1: Konzeptübungen zu Git (Basics, Branches, Remotes); Dungeon-Basics</t>
  </si>
  <si>
    <t>3</t>
  </si>
  <si>
    <t>Ostermontag
(Mo)</t>
  </si>
  <si>
    <t>S2</t>
  </si>
  <si>
    <t>P2</t>
  </si>
  <si>
    <t>4</t>
  </si>
  <si>
    <t>S3</t>
  </si>
  <si>
    <t>P3</t>
  </si>
  <si>
    <t>5</t>
  </si>
  <si>
    <t>S4</t>
  </si>
  <si>
    <t>P4</t>
  </si>
  <si>
    <t>6</t>
  </si>
  <si>
    <t>S5</t>
  </si>
  <si>
    <t>P5</t>
  </si>
  <si>
    <t>7</t>
  </si>
  <si>
    <t>S6</t>
  </si>
  <si>
    <t>P6</t>
  </si>
  <si>
    <t>8</t>
  </si>
  <si>
    <t>Himmelfahrt
(Do)</t>
  </si>
  <si>
    <t>E-Assessment: Kein Praktikum (Prüfungsbelastung)</t>
  </si>
  <si>
    <t>9</t>
  </si>
  <si>
    <t>S7</t>
  </si>
  <si>
    <t>Projekt 1a</t>
  </si>
  <si>
    <t>10</t>
  </si>
  <si>
    <t>Pfingstmontag
(Mo)</t>
  </si>
  <si>
    <t>S8</t>
  </si>
  <si>
    <t>Projekt 1b</t>
  </si>
  <si>
    <t>11</t>
  </si>
  <si>
    <t>Fronleichnam
(Do)</t>
  </si>
  <si>
    <t>S9</t>
  </si>
  <si>
    <t>Projekt 2a</t>
  </si>
  <si>
    <t>12</t>
  </si>
  <si>
    <t>S10</t>
  </si>
  <si>
    <t>Projekt 2b</t>
  </si>
  <si>
    <t>13</t>
  </si>
  <si>
    <t>14</t>
  </si>
  <si>
    <t>15</t>
  </si>
  <si>
    <t>100 Punkte je für Konzept und Dungeon; je 10P (Projekt = 2W = 20P)</t>
  </si>
  <si>
    <t>100% = 9 Wochen (1 Woche Puffer/Krankheit)</t>
  </si>
  <si>
    <t>E1 und E2 als _eine_ Prüfung: Krank in einem Teil == Krank in gesamter Theorie Termin 1</t>
  </si>
  <si>
    <t>Praktikum: 65%, Theorie: 35%</t>
  </si>
  <si>
    <t>Konzeptübungen (Abgaben)</t>
  </si>
  <si>
    <t>Dungeon-Aufgaben (Abgaben)</t>
  </si>
  <si>
    <t/>
  </si>
  <si>
    <t>K1: Git-Basics, Git-Branches, Git Remotes</t>
  </si>
  <si>
    <t>P1: Dungeon-Basics</t>
  </si>
  <si>
    <t>K2: Logging, Factory-Pattern</t>
  </si>
  <si>
    <t>K3: Generics, Strategy-Pattern</t>
  </si>
  <si>
    <t>K4: Junit-Basic, Junit-Advanced, Gradle</t>
  </si>
  <si>
    <t>K5: Mocking, Bad Smells und Refactoring</t>
  </si>
  <si>
    <t>K6: Type Object, Flyweight-Pattern, Observer-Pattern</t>
  </si>
  <si>
    <t>K7: Template-Method-Pattern, Reflection, Annotations, Swing</t>
  </si>
  <si>
    <t>K8: Funktionsinterfaces, Lambdas, Methodenreferenzen, RegExp, Defaultmethoden</t>
  </si>
  <si>
    <t>K9: Stream-API, Visitor-Pattern, Optional, Command-Pattern</t>
  </si>
  <si>
    <t>K10: Multithreading, Enumeration</t>
  </si>
  <si>
    <t>s</t>
  </si>
  <si>
    <t>Dominic: JDBC dieses Jahr???</t>
  </si>
  <si>
    <t>Idee: =&gt; BC?! 
- VL in Woche 1 sowohl Mo als auch Fr, danach nur Fr
- Abgaben Konzept immer Montag, Vorstellung Freitag
- Abgabe K1 ins W2, Abgabe K2 in W3, Vorstellung K1+K2 in W3
- Dungeon verschiebt sich um eine Woche, d.h. Abgabe+Vorstellung P1: W3
Alternative: erste Woche kurzes Praktikum oder Praktikum komplett eine Woche nach hinten schieben</t>
  </si>
  <si>
    <t>Zukunft:
- erste Hälfte Themen verbindlich
- zweite Hälfte Themen frei ("Stacks")
- Konzeptaufgaben thematisch in Pools sortieren (analog zum Dungeon)</t>
  </si>
  <si>
    <t>W</t>
  </si>
  <si>
    <t>Praktikum</t>
  </si>
  <si>
    <t>Karfreitag</t>
  </si>
  <si>
    <t>Ostermontag</t>
  </si>
  <si>
    <t>"HowTo Dungeon (Framework)" Tutorial, Warm-Up im Dungeon
=&gt; Praktikum-Zeit (aber kein Praktikum)</t>
  </si>
  <si>
    <t>Zyklus 1: Konzept</t>
  </si>
  <si>
    <t>Zyklus 1: Code</t>
  </si>
  <si>
    <t>JUnit1: Intro</t>
  </si>
  <si>
    <t>JUnit2: Basics</t>
  </si>
  <si>
    <t>JUnit3: Testfall-Ermittlung</t>
  </si>
  <si>
    <t>JUnit4: Mocking (Mockito)</t>
  </si>
  <si>
    <t>Zyklus 2: Konzept</t>
  </si>
  <si>
    <t>Bad Smells</t>
  </si>
  <si>
    <t>Coding Rules und Metriken</t>
  </si>
  <si>
    <t>Zyklus 2: Code</t>
  </si>
  <si>
    <t xml:space="preserve">Himmelfahrt
</t>
  </si>
  <si>
    <t>Zyklus 3: Konzept</t>
  </si>
  <si>
    <t>Serialisierung (equals, hashCode Wdhlg)</t>
  </si>
  <si>
    <t>Record-Klassen</t>
  </si>
  <si>
    <t>Zyklus 3: Code</t>
  </si>
  <si>
    <t>Git Worktree</t>
  </si>
  <si>
    <t>Pfingstmontag</t>
  </si>
  <si>
    <t>Zyklus 4: Konzept</t>
  </si>
  <si>
    <t>Singleton-Pattern</t>
  </si>
  <si>
    <t>Fronleichnam</t>
  </si>
  <si>
    <t>Zyklus 4: Code</t>
  </si>
  <si>
    <t>Configuration</t>
  </si>
  <si>
    <t>Testcoverage, BDD</t>
  </si>
  <si>
    <t>Sealed Classes und Pattern Matching</t>
  </si>
  <si>
    <t>Dependency Injection</t>
  </si>
  <si>
    <t>Zyklus 5: Konzept</t>
  </si>
  <si>
    <t>Zyklus 5: Code</t>
  </si>
  <si>
    <t>Sonderabgabe (nur bei sonst "nicht bestanden": fehlende Punkte, Krankheit, ...)</t>
  </si>
  <si>
    <t>Prüfungsphase</t>
  </si>
  <si>
    <t>Swing Basics</t>
  </si>
  <si>
    <t>Swing Events</t>
  </si>
  <si>
    <t>Swing Layouts</t>
  </si>
  <si>
    <t>Swing Widgets</t>
  </si>
  <si>
    <t>Swing Tabellen</t>
  </si>
  <si>
    <t>ECS (Framework)</t>
  </si>
  <si>
    <t>Build1: Ant</t>
  </si>
  <si>
    <t>Type-Object-Pattern</t>
  </si>
  <si>
    <t>Einheit 8</t>
  </si>
  <si>
    <t>Dauer 8</t>
  </si>
  <si>
    <t>Konzeptübungen (Abgabe/Vorstellung)</t>
  </si>
  <si>
    <t>Dungeon-Aufgaben (Abgabe/Vorstellung)</t>
  </si>
  <si>
    <t>1 (Mo)</t>
  </si>
  <si>
    <t>kein Praktikum in W1</t>
  </si>
  <si>
    <t>2 (Fr)</t>
  </si>
  <si>
    <r>
      <rPr>
        <rFont val="Helvetica Neue"/>
        <color rgb="FF6AA84F"/>
      </rPr>
      <t xml:space="preserve">K1: Git (Basics, Branches, Remotes) 
</t>
    </r>
    <r>
      <rPr>
        <rFont val="Helvetica Neue"/>
        <b/>
        <color rgb="FF6AA84F"/>
      </rPr>
      <t>(nur Abgabe)</t>
    </r>
  </si>
  <si>
    <r>
      <rPr>
        <rFont val="Helvetica Neue"/>
        <color rgb="FF6AA84F"/>
      </rPr>
      <t xml:space="preserve">K2: Logging, Factory-Method
</t>
    </r>
    <r>
      <rPr>
        <rFont val="Helvetica Neue"/>
        <b/>
        <color rgb="FF6AA84F"/>
      </rPr>
      <t>plus Vorstellung K1</t>
    </r>
  </si>
  <si>
    <t>D1: Dungeon-Basics</t>
  </si>
  <si>
    <t>K3: Generics, Strategy</t>
  </si>
  <si>
    <t>D2</t>
  </si>
  <si>
    <t>K4: Junit, Gradle</t>
  </si>
  <si>
    <t>D3</t>
  </si>
  <si>
    <t>D4</t>
  </si>
  <si>
    <t>K6: Type Object, Flyweight, Observer, Enumeration</t>
  </si>
  <si>
    <t>D5</t>
  </si>
  <si>
    <t>K7: Serialisierung, Template-Method, Reflection, Annotations, Swing</t>
  </si>
  <si>
    <t>D6</t>
  </si>
  <si>
    <t>D7</t>
  </si>
  <si>
    <t>K9: Stream-API, Optional, Visitor, Command-Pattern, JUnit</t>
  </si>
  <si>
    <t>D8</t>
  </si>
  <si>
    <t>K10: Multithreading</t>
  </si>
  <si>
    <t>D9</t>
  </si>
  <si>
    <t>D10</t>
  </si>
  <si>
    <t>16</t>
  </si>
  <si>
    <t>E2 (11.07.)</t>
  </si>
  <si>
    <t>1 (Fr)</t>
  </si>
  <si>
    <r>
      <rPr>
        <rFont val="Helvetica Neue"/>
        <color theme="1"/>
      </rPr>
      <t xml:space="preserve">K1: Git (Basics, Branches, Remotes) 
</t>
    </r>
    <r>
      <rPr>
        <rFont val="Helvetica Neue"/>
        <b/>
        <color theme="1"/>
      </rPr>
      <t>(nur Abgabe)</t>
    </r>
  </si>
  <si>
    <t>Vorstellung K1</t>
  </si>
  <si>
    <t>K2: Generics, Logging, Factory-Method</t>
  </si>
  <si>
    <t>K3: Junit, Strategy-Pattern</t>
  </si>
  <si>
    <t>K4: Mocking, Bad Smells und Refactoring</t>
  </si>
  <si>
    <t>K5: Serialisierung, Type Object, Flyweight, Observer</t>
  </si>
  <si>
    <t>Frameworks (Guava, Apache Commons, JDBC/?), ...)</t>
  </si>
  <si>
    <t>K6: Template-Method, Reflection, Annotations, Swing</t>
  </si>
  <si>
    <t>K7: Funktionsinterfaces, Lambdas, Methodenreferenzen, RegExp, Defaultmethoden</t>
  </si>
  <si>
    <t>K8: Stream-API, Optional, Visitor, Command</t>
  </si>
  <si>
    <t>K9: Multithreading, Enumeration</t>
  </si>
  <si>
    <t>K10: Ant, Maven, CI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</si>
</sst>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>
      <b/>
      <color theme="1"/>
      <name val="Helvetica Neue"/>
    </font>
    <font>
      <u/>
      <color theme="1"/>
      <name val="Helvetica Neue"/>
    </font>
    <font>
      <color rgb="FFFF9900"/>
      <name val="Helvetica Neue"/>
    </font>
    <font>
      <u/>
      <color theme="1"/>
      <name val="Helvetica Neue"/>
    </font>
    <font>
      <u/>
      <color rgb="FFFF9900"/>
      <name val="Helvetica Neue"/>
    </font>
    <font>
      <u/>
      <color rgb="FFFF9900"/>
      <name val="Helvetica Neue"/>
    </font>
    <font>
      <u/>
      <color theme="1"/>
      <name val="Helvetica Neue"/>
    </font>
    <font>
      <color rgb="FF3C78D8"/>
      <name val="Helvetica Neue"/>
    </font>
    <font>
      <color rgb="FF6AA84F"/>
      <name val="Helvetica Neue"/>
    </font>
    <font>
      <b/>
      <color rgb="FF6AA84F"/>
      <name val="Helvetica Neue"/>
    </font>
    <font>
      <color theme="1"/>
      <name val="Helvetica Neue"/>
      <scheme val="minor"/>
    </font>
    <font>
      <color rgb="FF000000"/>
      <name val="&quot;docs-Helvetica Neue&quot;"/>
    </font>
    <font>
      <u/>
      <color rgb="FF6AA84F"/>
      <name val="Helvetica Neue"/>
    </font>
    <font>
      <u/>
      <color theme="1"/>
      <name val="Helvetica Neue"/>
    </font>
    <font>
      <u/>
      <color rgb="FF6AA84F"/>
      <name val="Helvetica Neue"/>
    </font>
    <font>
      <b/>
      <u/>
      <color rgb="FF6AA84F"/>
      <name val="Helvetica Neue"/>
    </font>
    <font>
      <u/>
      <color rgb="FFFF9900"/>
      <name val="Helvetica Neue"/>
    </font>
    <font>
      <b/>
      <color rgb="FF000000"/>
      <name val="Helvetica Neue"/>
    </font>
    <font>
      <b/>
      <u/>
      <color theme="1"/>
      <name val="Helvetica Neue"/>
    </font>
  </fonts>
  <fills count="12">
    <fill>
      <patternFill patternType="none"/>
    </fill>
    <fill>
      <patternFill patternType="lightGray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</fills>
  <borders count="9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top" wrapText="1"/>
    </xf>
    <xf borderId="0" fillId="2" fontId="1" numFmtId="49" xfId="0" applyAlignment="1" applyFill="1" applyFont="1" applyNumberFormat="1">
      <alignment shrinkToFit="0" vertical="top" wrapText="1"/>
    </xf>
    <xf borderId="1" fillId="2" fontId="1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3" fontId="1" numFmtId="49" xfId="0" applyAlignment="1" applyFill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horizontal="left" shrinkToFit="0" vertical="top" wrapText="1"/>
    </xf>
    <xf borderId="4" fillId="0" fontId="2" numFmtId="0" xfId="0" applyAlignment="1" applyBorder="1" applyFont="1">
      <alignment horizontal="center" shrinkToFit="0" vertical="top" wrapText="1"/>
    </xf>
    <xf borderId="4" fillId="0" fontId="2" numFmtId="49" xfId="0" applyAlignment="1" applyBorder="1" applyFont="1" applyNumberFormat="1">
      <alignment horizontal="center" shrinkToFit="0" vertical="top" wrapText="1"/>
    </xf>
    <xf borderId="4" fillId="0" fontId="2" numFmtId="0" xfId="0" applyAlignment="1" applyBorder="1" applyFont="1">
      <alignment shrinkToFit="0" vertical="top" wrapText="1"/>
    </xf>
    <xf borderId="5" fillId="3" fontId="1" numFmtId="49" xfId="0" applyAlignment="1" applyBorder="1" applyFont="1" applyNumberFormat="1">
      <alignment shrinkToFit="0" vertical="top" wrapText="1"/>
    </xf>
    <xf borderId="6" fillId="0" fontId="2" numFmtId="49" xfId="0" applyAlignment="1" applyBorder="1" applyFont="1" applyNumberFormat="1">
      <alignment horizontal="left" shrinkToFit="0" vertical="top" wrapText="1"/>
    </xf>
    <xf borderId="7" fillId="0" fontId="2" numFmtId="0" xfId="0" applyAlignment="1" applyBorder="1" applyFont="1">
      <alignment horizontal="center" shrinkToFit="0" vertical="top" wrapText="1"/>
    </xf>
    <xf borderId="7" fillId="0" fontId="2" numFmtId="49" xfId="0" applyAlignment="1" applyBorder="1" applyFont="1" applyNumberFormat="1">
      <alignment horizontal="center" shrinkToFit="0" vertical="top" wrapText="1"/>
    </xf>
    <xf borderId="7" fillId="0" fontId="2" numFmtId="0" xfId="0" applyAlignment="1" applyBorder="1" applyFont="1">
      <alignment shrinkToFit="0" vertical="top" wrapText="1"/>
    </xf>
    <xf borderId="6" fillId="0" fontId="2" numFmtId="49" xfId="0" applyAlignment="1" applyBorder="1" applyFont="1" applyNumberFormat="1">
      <alignment shrinkToFit="0" vertical="top" wrapText="1"/>
    </xf>
    <xf borderId="5" fillId="3" fontId="1" numFmtId="0" xfId="0" applyAlignment="1" applyBorder="1" applyFont="1">
      <alignment shrinkToFit="0" vertical="top" wrapText="1"/>
    </xf>
    <xf borderId="7" fillId="0" fontId="2" numFmtId="49" xfId="0" applyAlignment="1" applyBorder="1" applyFont="1" applyNumberFormat="1">
      <alignment shrinkToFit="0" vertical="top" wrapText="1"/>
    </xf>
    <xf borderId="8" fillId="2" fontId="1" numFmtId="49" xfId="0" applyAlignment="1" applyBorder="1" applyFont="1" applyNumberFormat="1">
      <alignment shrinkToFit="0" vertical="top" wrapText="1"/>
    </xf>
    <xf borderId="1" fillId="2" fontId="1" numFmtId="49" xfId="0" applyAlignment="1" applyBorder="1" applyFont="1" applyNumberFormat="1">
      <alignment horizontal="center" shrinkToFit="0" vertical="top" wrapText="1"/>
    </xf>
    <xf borderId="0" fillId="0" fontId="3" numFmtId="49" xfId="0" applyAlignment="1" applyFont="1" applyNumberFormat="1">
      <alignment shrinkToFit="0" vertical="top" wrapText="1"/>
    </xf>
    <xf borderId="0" fillId="0" fontId="3" numFmtId="0" xfId="0" applyAlignment="1" applyFont="1">
      <alignment horizontal="center" shrinkToFit="0" vertical="top" wrapText="1"/>
    </xf>
    <xf borderId="0" fillId="0" fontId="4" numFmtId="0" xfId="0" applyAlignment="1" applyFont="1">
      <alignment horizontal="center" shrinkToFit="0" vertical="top" wrapText="1"/>
    </xf>
    <xf borderId="0" fillId="0" fontId="3" numFmtId="0" xfId="0" applyAlignment="1" applyFont="1">
      <alignment shrinkToFit="0" vertical="top" wrapText="1"/>
    </xf>
    <xf borderId="0" fillId="3" fontId="3" numFmtId="0" xfId="0" applyAlignment="1" applyFont="1">
      <alignment shrinkToFit="0" vertical="top" wrapText="1"/>
    </xf>
    <xf borderId="0" fillId="4" fontId="3" numFmtId="49" xfId="0" applyAlignment="1" applyFill="1" applyFont="1" applyNumberFormat="1">
      <alignment shrinkToFit="0" vertical="top" wrapText="1"/>
    </xf>
    <xf borderId="0" fillId="4" fontId="3" numFmtId="0" xfId="0" applyAlignment="1" applyFont="1">
      <alignment horizontal="center" shrinkToFit="0" vertical="top" wrapText="1"/>
    </xf>
    <xf borderId="0" fillId="4" fontId="3" numFmtId="0" xfId="0" applyAlignment="1" applyFont="1">
      <alignment shrinkToFit="0" vertical="top" wrapText="1"/>
    </xf>
    <xf borderId="0" fillId="5" fontId="3" numFmtId="0" xfId="0" applyAlignment="1" applyFill="1" applyFont="1">
      <alignment shrinkToFit="0" vertical="top" wrapText="1"/>
    </xf>
    <xf borderId="0" fillId="5" fontId="3" numFmtId="0" xfId="0" applyAlignment="1" applyFont="1">
      <alignment horizontal="center" shrinkToFit="0" vertical="top" wrapText="1"/>
    </xf>
    <xf borderId="0" fillId="5" fontId="3" numFmtId="49" xfId="0" applyAlignment="1" applyFont="1" applyNumberForma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shrinkToFit="0" vertical="top" wrapText="1"/>
    </xf>
    <xf borderId="0" fillId="4" fontId="7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6" numFmtId="0" xfId="0" applyAlignment="1" applyFont="1">
      <alignment shrinkToFit="0" vertical="top" wrapText="1"/>
    </xf>
    <xf borderId="0" fillId="0" fontId="9" numFmtId="0" xfId="0" applyAlignment="1" applyFont="1">
      <alignment shrinkToFit="0" vertical="top" wrapText="1"/>
    </xf>
    <xf borderId="0" fillId="5" fontId="10" numFmtId="0" xfId="0" applyAlignment="1" applyFont="1">
      <alignment shrinkToFit="0" vertical="top" wrapText="1"/>
    </xf>
    <xf borderId="0" fillId="6" fontId="3" numFmtId="0" xfId="0" applyAlignment="1" applyFill="1" applyFont="1">
      <alignment shrinkToFit="0" vertical="top" wrapText="1"/>
    </xf>
    <xf borderId="0" fillId="7" fontId="3" numFmtId="0" xfId="0" applyAlignment="1" applyFill="1" applyFont="1">
      <alignment shrinkToFit="0" vertical="top" wrapText="1"/>
    </xf>
    <xf borderId="0" fillId="8" fontId="3" numFmtId="0" xfId="0" applyAlignment="1" applyFill="1" applyFont="1">
      <alignment shrinkToFit="0" vertical="top" wrapText="1"/>
    </xf>
    <xf borderId="1" fillId="2" fontId="1" numFmtId="49" xfId="0" applyAlignment="1" applyBorder="1" applyFont="1" applyNumberFormat="1">
      <alignment readingOrder="0" shrinkToFit="0" vertical="top" wrapText="1"/>
    </xf>
    <xf borderId="0" fillId="3" fontId="1" numFmtId="49" xfId="0" applyAlignment="1" applyFont="1" applyNumberFormat="1">
      <alignment horizontal="left" readingOrder="0" shrinkToFit="0" vertical="top" wrapText="1"/>
    </xf>
    <xf borderId="0" fillId="3" fontId="4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13" numFmtId="0" xfId="0" applyAlignment="1" applyFont="1">
      <alignment shrinkToFit="0" vertical="top" wrapText="1"/>
    </xf>
    <xf borderId="0" fillId="0" fontId="14" numFmtId="0" xfId="0" applyAlignment="1" applyFont="1">
      <alignment readingOrder="0" shrinkToFit="0" vertical="top" wrapText="1"/>
    </xf>
    <xf borderId="0" fillId="3" fontId="6" numFmtId="0" xfId="0" applyAlignment="1" applyFont="1">
      <alignment readingOrder="0" shrinkToFit="0" vertical="top" wrapText="1"/>
    </xf>
    <xf borderId="0" fillId="4" fontId="13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4" fontId="12" numFmtId="0" xfId="0" applyAlignment="1" applyFont="1">
      <alignment shrinkToFit="0" vertical="top" wrapText="1"/>
    </xf>
    <xf borderId="0" fillId="0" fontId="12" numFmtId="0" xfId="0" applyAlignment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4" fontId="12" numFmtId="0" xfId="0" applyAlignment="1" applyFont="1">
      <alignment horizontal="center" readingOrder="0" shrinkToFit="0" vertical="top" wrapText="1"/>
    </xf>
    <xf borderId="0" fillId="0" fontId="12" numFmtId="0" xfId="0" applyAlignment="1" applyFont="1">
      <alignment shrinkToFit="0" vertical="top" wrapText="1"/>
    </xf>
    <xf borderId="0" fillId="0" fontId="12" numFmtId="0" xfId="0" applyAlignment="1" applyFont="1">
      <alignment horizontal="center"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13" numFmtId="0" xfId="0" applyAlignment="1" applyFont="1">
      <alignment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9" fontId="15" numFmtId="0" xfId="0" applyAlignment="1" applyFill="1" applyFont="1">
      <alignment horizontal="left" readingOrder="0" shrinkToFit="0" vertical="top" wrapText="1"/>
    </xf>
    <xf borderId="0" fillId="4" fontId="6" numFmtId="0" xfId="0" applyAlignment="1" applyFont="1">
      <alignment readingOrder="0" shrinkToFit="0" vertical="top" wrapText="1"/>
    </xf>
    <xf borderId="0" fillId="4" fontId="6" numFmtId="0" xfId="0" applyAlignment="1" applyFont="1">
      <alignment horizontal="center" readingOrder="0" shrinkToFit="0" vertical="top" wrapText="1"/>
    </xf>
    <xf borderId="0" fillId="4" fontId="6" numFmtId="0" xfId="0" applyAlignment="1" applyFont="1">
      <alignment horizontal="center" shrinkToFit="0" vertical="top" wrapText="1"/>
    </xf>
    <xf borderId="0" fillId="4" fontId="11" numFmtId="0" xfId="0" applyAlignment="1" applyFont="1">
      <alignment shrinkToFit="0" vertical="top" wrapText="1"/>
    </xf>
    <xf borderId="0" fillId="4" fontId="12" numFmtId="0" xfId="0" applyAlignment="1" applyFont="1">
      <alignment shrinkToFit="0" vertical="top" wrapText="1"/>
    </xf>
    <xf borderId="0" fillId="4" fontId="12" numFmtId="0" xfId="0" applyAlignment="1" applyFont="1">
      <alignment horizontal="center" shrinkToFit="0" vertical="top" wrapText="1"/>
    </xf>
    <xf borderId="0" fillId="3" fontId="12" numFmtId="0" xfId="0" applyAlignment="1" applyFont="1">
      <alignment readingOrder="0" shrinkToFit="0" vertical="top" wrapText="1"/>
    </xf>
    <xf borderId="0" fillId="5" fontId="4" numFmtId="0" xfId="0" applyAlignment="1" applyFont="1">
      <alignment readingOrder="0" shrinkToFit="0" vertical="top" wrapText="1"/>
    </xf>
    <xf borderId="0" fillId="9" fontId="12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9" fontId="3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horizontal="center" readingOrder="0" shrinkToFit="0" vertical="top" wrapText="1"/>
    </xf>
    <xf borderId="0" fillId="4" fontId="13" numFmtId="0" xfId="0" applyAlignment="1" applyFont="1">
      <alignment readingOrder="0" shrinkToFit="0" vertical="top" wrapText="1"/>
    </xf>
    <xf borderId="0" fillId="9" fontId="16" numFmtId="0" xfId="0" applyAlignment="1" applyFont="1">
      <alignment shrinkToFit="0" vertical="top" wrapText="1"/>
    </xf>
    <xf borderId="0" fillId="9" fontId="12" numFmtId="0" xfId="0" applyAlignment="1" applyFont="1">
      <alignment horizontal="center" shrinkToFit="0" vertical="top" wrapText="1"/>
    </xf>
    <xf borderId="0" fillId="9" fontId="17" numFmtId="0" xfId="0" applyAlignment="1" applyFont="1">
      <alignment shrinkToFit="0" vertical="top" wrapText="1"/>
    </xf>
    <xf borderId="0" fillId="9" fontId="3" numFmtId="0" xfId="0" applyAlignment="1" applyFont="1">
      <alignment horizontal="center" shrinkToFit="0" vertical="top" wrapText="1"/>
    </xf>
    <xf borderId="0" fillId="4" fontId="18" numFmtId="0" xfId="0" applyAlignment="1" applyFont="1">
      <alignment shrinkToFit="0" vertical="top" wrapText="1"/>
    </xf>
    <xf borderId="0" fillId="9" fontId="12" numFmtId="0" xfId="0" applyAlignment="1" applyFont="1">
      <alignment shrinkToFit="0" vertical="top" wrapText="1"/>
    </xf>
    <xf borderId="0" fillId="4" fontId="19" numFmtId="0" xfId="0" applyAlignment="1" applyFont="1">
      <alignment shrinkToFit="0" vertical="top" wrapText="1"/>
    </xf>
    <xf borderId="0" fillId="10" fontId="12" numFmtId="0" xfId="0" applyAlignment="1" applyFill="1" applyFont="1">
      <alignment shrinkToFit="0" vertical="top" wrapText="1"/>
    </xf>
    <xf borderId="0" fillId="10" fontId="12" numFmtId="0" xfId="0" applyAlignment="1" applyFont="1">
      <alignment horizontal="center" shrinkToFit="0" vertical="top" wrapText="1"/>
    </xf>
    <xf borderId="0" fillId="9" fontId="20" numFmtId="0" xfId="0" applyAlignment="1" applyFont="1">
      <alignment shrinkToFit="0" vertical="top" wrapText="1"/>
    </xf>
    <xf borderId="0" fillId="9" fontId="6" numFmtId="0" xfId="0" applyAlignment="1" applyFont="1">
      <alignment horizontal="center" shrinkToFit="0" vertical="top" wrapText="1"/>
    </xf>
    <xf borderId="0" fillId="11" fontId="6" numFmtId="0" xfId="0" applyAlignment="1" applyFill="1" applyFont="1">
      <alignment shrinkToFit="0" vertical="top" wrapText="1"/>
    </xf>
    <xf borderId="0" fillId="11" fontId="6" numFmtId="0" xfId="0" applyAlignment="1" applyFont="1">
      <alignment horizontal="center" shrinkToFit="0" vertical="top" wrapText="1"/>
    </xf>
    <xf borderId="0" fillId="9" fontId="21" numFmtId="0" xfId="0" applyAlignment="1" applyFont="1">
      <alignment horizontal="left" shrinkToFit="0" vertical="top" wrapText="1"/>
    </xf>
    <xf borderId="0" fillId="9" fontId="6" numFmtId="0" xfId="0" applyAlignment="1" applyFont="1">
      <alignment shrinkToFit="0" vertical="top" wrapText="1"/>
    </xf>
    <xf borderId="0" fillId="4" fontId="22" numFmtId="0" xfId="0" applyAlignment="1" applyFont="1">
      <alignment shrinkToFit="0" vertical="top" wrapText="1"/>
    </xf>
  </cellXfs>
  <cellStyles count="1">
    <cellStyle xfId="0" name="Normal" builtinId="0"/>
  </cellStyles>
  <dxfs count="6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hidden="1" min="1" max="1" width="4.29"/>
    <col customWidth="1" min="2" max="2" width="14.0"/>
    <col customWidth="1" min="3" max="3" width="30.43"/>
    <col customWidth="1" min="4" max="4" width="12.71"/>
    <col customWidth="1" min="5" max="5" width="4.71"/>
    <col customWidth="1" min="6" max="8" width="16.29"/>
    <col customWidth="1" min="9" max="9" width="38.0"/>
    <col customWidth="1" min="10" max="27" width="16.29"/>
  </cols>
  <sheetData>
    <row r="1" ht="68.2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20.25" customHeight="1">
      <c r="A2" s="4" t="str">
        <f t="shared" ref="A2:A90" si="1">CONCATENATE(F2,G2)</f>
        <v>11</v>
      </c>
      <c r="B2" s="5" t="s">
        <v>11</v>
      </c>
      <c r="C2" s="6" t="s">
        <v>11</v>
      </c>
      <c r="D2" s="7">
        <v>40.0</v>
      </c>
      <c r="E2" s="7"/>
      <c r="F2" s="7">
        <v>1.0</v>
      </c>
      <c r="G2" s="7">
        <v>1.0</v>
      </c>
      <c r="H2" s="7"/>
      <c r="I2" s="8" t="s">
        <v>12</v>
      </c>
      <c r="J2" s="7"/>
      <c r="K2" s="9"/>
      <c r="L2" s="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9.5" customHeight="1">
      <c r="A3" s="4" t="str">
        <f t="shared" si="1"/>
        <v>131</v>
      </c>
      <c r="B3" s="10" t="s">
        <v>11</v>
      </c>
      <c r="C3" s="11" t="s">
        <v>13</v>
      </c>
      <c r="D3" s="12">
        <v>20.0</v>
      </c>
      <c r="E3" s="12"/>
      <c r="F3" s="12">
        <v>13.0</v>
      </c>
      <c r="G3" s="12">
        <v>1.0</v>
      </c>
      <c r="H3" s="12"/>
      <c r="I3" s="13" t="s">
        <v>12</v>
      </c>
      <c r="J3" s="12"/>
      <c r="K3" s="14"/>
      <c r="L3" s="1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9.5" customHeight="1">
      <c r="A4" s="4" t="str">
        <f t="shared" si="1"/>
        <v>132</v>
      </c>
      <c r="B4" s="10" t="s">
        <v>11</v>
      </c>
      <c r="C4" s="11" t="s">
        <v>14</v>
      </c>
      <c r="D4" s="12">
        <v>20.0</v>
      </c>
      <c r="E4" s="12"/>
      <c r="F4" s="12">
        <v>13.0</v>
      </c>
      <c r="G4" s="12">
        <v>2.0</v>
      </c>
      <c r="H4" s="12"/>
      <c r="I4" s="13" t="s">
        <v>12</v>
      </c>
      <c r="J4" s="12"/>
      <c r="K4" s="14"/>
      <c r="L4" s="1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9.5" customHeight="1">
      <c r="A5" s="4" t="str">
        <f t="shared" si="1"/>
        <v>12</v>
      </c>
      <c r="B5" s="10" t="s">
        <v>15</v>
      </c>
      <c r="C5" s="11" t="s">
        <v>16</v>
      </c>
      <c r="D5" s="12">
        <v>20.0</v>
      </c>
      <c r="E5" s="12"/>
      <c r="F5" s="12">
        <v>1.0</v>
      </c>
      <c r="G5" s="12">
        <v>2.0</v>
      </c>
      <c r="H5" s="12"/>
      <c r="I5" s="13" t="s">
        <v>17</v>
      </c>
      <c r="J5" s="12"/>
      <c r="K5" s="14"/>
      <c r="L5" s="1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9.5" customHeight="1">
      <c r="A6" s="4" t="str">
        <f t="shared" si="1"/>
        <v>13</v>
      </c>
      <c r="B6" s="10" t="s">
        <v>15</v>
      </c>
      <c r="C6" s="11" t="s">
        <v>18</v>
      </c>
      <c r="D6" s="12">
        <v>25.0</v>
      </c>
      <c r="E6" s="12"/>
      <c r="F6" s="12">
        <v>1.0</v>
      </c>
      <c r="G6" s="12">
        <v>3.0</v>
      </c>
      <c r="H6" s="12" t="s">
        <v>19</v>
      </c>
      <c r="I6" s="13" t="s">
        <v>17</v>
      </c>
      <c r="J6" s="12"/>
      <c r="K6" s="14"/>
      <c r="L6" s="14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9.5" customHeight="1">
      <c r="A7" s="4" t="str">
        <f t="shared" si="1"/>
        <v>14</v>
      </c>
      <c r="B7" s="10" t="s">
        <v>15</v>
      </c>
      <c r="C7" s="11" t="s">
        <v>20</v>
      </c>
      <c r="D7" s="12">
        <v>25.0</v>
      </c>
      <c r="E7" s="12"/>
      <c r="F7" s="12">
        <v>1.0</v>
      </c>
      <c r="G7" s="12">
        <v>4.0</v>
      </c>
      <c r="H7" s="12" t="s">
        <v>19</v>
      </c>
      <c r="I7" s="13" t="s">
        <v>17</v>
      </c>
      <c r="J7" s="12"/>
      <c r="K7" s="14"/>
      <c r="L7" s="14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9.5" customHeight="1">
      <c r="A8" s="4" t="str">
        <f t="shared" si="1"/>
        <v>15</v>
      </c>
      <c r="B8" s="10" t="s">
        <v>15</v>
      </c>
      <c r="C8" s="11" t="s">
        <v>21</v>
      </c>
      <c r="D8" s="12">
        <v>25.0</v>
      </c>
      <c r="E8" s="12"/>
      <c r="F8" s="12">
        <v>1.0</v>
      </c>
      <c r="G8" s="12">
        <v>5.0</v>
      </c>
      <c r="H8" s="12"/>
      <c r="I8" s="13" t="s">
        <v>17</v>
      </c>
      <c r="J8" s="12"/>
      <c r="K8" s="14"/>
      <c r="L8" s="14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9.5" customHeight="1">
      <c r="A9" s="4" t="str">
        <f t="shared" si="1"/>
        <v>21</v>
      </c>
      <c r="B9" s="10" t="s">
        <v>15</v>
      </c>
      <c r="C9" s="11" t="s">
        <v>22</v>
      </c>
      <c r="D9" s="12">
        <v>25.0</v>
      </c>
      <c r="E9" s="12"/>
      <c r="F9" s="12">
        <v>2.0</v>
      </c>
      <c r="G9" s="12">
        <v>1.0</v>
      </c>
      <c r="H9" s="12"/>
      <c r="I9" s="13" t="s">
        <v>17</v>
      </c>
      <c r="J9" s="12"/>
      <c r="K9" s="14"/>
      <c r="L9" s="14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9.5" customHeight="1">
      <c r="A10" s="4" t="str">
        <f t="shared" si="1"/>
        <v>22</v>
      </c>
      <c r="B10" s="10" t="s">
        <v>15</v>
      </c>
      <c r="C10" s="11" t="s">
        <v>23</v>
      </c>
      <c r="D10" s="12">
        <v>25.0</v>
      </c>
      <c r="E10" s="12"/>
      <c r="F10" s="12">
        <v>2.0</v>
      </c>
      <c r="G10" s="12">
        <v>2.0</v>
      </c>
      <c r="H10" s="12"/>
      <c r="I10" s="13" t="s">
        <v>17</v>
      </c>
      <c r="J10" s="12"/>
      <c r="K10" s="14"/>
      <c r="L10" s="14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9.5" customHeight="1">
      <c r="A11" s="4" t="str">
        <f t="shared" si="1"/>
        <v>61</v>
      </c>
      <c r="B11" s="10" t="s">
        <v>15</v>
      </c>
      <c r="C11" s="11" t="s">
        <v>24</v>
      </c>
      <c r="D11" s="12">
        <v>10.0</v>
      </c>
      <c r="E11" s="12"/>
      <c r="F11" s="12">
        <v>6.0</v>
      </c>
      <c r="G11" s="12">
        <v>1.0</v>
      </c>
      <c r="H11" s="12"/>
      <c r="I11" s="13" t="s">
        <v>17</v>
      </c>
      <c r="J11" s="12"/>
      <c r="K11" s="14"/>
      <c r="L11" s="14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9.5" customHeight="1">
      <c r="A12" s="4" t="str">
        <f t="shared" si="1"/>
        <v>25</v>
      </c>
      <c r="B12" s="10" t="s">
        <v>25</v>
      </c>
      <c r="C12" s="11" t="s">
        <v>26</v>
      </c>
      <c r="D12" s="12">
        <v>10.0</v>
      </c>
      <c r="E12" s="12"/>
      <c r="F12" s="12">
        <v>2.0</v>
      </c>
      <c r="G12" s="12">
        <v>5.0</v>
      </c>
      <c r="H12" s="12" t="s">
        <v>27</v>
      </c>
      <c r="I12" s="13" t="s">
        <v>28</v>
      </c>
      <c r="J12" s="12"/>
      <c r="K12" s="14"/>
      <c r="L12" s="14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9.5" customHeight="1">
      <c r="A13" s="4" t="str">
        <f t="shared" si="1"/>
        <v>104</v>
      </c>
      <c r="B13" s="10" t="s">
        <v>25</v>
      </c>
      <c r="C13" s="11" t="s">
        <v>29</v>
      </c>
      <c r="D13" s="12">
        <v>10.0</v>
      </c>
      <c r="E13" s="12"/>
      <c r="F13" s="12">
        <v>10.0</v>
      </c>
      <c r="G13" s="12">
        <v>4.0</v>
      </c>
      <c r="H13" s="12" t="s">
        <v>30</v>
      </c>
      <c r="I13" s="13" t="s">
        <v>31</v>
      </c>
      <c r="J13" s="12"/>
      <c r="K13" s="14"/>
      <c r="L13" s="14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9.5" customHeight="1">
      <c r="A14" s="4" t="str">
        <f t="shared" si="1"/>
        <v>66</v>
      </c>
      <c r="B14" s="10" t="s">
        <v>25</v>
      </c>
      <c r="C14" s="11" t="s">
        <v>32</v>
      </c>
      <c r="D14" s="12">
        <v>10.0</v>
      </c>
      <c r="E14" s="12"/>
      <c r="F14" s="12">
        <v>6.0</v>
      </c>
      <c r="G14" s="12">
        <v>6.0</v>
      </c>
      <c r="H14" s="12" t="s">
        <v>33</v>
      </c>
      <c r="I14" s="13" t="s">
        <v>34</v>
      </c>
      <c r="J14" s="12"/>
      <c r="K14" s="14"/>
      <c r="L14" s="14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9.5" customHeight="1">
      <c r="A15" s="4" t="str">
        <f t="shared" si="1"/>
        <v>35</v>
      </c>
      <c r="B15" s="10" t="s">
        <v>25</v>
      </c>
      <c r="C15" s="11" t="s">
        <v>35</v>
      </c>
      <c r="D15" s="12">
        <v>10.0</v>
      </c>
      <c r="E15" s="12"/>
      <c r="F15" s="12">
        <v>3.0</v>
      </c>
      <c r="G15" s="12">
        <v>5.0</v>
      </c>
      <c r="H15" s="12" t="s">
        <v>36</v>
      </c>
      <c r="I15" s="13" t="s">
        <v>37</v>
      </c>
      <c r="J15" s="12"/>
      <c r="K15" s="14"/>
      <c r="L15" s="14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9.5" customHeight="1">
      <c r="A16" s="4" t="str">
        <f t="shared" si="1"/>
        <v>73</v>
      </c>
      <c r="B16" s="10" t="s">
        <v>25</v>
      </c>
      <c r="C16" s="11" t="s">
        <v>38</v>
      </c>
      <c r="D16" s="12">
        <v>15.0</v>
      </c>
      <c r="E16" s="13" t="s">
        <v>39</v>
      </c>
      <c r="F16" s="12">
        <v>7.0</v>
      </c>
      <c r="G16" s="12">
        <v>3.0</v>
      </c>
      <c r="H16" s="13" t="s">
        <v>40</v>
      </c>
      <c r="I16" s="13" t="s">
        <v>41</v>
      </c>
      <c r="J16" s="12"/>
      <c r="K16" s="14"/>
      <c r="L16" s="14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9.5" customHeight="1">
      <c r="A17" s="4" t="str">
        <f t="shared" si="1"/>
        <v>105</v>
      </c>
      <c r="B17" s="10" t="s">
        <v>25</v>
      </c>
      <c r="C17" s="11" t="s">
        <v>42</v>
      </c>
      <c r="D17" s="12">
        <v>10.0</v>
      </c>
      <c r="E17" s="13" t="s">
        <v>39</v>
      </c>
      <c r="F17" s="12">
        <v>10.0</v>
      </c>
      <c r="G17" s="12">
        <v>5.0</v>
      </c>
      <c r="H17" s="12" t="s">
        <v>30</v>
      </c>
      <c r="I17" s="12"/>
      <c r="J17" s="12"/>
      <c r="K17" s="14"/>
      <c r="L17" s="14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9.5" customHeight="1">
      <c r="A18" s="4" t="str">
        <f t="shared" si="1"/>
        <v>64</v>
      </c>
      <c r="B18" s="10" t="s">
        <v>25</v>
      </c>
      <c r="C18" s="11" t="s">
        <v>43</v>
      </c>
      <c r="D18" s="12">
        <v>10.0</v>
      </c>
      <c r="E18" s="13" t="s">
        <v>39</v>
      </c>
      <c r="F18" s="12">
        <v>6.0</v>
      </c>
      <c r="G18" s="12">
        <v>4.0</v>
      </c>
      <c r="H18" s="12" t="s">
        <v>33</v>
      </c>
      <c r="I18" s="12"/>
      <c r="J18" s="12"/>
      <c r="K18" s="14"/>
      <c r="L18" s="14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9.5" customHeight="1">
      <c r="A19" s="4" t="str">
        <f t="shared" si="1"/>
        <v>65</v>
      </c>
      <c r="B19" s="10" t="s">
        <v>25</v>
      </c>
      <c r="C19" s="11" t="s">
        <v>44</v>
      </c>
      <c r="D19" s="12">
        <v>10.0</v>
      </c>
      <c r="E19" s="13" t="s">
        <v>39</v>
      </c>
      <c r="F19" s="12">
        <v>6.0</v>
      </c>
      <c r="G19" s="12">
        <v>5.0</v>
      </c>
      <c r="H19" s="12" t="s">
        <v>33</v>
      </c>
      <c r="I19" s="12"/>
      <c r="J19" s="12"/>
      <c r="K19" s="14"/>
      <c r="L19" s="14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9.5" customHeight="1">
      <c r="A20" s="4" t="str">
        <f t="shared" si="1"/>
        <v>43</v>
      </c>
      <c r="B20" s="10" t="s">
        <v>45</v>
      </c>
      <c r="C20" s="11" t="s">
        <v>46</v>
      </c>
      <c r="D20" s="12">
        <v>20.0</v>
      </c>
      <c r="E20" s="12"/>
      <c r="F20" s="12">
        <v>4.0</v>
      </c>
      <c r="G20" s="12">
        <v>3.0</v>
      </c>
      <c r="H20" s="12" t="s">
        <v>47</v>
      </c>
      <c r="I20" s="13" t="s">
        <v>17</v>
      </c>
      <c r="J20" s="12"/>
      <c r="K20" s="14"/>
      <c r="L20" s="14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9.5" customHeight="1">
      <c r="A21" s="4" t="str">
        <f t="shared" si="1"/>
        <v>44</v>
      </c>
      <c r="B21" s="10" t="s">
        <v>45</v>
      </c>
      <c r="C21" s="11" t="s">
        <v>48</v>
      </c>
      <c r="D21" s="12">
        <v>20.0</v>
      </c>
      <c r="E21" s="12"/>
      <c r="F21" s="12">
        <v>4.0</v>
      </c>
      <c r="G21" s="12">
        <v>4.0</v>
      </c>
      <c r="H21" s="12" t="s">
        <v>47</v>
      </c>
      <c r="I21" s="13" t="s">
        <v>17</v>
      </c>
      <c r="J21" s="12"/>
      <c r="K21" s="14"/>
      <c r="L21" s="14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9.5" customHeight="1">
      <c r="A22" s="4" t="str">
        <f t="shared" si="1"/>
        <v>53</v>
      </c>
      <c r="B22" s="10" t="s">
        <v>45</v>
      </c>
      <c r="C22" s="11" t="s">
        <v>49</v>
      </c>
      <c r="D22" s="12">
        <v>20.0</v>
      </c>
      <c r="E22" s="13" t="s">
        <v>39</v>
      </c>
      <c r="F22" s="12">
        <v>5.0</v>
      </c>
      <c r="G22" s="12">
        <v>3.0</v>
      </c>
      <c r="H22" s="12" t="s">
        <v>50</v>
      </c>
      <c r="I22" s="13" t="s">
        <v>17</v>
      </c>
      <c r="J22" s="12"/>
      <c r="K22" s="14"/>
      <c r="L22" s="14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9.5" customHeight="1">
      <c r="A23" s="4" t="str">
        <f t="shared" si="1"/>
        <v>23</v>
      </c>
      <c r="B23" s="10" t="s">
        <v>51</v>
      </c>
      <c r="C23" s="11" t="s">
        <v>52</v>
      </c>
      <c r="D23" s="12">
        <v>15.0</v>
      </c>
      <c r="E23" s="12"/>
      <c r="F23" s="12">
        <v>2.0</v>
      </c>
      <c r="G23" s="12">
        <v>3.0</v>
      </c>
      <c r="H23" s="12" t="s">
        <v>27</v>
      </c>
      <c r="I23" s="13" t="s">
        <v>17</v>
      </c>
      <c r="J23" s="12"/>
      <c r="K23" s="14"/>
      <c r="L23" s="14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9.5" customHeight="1">
      <c r="A24" s="4" t="str">
        <f t="shared" si="1"/>
        <v>16</v>
      </c>
      <c r="B24" s="10" t="s">
        <v>51</v>
      </c>
      <c r="C24" s="11" t="s">
        <v>53</v>
      </c>
      <c r="D24" s="12">
        <v>15.0</v>
      </c>
      <c r="E24" s="13" t="s">
        <v>39</v>
      </c>
      <c r="F24" s="12">
        <v>1.0</v>
      </c>
      <c r="G24" s="12">
        <v>6.0</v>
      </c>
      <c r="H24" s="12"/>
      <c r="I24" s="13" t="s">
        <v>17</v>
      </c>
      <c r="J24" s="12"/>
      <c r="K24" s="14"/>
      <c r="L24" s="14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9.5" customHeight="1">
      <c r="A25" s="4" t="str">
        <f t="shared" si="1"/>
        <v>24</v>
      </c>
      <c r="B25" s="10" t="s">
        <v>51</v>
      </c>
      <c r="C25" s="11" t="s">
        <v>54</v>
      </c>
      <c r="D25" s="12">
        <v>10.0</v>
      </c>
      <c r="E25" s="13" t="s">
        <v>39</v>
      </c>
      <c r="F25" s="12">
        <v>2.0</v>
      </c>
      <c r="G25" s="12">
        <v>4.0</v>
      </c>
      <c r="H25" s="12"/>
      <c r="I25" s="13" t="s">
        <v>17</v>
      </c>
      <c r="J25" s="12"/>
      <c r="K25" s="14"/>
      <c r="L25" s="14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31.5" customHeight="1">
      <c r="A26" s="4" t="str">
        <f t="shared" si="1"/>
        <v>51</v>
      </c>
      <c r="B26" s="10" t="s">
        <v>51</v>
      </c>
      <c r="C26" s="11" t="s">
        <v>55</v>
      </c>
      <c r="D26" s="12">
        <v>35.0</v>
      </c>
      <c r="E26" s="12"/>
      <c r="F26" s="12">
        <v>5.0</v>
      </c>
      <c r="G26" s="12">
        <v>1.0</v>
      </c>
      <c r="H26" s="12" t="s">
        <v>50</v>
      </c>
      <c r="I26" s="13" t="s">
        <v>17</v>
      </c>
      <c r="J26" s="12"/>
      <c r="K26" s="14"/>
      <c r="L26" s="14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9.5" customHeight="1">
      <c r="A27" s="4" t="str">
        <f t="shared" si="1"/>
        <v>52</v>
      </c>
      <c r="B27" s="10" t="s">
        <v>51</v>
      </c>
      <c r="C27" s="11" t="s">
        <v>56</v>
      </c>
      <c r="D27" s="12">
        <v>35.0</v>
      </c>
      <c r="E27" s="12"/>
      <c r="F27" s="12">
        <v>5.0</v>
      </c>
      <c r="G27" s="12">
        <v>2.0</v>
      </c>
      <c r="H27" s="12" t="s">
        <v>50</v>
      </c>
      <c r="I27" s="13" t="s">
        <v>17</v>
      </c>
      <c r="J27" s="12"/>
      <c r="K27" s="14"/>
      <c r="L27" s="14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9.5" customHeight="1">
      <c r="A28" s="4" t="str">
        <f t="shared" si="1"/>
        <v>45</v>
      </c>
      <c r="B28" s="10" t="s">
        <v>51</v>
      </c>
      <c r="C28" s="11" t="s">
        <v>57</v>
      </c>
      <c r="D28" s="12">
        <v>15.0</v>
      </c>
      <c r="E28" s="12"/>
      <c r="F28" s="12">
        <v>4.0</v>
      </c>
      <c r="G28" s="12">
        <v>5.0</v>
      </c>
      <c r="H28" s="12"/>
      <c r="I28" s="13"/>
      <c r="J28" s="12"/>
      <c r="K28" s="14"/>
      <c r="L28" s="14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9.5" customHeight="1">
      <c r="A29" s="4" t="str">
        <f t="shared" si="1"/>
        <v>31</v>
      </c>
      <c r="B29" s="10" t="s">
        <v>58</v>
      </c>
      <c r="C29" s="11" t="s">
        <v>59</v>
      </c>
      <c r="D29" s="12">
        <v>20.0</v>
      </c>
      <c r="E29" s="12"/>
      <c r="F29" s="12">
        <v>3.0</v>
      </c>
      <c r="G29" s="12">
        <v>1.0</v>
      </c>
      <c r="H29" s="13" t="s">
        <v>60</v>
      </c>
      <c r="I29" s="13" t="s">
        <v>61</v>
      </c>
      <c r="J29" s="12"/>
      <c r="K29" s="14"/>
      <c r="L29" s="14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9.5" customHeight="1">
      <c r="A30" s="4" t="str">
        <f t="shared" si="1"/>
        <v>32</v>
      </c>
      <c r="B30" s="10" t="s">
        <v>58</v>
      </c>
      <c r="C30" s="11" t="s">
        <v>62</v>
      </c>
      <c r="D30" s="12">
        <v>20.0</v>
      </c>
      <c r="E30" s="12"/>
      <c r="F30" s="12">
        <v>3.0</v>
      </c>
      <c r="G30" s="12">
        <v>2.0</v>
      </c>
      <c r="H30" s="13" t="s">
        <v>60</v>
      </c>
      <c r="I30" s="13" t="s">
        <v>61</v>
      </c>
      <c r="J30" s="12"/>
      <c r="K30" s="14"/>
      <c r="L30" s="14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9.5" customHeight="1">
      <c r="A31" s="4" t="str">
        <f t="shared" si="1"/>
        <v>33</v>
      </c>
      <c r="B31" s="10" t="s">
        <v>58</v>
      </c>
      <c r="C31" s="11" t="s">
        <v>63</v>
      </c>
      <c r="D31" s="12">
        <v>20.0</v>
      </c>
      <c r="E31" s="12"/>
      <c r="F31" s="12">
        <v>3.0</v>
      </c>
      <c r="G31" s="12">
        <v>3.0</v>
      </c>
      <c r="H31" s="13" t="s">
        <v>64</v>
      </c>
      <c r="I31" s="13" t="s">
        <v>65</v>
      </c>
      <c r="J31" s="12"/>
      <c r="K31" s="14"/>
      <c r="L31" s="14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9.5" customHeight="1">
      <c r="A32" s="4" t="str">
        <f t="shared" si="1"/>
        <v>34</v>
      </c>
      <c r="B32" s="10" t="s">
        <v>58</v>
      </c>
      <c r="C32" s="11" t="s">
        <v>66</v>
      </c>
      <c r="D32" s="12">
        <v>15.0</v>
      </c>
      <c r="E32" s="12"/>
      <c r="F32" s="12">
        <v>3.0</v>
      </c>
      <c r="G32" s="12">
        <v>4.0</v>
      </c>
      <c r="H32" s="13" t="s">
        <v>64</v>
      </c>
      <c r="I32" s="13" t="s">
        <v>61</v>
      </c>
      <c r="J32" s="12"/>
      <c r="K32" s="14"/>
      <c r="L32" s="14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9.5" customHeight="1">
      <c r="A33" s="4" t="str">
        <f t="shared" si="1"/>
        <v>93</v>
      </c>
      <c r="B33" s="10" t="s">
        <v>67</v>
      </c>
      <c r="C33" s="11" t="s">
        <v>68</v>
      </c>
      <c r="D33" s="12">
        <v>20.0</v>
      </c>
      <c r="E33" s="12"/>
      <c r="F33" s="12">
        <v>9.0</v>
      </c>
      <c r="G33" s="12">
        <v>3.0</v>
      </c>
      <c r="H33" s="12" t="s">
        <v>69</v>
      </c>
      <c r="I33" s="13" t="s">
        <v>70</v>
      </c>
      <c r="J33" s="12"/>
      <c r="K33" s="14"/>
      <c r="L33" s="14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9.5" customHeight="1">
      <c r="A34" s="4" t="str">
        <f t="shared" si="1"/>
        <v>91</v>
      </c>
      <c r="B34" s="10" t="s">
        <v>67</v>
      </c>
      <c r="C34" s="11" t="s">
        <v>71</v>
      </c>
      <c r="D34" s="12">
        <v>10.0</v>
      </c>
      <c r="E34" s="12"/>
      <c r="F34" s="12">
        <v>9.0</v>
      </c>
      <c r="G34" s="12">
        <v>1.0</v>
      </c>
      <c r="H34" s="12" t="s">
        <v>69</v>
      </c>
      <c r="I34" s="13" t="s">
        <v>72</v>
      </c>
      <c r="J34" s="12"/>
      <c r="K34" s="14"/>
      <c r="L34" s="14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9.5" customHeight="1">
      <c r="A35" s="4" t="str">
        <f t="shared" si="1"/>
        <v>92</v>
      </c>
      <c r="B35" s="10" t="s">
        <v>67</v>
      </c>
      <c r="C35" s="11" t="s">
        <v>73</v>
      </c>
      <c r="D35" s="12">
        <v>25.0</v>
      </c>
      <c r="E35" s="12"/>
      <c r="F35" s="12">
        <v>9.0</v>
      </c>
      <c r="G35" s="12">
        <v>2.0</v>
      </c>
      <c r="H35" s="12" t="s">
        <v>69</v>
      </c>
      <c r="I35" s="13" t="s">
        <v>70</v>
      </c>
      <c r="J35" s="12"/>
      <c r="K35" s="14"/>
      <c r="L35" s="14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9.5" customHeight="1">
      <c r="A36" s="4" t="str">
        <f t="shared" si="1"/>
        <v>101</v>
      </c>
      <c r="B36" s="10" t="s">
        <v>67</v>
      </c>
      <c r="C36" s="11" t="s">
        <v>74</v>
      </c>
      <c r="D36" s="12">
        <v>30.0</v>
      </c>
      <c r="E36" s="13" t="s">
        <v>39</v>
      </c>
      <c r="F36" s="12">
        <v>10.0</v>
      </c>
      <c r="G36" s="12">
        <v>1.0</v>
      </c>
      <c r="H36" s="12" t="s">
        <v>30</v>
      </c>
      <c r="I36" s="13" t="s">
        <v>75</v>
      </c>
      <c r="J36" s="12"/>
      <c r="K36" s="14"/>
      <c r="L36" s="14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9.5" customHeight="1">
      <c r="A37" s="4" t="str">
        <f t="shared" si="1"/>
        <v>102</v>
      </c>
      <c r="B37" s="10" t="s">
        <v>67</v>
      </c>
      <c r="C37" s="11" t="s">
        <v>76</v>
      </c>
      <c r="D37" s="12">
        <v>20.0</v>
      </c>
      <c r="E37" s="13" t="s">
        <v>39</v>
      </c>
      <c r="F37" s="12">
        <v>10.0</v>
      </c>
      <c r="G37" s="12">
        <v>2.0</v>
      </c>
      <c r="H37" s="12"/>
      <c r="I37" s="13" t="s">
        <v>12</v>
      </c>
      <c r="J37" s="12"/>
      <c r="K37" s="14"/>
      <c r="L37" s="14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9.5" customHeight="1">
      <c r="A38" s="4" t="str">
        <f t="shared" si="1"/>
        <v>103</v>
      </c>
      <c r="B38" s="10" t="s">
        <v>67</v>
      </c>
      <c r="C38" s="11" t="s">
        <v>77</v>
      </c>
      <c r="D38" s="12">
        <v>20.0</v>
      </c>
      <c r="E38" s="13" t="s">
        <v>39</v>
      </c>
      <c r="F38" s="12">
        <v>10.0</v>
      </c>
      <c r="G38" s="12">
        <v>3.0</v>
      </c>
      <c r="H38" s="12" t="s">
        <v>30</v>
      </c>
      <c r="I38" s="13" t="s">
        <v>12</v>
      </c>
      <c r="J38" s="12"/>
      <c r="K38" s="14"/>
      <c r="L38" s="14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9.5" customHeight="1">
      <c r="A39" s="4" t="str">
        <f t="shared" si="1"/>
        <v>94</v>
      </c>
      <c r="B39" s="10" t="s">
        <v>78</v>
      </c>
      <c r="C39" s="11" t="s">
        <v>79</v>
      </c>
      <c r="D39" s="12">
        <v>35.0</v>
      </c>
      <c r="E39" s="12"/>
      <c r="F39" s="12">
        <v>9.0</v>
      </c>
      <c r="G39" s="12">
        <v>4.0</v>
      </c>
      <c r="H39" s="13" t="s">
        <v>80</v>
      </c>
      <c r="I39" s="13" t="s">
        <v>12</v>
      </c>
      <c r="J39" s="12"/>
      <c r="K39" s="14"/>
      <c r="L39" s="14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9.5" customHeight="1">
      <c r="A40" s="4" t="str">
        <f t="shared" si="1"/>
        <v>121</v>
      </c>
      <c r="B40" s="10" t="s">
        <v>78</v>
      </c>
      <c r="C40" s="11" t="s">
        <v>81</v>
      </c>
      <c r="D40" s="12">
        <v>25.0</v>
      </c>
      <c r="E40" s="13" t="s">
        <v>39</v>
      </c>
      <c r="F40" s="12">
        <v>12.0</v>
      </c>
      <c r="G40" s="12">
        <v>1.0</v>
      </c>
      <c r="H40" s="12"/>
      <c r="I40" s="13" t="s">
        <v>12</v>
      </c>
      <c r="J40" s="12"/>
      <c r="K40" s="14"/>
      <c r="L40" s="14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9.5" customHeight="1">
      <c r="A41" s="4" t="str">
        <f t="shared" si="1"/>
        <v>114</v>
      </c>
      <c r="B41" s="10" t="s">
        <v>78</v>
      </c>
      <c r="C41" s="11" t="s">
        <v>82</v>
      </c>
      <c r="D41" s="12">
        <v>15.0</v>
      </c>
      <c r="E41" s="12"/>
      <c r="F41" s="12">
        <v>11.0</v>
      </c>
      <c r="G41" s="12">
        <v>4.0</v>
      </c>
      <c r="H41" s="12" t="s">
        <v>83</v>
      </c>
      <c r="I41" s="13" t="s">
        <v>17</v>
      </c>
      <c r="J41" s="12"/>
      <c r="K41" s="14"/>
      <c r="L41" s="14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9.5" customHeight="1">
      <c r="A42" s="4" t="str">
        <f t="shared" si="1"/>
        <v>71</v>
      </c>
      <c r="B42" s="10" t="s">
        <v>78</v>
      </c>
      <c r="C42" s="11" t="s">
        <v>84</v>
      </c>
      <c r="D42" s="12">
        <v>30.0</v>
      </c>
      <c r="E42" s="12"/>
      <c r="F42" s="12">
        <v>7.0</v>
      </c>
      <c r="G42" s="12">
        <v>1.0</v>
      </c>
      <c r="H42" s="12" t="s">
        <v>85</v>
      </c>
      <c r="I42" s="13" t="s">
        <v>12</v>
      </c>
      <c r="J42" s="12"/>
      <c r="K42" s="14"/>
      <c r="L42" s="14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9.5" customHeight="1">
      <c r="A43" s="4" t="str">
        <f t="shared" si="1"/>
        <v>72</v>
      </c>
      <c r="B43" s="10" t="s">
        <v>78</v>
      </c>
      <c r="C43" s="11" t="s">
        <v>86</v>
      </c>
      <c r="D43" s="12">
        <v>30.0</v>
      </c>
      <c r="E43" s="12"/>
      <c r="F43" s="12">
        <v>7.0</v>
      </c>
      <c r="G43" s="12">
        <v>2.0</v>
      </c>
      <c r="H43" s="12" t="s">
        <v>85</v>
      </c>
      <c r="I43" s="13" t="s">
        <v>12</v>
      </c>
      <c r="J43" s="12"/>
      <c r="K43" s="14"/>
      <c r="L43" s="14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9.5" customHeight="1">
      <c r="A44" s="4" t="str">
        <f t="shared" si="1"/>
        <v>63</v>
      </c>
      <c r="B44" s="10" t="s">
        <v>78</v>
      </c>
      <c r="C44" s="11" t="s">
        <v>87</v>
      </c>
      <c r="D44" s="12">
        <v>35.0</v>
      </c>
      <c r="E44" s="12" t="s">
        <v>39</v>
      </c>
      <c r="F44" s="12">
        <v>6.0</v>
      </c>
      <c r="G44" s="12">
        <v>3.0</v>
      </c>
      <c r="H44" s="12"/>
      <c r="I44" s="13" t="s">
        <v>12</v>
      </c>
      <c r="J44" s="12"/>
      <c r="K44" s="14"/>
      <c r="L44" s="14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9.5" customHeight="1">
      <c r="A45" s="4" t="str">
        <f t="shared" si="1"/>
        <v>62</v>
      </c>
      <c r="B45" s="10" t="s">
        <v>78</v>
      </c>
      <c r="C45" s="11" t="s">
        <v>88</v>
      </c>
      <c r="D45" s="12">
        <v>20.0</v>
      </c>
      <c r="E45" s="13" t="s">
        <v>39</v>
      </c>
      <c r="F45" s="12">
        <v>6.0</v>
      </c>
      <c r="G45" s="12">
        <v>2.0</v>
      </c>
      <c r="H45" s="12"/>
      <c r="I45" s="13" t="s">
        <v>75</v>
      </c>
      <c r="J45" s="12"/>
      <c r="K45" s="14"/>
      <c r="L45" s="14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9.5" customHeight="1">
      <c r="A46" s="4" t="str">
        <f t="shared" si="1"/>
        <v>115</v>
      </c>
      <c r="B46" s="10" t="s">
        <v>78</v>
      </c>
      <c r="C46" s="15" t="s">
        <v>89</v>
      </c>
      <c r="D46" s="12">
        <v>15.0</v>
      </c>
      <c r="E46" s="13" t="s">
        <v>39</v>
      </c>
      <c r="F46" s="12">
        <v>11.0</v>
      </c>
      <c r="G46" s="12">
        <v>5.0</v>
      </c>
      <c r="H46" s="12"/>
      <c r="I46" s="13" t="s">
        <v>17</v>
      </c>
      <c r="J46" s="12"/>
      <c r="K46" s="14"/>
      <c r="L46" s="14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9.5" customHeight="1">
      <c r="A47" s="4" t="str">
        <f t="shared" si="1"/>
        <v>83</v>
      </c>
      <c r="B47" s="10" t="s">
        <v>90</v>
      </c>
      <c r="C47" s="15" t="s">
        <v>91</v>
      </c>
      <c r="D47" s="12">
        <v>20.0</v>
      </c>
      <c r="E47" s="12"/>
      <c r="F47" s="12">
        <v>8.0</v>
      </c>
      <c r="G47" s="12">
        <v>3.0</v>
      </c>
      <c r="H47" s="13" t="s">
        <v>92</v>
      </c>
      <c r="I47" s="13" t="s">
        <v>12</v>
      </c>
      <c r="J47" s="12"/>
      <c r="K47" s="14"/>
      <c r="L47" s="14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9.5" customHeight="1">
      <c r="A48" s="4" t="str">
        <f t="shared" si="1"/>
        <v>84</v>
      </c>
      <c r="B48" s="10" t="s">
        <v>90</v>
      </c>
      <c r="C48" s="15" t="s">
        <v>93</v>
      </c>
      <c r="D48" s="12">
        <v>20.0</v>
      </c>
      <c r="E48" s="12"/>
      <c r="F48" s="12">
        <v>8.0</v>
      </c>
      <c r="G48" s="12">
        <v>4.0</v>
      </c>
      <c r="H48" s="12"/>
      <c r="I48" s="13" t="s">
        <v>12</v>
      </c>
      <c r="J48" s="12"/>
      <c r="K48" s="14"/>
      <c r="L48" s="14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9.5" customHeight="1">
      <c r="A49" s="4" t="str">
        <f t="shared" si="1"/>
        <v>122</v>
      </c>
      <c r="B49" s="10" t="s">
        <v>94</v>
      </c>
      <c r="C49" s="11" t="s">
        <v>95</v>
      </c>
      <c r="D49" s="12">
        <v>20.0</v>
      </c>
      <c r="E49" s="12"/>
      <c r="F49" s="12">
        <v>12.0</v>
      </c>
      <c r="G49" s="12">
        <v>2.0</v>
      </c>
      <c r="H49" s="12" t="s">
        <v>96</v>
      </c>
      <c r="I49" s="13" t="s">
        <v>12</v>
      </c>
      <c r="J49" s="12"/>
      <c r="K49" s="14"/>
      <c r="L49" s="14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9.5" customHeight="1">
      <c r="A50" s="4" t="str">
        <f t="shared" si="1"/>
        <v>123</v>
      </c>
      <c r="B50" s="10" t="s">
        <v>94</v>
      </c>
      <c r="C50" s="11" t="s">
        <v>97</v>
      </c>
      <c r="D50" s="12">
        <v>20.0</v>
      </c>
      <c r="E50" s="12"/>
      <c r="F50" s="12">
        <v>12.0</v>
      </c>
      <c r="G50" s="12">
        <v>3.0</v>
      </c>
      <c r="H50" s="12" t="s">
        <v>96</v>
      </c>
      <c r="I50" s="13" t="s">
        <v>12</v>
      </c>
      <c r="J50" s="12"/>
      <c r="K50" s="14"/>
      <c r="L50" s="14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9.5" customHeight="1">
      <c r="A51" s="4" t="str">
        <f t="shared" si="1"/>
        <v>41</v>
      </c>
      <c r="B51" s="10" t="s">
        <v>94</v>
      </c>
      <c r="C51" s="11" t="s">
        <v>98</v>
      </c>
      <c r="D51" s="12">
        <v>15.0</v>
      </c>
      <c r="E51" s="12"/>
      <c r="F51" s="12">
        <v>4.0</v>
      </c>
      <c r="G51" s="12">
        <v>1.0</v>
      </c>
      <c r="H51" s="12" t="s">
        <v>47</v>
      </c>
      <c r="I51" s="13" t="s">
        <v>70</v>
      </c>
      <c r="J51" s="12"/>
      <c r="K51" s="14"/>
      <c r="L51" s="14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9.5" customHeight="1">
      <c r="A52" s="4" t="str">
        <f t="shared" si="1"/>
        <v>42</v>
      </c>
      <c r="B52" s="10" t="s">
        <v>94</v>
      </c>
      <c r="C52" s="11" t="s">
        <v>99</v>
      </c>
      <c r="D52" s="12">
        <v>20.0</v>
      </c>
      <c r="E52" s="12"/>
      <c r="F52" s="12">
        <v>4.0</v>
      </c>
      <c r="G52" s="12">
        <v>2.0</v>
      </c>
      <c r="H52" s="12"/>
      <c r="I52" s="13" t="s">
        <v>12</v>
      </c>
      <c r="J52" s="12"/>
      <c r="K52" s="14"/>
      <c r="L52" s="14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9.5" customHeight="1">
      <c r="A53" s="4" t="str">
        <f t="shared" si="1"/>
        <v>124</v>
      </c>
      <c r="B53" s="10" t="s">
        <v>94</v>
      </c>
      <c r="C53" s="11" t="s">
        <v>100</v>
      </c>
      <c r="D53" s="12">
        <v>20.0</v>
      </c>
      <c r="E53" s="12"/>
      <c r="F53" s="12">
        <v>12.0</v>
      </c>
      <c r="G53" s="12">
        <v>4.0</v>
      </c>
      <c r="H53" s="12"/>
      <c r="I53" s="13" t="s">
        <v>12</v>
      </c>
      <c r="J53" s="12"/>
      <c r="K53" s="14"/>
      <c r="L53" s="14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9.5" customHeight="1">
      <c r="A54" s="4" t="str">
        <f t="shared" si="1"/>
        <v>111</v>
      </c>
      <c r="B54" s="10" t="s">
        <v>101</v>
      </c>
      <c r="C54" s="11" t="s">
        <v>102</v>
      </c>
      <c r="D54" s="12">
        <v>10.0</v>
      </c>
      <c r="E54" s="12"/>
      <c r="F54" s="12">
        <v>11.0</v>
      </c>
      <c r="G54" s="12">
        <v>1.0</v>
      </c>
      <c r="H54" s="12" t="s">
        <v>83</v>
      </c>
      <c r="I54" s="13" t="s">
        <v>12</v>
      </c>
      <c r="J54" s="12"/>
      <c r="K54" s="14"/>
      <c r="L54" s="14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9.5" customHeight="1">
      <c r="A55" s="4" t="str">
        <f t="shared" si="1"/>
        <v>112</v>
      </c>
      <c r="B55" s="10" t="s">
        <v>101</v>
      </c>
      <c r="C55" s="11" t="s">
        <v>103</v>
      </c>
      <c r="D55" s="12">
        <v>25.0</v>
      </c>
      <c r="E55" s="12"/>
      <c r="F55" s="12">
        <v>11.0</v>
      </c>
      <c r="G55" s="12">
        <v>2.0</v>
      </c>
      <c r="H55" s="12" t="s">
        <v>83</v>
      </c>
      <c r="I55" s="13" t="s">
        <v>12</v>
      </c>
      <c r="J55" s="12"/>
      <c r="K55" s="14"/>
      <c r="L55" s="14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9.5" customHeight="1">
      <c r="A56" s="4" t="str">
        <f t="shared" si="1"/>
        <v>113</v>
      </c>
      <c r="B56" s="10" t="s">
        <v>101</v>
      </c>
      <c r="C56" s="11" t="s">
        <v>104</v>
      </c>
      <c r="D56" s="12">
        <v>25.0</v>
      </c>
      <c r="E56" s="12"/>
      <c r="F56" s="12">
        <v>11.0</v>
      </c>
      <c r="G56" s="12">
        <v>3.0</v>
      </c>
      <c r="H56" s="12" t="s">
        <v>83</v>
      </c>
      <c r="I56" s="13" t="s">
        <v>12</v>
      </c>
      <c r="J56" s="12"/>
      <c r="K56" s="14"/>
      <c r="L56" s="14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9.5" customHeight="1">
      <c r="A57" s="4" t="str">
        <f t="shared" si="1"/>
        <v>17</v>
      </c>
      <c r="B57" s="10" t="s">
        <v>105</v>
      </c>
      <c r="C57" s="11" t="s">
        <v>106</v>
      </c>
      <c r="D57" s="12">
        <v>20.0</v>
      </c>
      <c r="E57" s="13" t="s">
        <v>39</v>
      </c>
      <c r="F57" s="12">
        <v>1.0</v>
      </c>
      <c r="G57" s="12">
        <v>7.0</v>
      </c>
      <c r="H57" s="12"/>
      <c r="I57" s="13" t="s">
        <v>12</v>
      </c>
      <c r="J57" s="12"/>
      <c r="K57" s="14"/>
      <c r="L57" s="14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31.5" customHeight="1">
      <c r="A58" s="4" t="str">
        <f t="shared" si="1"/>
        <v>82</v>
      </c>
      <c r="B58" s="16" t="s">
        <v>107</v>
      </c>
      <c r="C58" s="11" t="s">
        <v>108</v>
      </c>
      <c r="D58" s="12">
        <v>25.0</v>
      </c>
      <c r="E58" s="12" t="s">
        <v>39</v>
      </c>
      <c r="F58" s="12">
        <v>8.0</v>
      </c>
      <c r="G58" s="12">
        <v>2.0</v>
      </c>
      <c r="H58" s="14"/>
      <c r="I58" s="17"/>
      <c r="J58" s="14"/>
      <c r="K58" s="14"/>
      <c r="L58" s="14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31.5" customHeight="1">
      <c r="A59" s="4" t="str">
        <f t="shared" si="1"/>
        <v>81</v>
      </c>
      <c r="B59" s="16" t="s">
        <v>109</v>
      </c>
      <c r="C59" s="11" t="s">
        <v>110</v>
      </c>
      <c r="D59" s="12">
        <v>45.0</v>
      </c>
      <c r="E59" s="12"/>
      <c r="F59" s="12">
        <v>8.0</v>
      </c>
      <c r="G59" s="12">
        <v>1.0</v>
      </c>
      <c r="H59" s="14"/>
      <c r="I59" s="17" t="s">
        <v>111</v>
      </c>
      <c r="J59" s="14"/>
      <c r="K59" s="14"/>
      <c r="L59" s="14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9.5" customHeight="1">
      <c r="A60" s="4" t="str">
        <f t="shared" si="1"/>
        <v>151</v>
      </c>
      <c r="B60" s="16" t="s">
        <v>109</v>
      </c>
      <c r="C60" s="11" t="s">
        <v>112</v>
      </c>
      <c r="D60" s="12">
        <v>45.0</v>
      </c>
      <c r="E60" s="12"/>
      <c r="F60" s="12">
        <v>15.0</v>
      </c>
      <c r="G60" s="12">
        <v>1.0</v>
      </c>
      <c r="H60" s="14"/>
      <c r="I60" s="17"/>
      <c r="J60" s="14"/>
      <c r="K60" s="14"/>
      <c r="L60" s="14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9.5" customHeight="1">
      <c r="A61" s="4" t="str">
        <f t="shared" si="1"/>
        <v/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9.5" customHeight="1">
      <c r="A62" s="4" t="str">
        <f t="shared" si="1"/>
        <v/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9.5" customHeight="1">
      <c r="A63" s="4" t="str">
        <f t="shared" si="1"/>
        <v/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9.5" customHeight="1">
      <c r="A64" s="4" t="str">
        <f t="shared" si="1"/>
        <v/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9.5" customHeight="1">
      <c r="A65" s="4" t="str">
        <f t="shared" si="1"/>
        <v/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9.5" customHeight="1">
      <c r="A66" s="4" t="str">
        <f t="shared" si="1"/>
        <v/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9.5" customHeight="1">
      <c r="A67" s="4" t="str">
        <f t="shared" si="1"/>
        <v/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9.5" customHeight="1">
      <c r="A68" s="4" t="str">
        <f t="shared" si="1"/>
        <v/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9.5" customHeight="1">
      <c r="A69" s="4" t="str">
        <f t="shared" si="1"/>
        <v/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9.5" customHeight="1">
      <c r="A70" s="4" t="str">
        <f t="shared" si="1"/>
        <v/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9.5" customHeight="1">
      <c r="A71" s="4" t="str">
        <f t="shared" si="1"/>
        <v/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9.5" customHeight="1">
      <c r="A72" s="4" t="str">
        <f t="shared" si="1"/>
        <v/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9.5" customHeight="1">
      <c r="A73" s="4" t="str">
        <f t="shared" si="1"/>
        <v/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9.5" customHeight="1">
      <c r="A74" s="4" t="str">
        <f t="shared" si="1"/>
        <v/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9.5" customHeight="1">
      <c r="A75" s="4" t="str">
        <f t="shared" si="1"/>
        <v/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9.5" customHeight="1">
      <c r="A76" s="4" t="str">
        <f t="shared" si="1"/>
        <v/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9.5" customHeight="1">
      <c r="A77" s="4" t="str">
        <f t="shared" si="1"/>
        <v/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9.5" customHeight="1">
      <c r="A78" s="4" t="str">
        <f t="shared" si="1"/>
        <v/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9.5" customHeight="1">
      <c r="A79" s="4" t="str">
        <f t="shared" si="1"/>
        <v/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9.5" customHeight="1">
      <c r="A80" s="4" t="str">
        <f t="shared" si="1"/>
        <v/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9.5" customHeight="1">
      <c r="A81" s="4" t="str">
        <f t="shared" si="1"/>
        <v/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9.5" customHeight="1">
      <c r="A82" s="4" t="str">
        <f t="shared" si="1"/>
        <v/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9.5" customHeight="1">
      <c r="A83" s="4" t="str">
        <f t="shared" si="1"/>
        <v/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9.5" customHeight="1">
      <c r="A84" s="4" t="str">
        <f t="shared" si="1"/>
        <v/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9.5" customHeight="1">
      <c r="A85" s="4" t="str">
        <f t="shared" si="1"/>
        <v/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9.5" customHeight="1">
      <c r="A86" s="4" t="str">
        <f t="shared" si="1"/>
        <v/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9.5" customHeight="1">
      <c r="A87" s="4" t="str">
        <f t="shared" si="1"/>
        <v/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9.5" customHeight="1">
      <c r="A88" s="4" t="str">
        <f t="shared" si="1"/>
        <v/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9.5" customHeight="1">
      <c r="A89" s="4" t="str">
        <f t="shared" si="1"/>
        <v/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9.5" customHeight="1">
      <c r="A90" s="4" t="str">
        <f t="shared" si="1"/>
        <v/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9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9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9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9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9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9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9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9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9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9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9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9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9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9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9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9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9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9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9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9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9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9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9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9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9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9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9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9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9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9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9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9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9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9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9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9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9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9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9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9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9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9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9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9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9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9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9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9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9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9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9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9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9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9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9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9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9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9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9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9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9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9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9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9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9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9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9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9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9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9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9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9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9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9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9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9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9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9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9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9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9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9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9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9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9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9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9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9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9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9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9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9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9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9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9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9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9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9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9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9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9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9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9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9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9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9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9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9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9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9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9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9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9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9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9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9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9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9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9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9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9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9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9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9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9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9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9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9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9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9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9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9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9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9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9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9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9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9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9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9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9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9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9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9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9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9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9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9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9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9.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9.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9.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9.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9.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9.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9.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9.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9.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9.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9.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9.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9.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9.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9.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9.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9.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9.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9.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9.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9.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9.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9.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9.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9.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9.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9.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9.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9.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9.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9.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9.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9.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9.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9.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9.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9.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9.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9.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9.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9.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9.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9.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9.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9.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9.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9.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9.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9.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9.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9.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9.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9.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9.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9.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9.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9.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9.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9.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9.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9.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9.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9.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9.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9.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9.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9.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9.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9.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9.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9.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9.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9.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9.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9.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9.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9.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9.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9.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9.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9.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9.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9.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9.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9.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9.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9.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9.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9.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9.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9.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9.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9.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9.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9.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9.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9.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9.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9.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9.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9.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9.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9.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9.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9.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9.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9.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9.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9.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9.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9.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9.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9.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9.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9.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9.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9.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9.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9.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9.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9.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9.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9.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9.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9.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9.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9.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9.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9.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9.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9.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9.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9.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9.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9.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9.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9.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9.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9.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9.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9.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9.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9.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9.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9.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9.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9.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9.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9.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9.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9.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9.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9.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9.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9.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9.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9.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9.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9.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9.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9.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9.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9.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9.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9.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9.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9.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9.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9.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9.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9.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9.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9.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9.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9.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9.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9.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9.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9.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9.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9.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9.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9.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9.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9.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9.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9.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9.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9.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9.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9.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9.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9.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9.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9.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9.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9.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9.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9.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9.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9.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9.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9.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9.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9.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9.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9.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9.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9.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9.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9.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9.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9.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9.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9.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9.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9.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9.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9.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9.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9.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9.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9.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9.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9.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9.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9.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9.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9.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9.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9.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9.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9.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9.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9.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9.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9.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9.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9.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9.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9.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9.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9.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9.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9.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9.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9.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9.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9.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9.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9.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9.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9.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9.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9.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9.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9.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9.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9.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9.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9.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9.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9.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9.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9.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9.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9.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9.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9.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9.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9.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9.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9.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9.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9.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9.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9.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9.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9.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9.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9.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9.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9.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9.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9.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9.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9.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9.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9.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9.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9.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9.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9.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9.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9.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9.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9.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9.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9.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9.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9.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9.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9.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9.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9.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9.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9.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9.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9.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9.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9.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9.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9.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9.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9.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9.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9.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9.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9.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9.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9.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9.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9.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9.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9.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9.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9.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9.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9.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9.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9.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9.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9.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9.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9.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9.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9.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9.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9.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9.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9.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9.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9.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9.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9.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9.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9.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9.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9.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9.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9.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9.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9.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9.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9.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9.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9.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9.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9.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9.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9.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9.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9.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9.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9.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9.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9.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9.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9.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9.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9.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9.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9.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9.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9.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9.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9.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9.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9.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9.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9.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9.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9.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9.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9.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9.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9.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9.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9.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9.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9.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9.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9.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9.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9.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9.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9.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9.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9.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9.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9.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9.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9.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9.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9.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9.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9.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9.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9.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9.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9.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9.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9.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9.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9.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9.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9.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9.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9.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9.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9.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9.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9.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9.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9.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9.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9.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9.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9.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9.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9.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9.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9.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9.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9.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9.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9.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9.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9.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9.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9.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9.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9.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9.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9.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9.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9.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9.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9.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9.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9.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9.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9.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9.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9.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9.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9.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9.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9.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9.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9.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9.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9.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9.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9.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9.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9.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9.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9.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9.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9.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9.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9.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9.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9.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9.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9.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9.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9.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9.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9.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9.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9.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9.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9.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9.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9.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9.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9.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9.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9.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9.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9.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9.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9.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9.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9.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9.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9.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9.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9.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9.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9.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9.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9.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9.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9.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9.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9.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9.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9.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9.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9.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9.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9.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9.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9.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9.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9.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9.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9.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9.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9.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9.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9.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9.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9.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9.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9.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9.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9.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9.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9.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9.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9.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9.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9.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9.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9.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9.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9.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9.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9.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9.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9.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9.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9.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9.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9.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9.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9.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9.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9.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9.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9.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9.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9.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9.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9.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9.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9.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9.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9.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9.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9.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9.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9.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9.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9.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9.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9.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9.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9.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9.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9.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9.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9.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9.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9.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9.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9.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9.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9.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9.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9.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9.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9.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9.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9.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9.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9.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9.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9.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9.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9.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9.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9.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9.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9.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9.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9.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9.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9.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9.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9.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9.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9.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9.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9.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9.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9.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9.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9.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9.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9.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9.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9.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9.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9.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9.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9.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9.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9.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9.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9.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9.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9.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9.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9.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9.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9.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9.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9.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9.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9.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9.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9.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9.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9.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9.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9.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9.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9.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9.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9.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9.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9.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9.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9.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9.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9.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9.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9.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9.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9.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9.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9.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9.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9.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9.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9.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9.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9.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9.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9.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9.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9.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9.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9.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9.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9.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9.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9.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9.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9.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9.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9.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9.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9.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9.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9.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9.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9.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9.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9.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9.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9.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9.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9.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9.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9.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9.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9.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9.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9.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9.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9.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9.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9.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9.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9.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9.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9.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9.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9.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9.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9.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9.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9.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9.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9.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9.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9.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9.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9.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9.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9.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9.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9.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9.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9.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9.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9.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9.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9.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9.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9.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9.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9.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9.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9.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9.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9.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9.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9.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9.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9.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9.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9.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9.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</sheetData>
  <conditionalFormatting sqref="E2:E60">
    <cfRule type="notContainsBlanks" dxfId="0" priority="1">
      <formula>LEN(TRIM(E2))&gt;0</formula>
    </cfRule>
  </conditionalFormatting>
  <conditionalFormatting sqref="F2:G60">
    <cfRule type="containsBlanks" dxfId="1" priority="2">
      <formula>LEN(TRIM(F2))=0</formula>
    </cfRule>
  </conditionalFormatting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0"/>
    <col customWidth="1" min="15" max="15" width="7.86"/>
    <col customWidth="1" min="16" max="16" width="5.29"/>
    <col customWidth="1" min="19" max="19" width="6.14"/>
    <col customWidth="1" min="20" max="20" width="15.29"/>
    <col customWidth="1" min="21" max="22" width="59.57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131</v>
      </c>
      <c r="V1" s="2" t="s">
        <v>132</v>
      </c>
    </row>
    <row r="2">
      <c r="A2" s="4" t="s">
        <v>133</v>
      </c>
      <c r="B2" s="20" t="str">
        <f>IF(ISERROR(VLOOKUP(CONCATENATE($A2,"1"),Themen!$A$1:$I$90,3,0)),"",VLOOKUP(CONCATENATE($A2,"1"),Themen!$A$1:$I$90,3,0))</f>
        <v>Orga</v>
      </c>
      <c r="C2" s="21">
        <f>IF(ISERROR(VLOOKUP(CONCATENATE($A2,"1"),Themen!$A$1:$I$90,4,0)),"",VLOOKUP(CONCATENATE($A2,"1"),Themen!$A$1:$I$90,4,0))</f>
        <v>40</v>
      </c>
      <c r="D2" s="20" t="str">
        <f>IF(ISERROR(VLOOKUP(CONCATENATE($A2,"2"),Themen!$A$1:$I$90,3,0)),"",VLOOKUP(CONCATENATE($A2,"2"),Themen!$A$1:$I$90,3,0))</f>
        <v>Git1: Intro</v>
      </c>
      <c r="E2" s="21">
        <f>IF(ISERROR(VLOOKUP(CONCATENATE($A2,"2"),Themen!$A$1:$I$90,4,0)),"",VLOOKUP(CONCATENATE($A2,"2"),Themen!$A$1:$I$90,4,0))</f>
        <v>20</v>
      </c>
      <c r="F2" s="20" t="str">
        <f>IF(ISERROR(VLOOKUP(CONCATENATE($A2,"3"),Themen!$A$1:$I$90,3,0)),"",VLOOKUP(CONCATENATE($A2,"3"),Themen!$A$1:$I$90,3,0))</f>
        <v>Git2: Basics</v>
      </c>
      <c r="G2" s="21">
        <f>IF(ISERROR(VLOOKUP(CONCATENATE($A2,"3"),Themen!$A$1:$I$90,4,0)),"",VLOOKUP(CONCATENATE($A2,"3"),Themen!$A$1:$I$90,4,0))</f>
        <v>25</v>
      </c>
      <c r="H2" s="20" t="str">
        <f>IF(ISERROR(VLOOKUP(CONCATENATE($A2,"4"),Themen!$A$1:$I$90,3,0)),"",VLOOKUP(CONCATENATE($A2,"4"),Themen!$A$1:$I$90,3,0))</f>
        <v>Git3: Branches</v>
      </c>
      <c r="I2" s="21">
        <f>IF(ISERROR(VLOOKUP(CONCATENATE($A2,"4"),Themen!$A$1:$I$90,4,0)),"",VLOOKUP(CONCATENATE($A2,"4"),Themen!$A$1:$I$90,4,0))</f>
        <v>25</v>
      </c>
      <c r="J2" s="20" t="str">
        <f>IF(ISERROR(VLOOKUP(CONCATENATE($A2,"5"),Themen!$A$1:$I$90,3,0)),"",VLOOKUP(CONCATENATE($A2,"5"),Themen!$A$1:$I$90,3,0))</f>
        <v>Git4: Brachingstrategien</v>
      </c>
      <c r="K2" s="21">
        <f>IF(ISERROR(VLOOKUP(CONCATENATE($A2,"5"),Themen!$A$1:$I$90,4,0)),"",VLOOKUP(CONCATENATE($A2,"5"),Themen!$A$1:$I$90,4,0))</f>
        <v>25</v>
      </c>
      <c r="L2" s="20" t="str">
        <f>IF(ISERROR(VLOOKUP(CONCATENATE($A2,"6"),Themen!$A$1:$I$90,3,0)),"",VLOOKUP(CONCATENATE($A2,"6"),Themen!$A$1:$I$90,3,0))</f>
        <v>Debugging</v>
      </c>
      <c r="M2" s="21">
        <f>IF(ISERROR(VLOOKUP(CONCATENATE($A2,"6"),Themen!$A$1:$I$90,4,0)),"",VLOOKUP(CONCATENATE($A2,"6"),Themen!$A$1:$I$90,4,0))</f>
        <v>15</v>
      </c>
      <c r="N2" s="20" t="str">
        <f>IF(ISERROR(VLOOKUP(CONCATENATE($A2,"7"),Themen!$A$1:$I$90,3,0)),"",VLOOKUP(CONCATENATE($A2,"7"),Themen!$A$1:$I$90,3,0))</f>
        <v>JDBC</v>
      </c>
      <c r="O2" s="21">
        <f>IF(ISERROR(VLOOKUP(CONCATENATE($A2,"7"),Themen!$A$1:$I$90,4,0)),"",VLOOKUP(CONCATENATE($A2,"7"),Themen!$A$1:$I$90,4,0))</f>
        <v>20</v>
      </c>
      <c r="Q2" s="22">
        <f t="shared" ref="Q2:Q16" si="1">sum(C2,E2,G2,I2,K2,M2,O2)</f>
        <v>170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25" t="str">
        <f>IF(ISERROR(VLOOKUP(CONCATENATE($A3,"1"),Themen!$A$1:$I$90,3,0)),"",VLOOKUP(CONCATENATE($A3,"1"),Themen!$A$1:$I$90,3,0))</f>
        <v>Git5: Remotes</v>
      </c>
      <c r="C3" s="26">
        <f>IF(ISERROR(VLOOKUP(CONCATENATE($A3,"1"),Themen!$A$1:$I$90,4,0)),"",VLOOKUP(CONCATENATE($A3,"1"),Themen!$A$1:$I$90,4,0))</f>
        <v>25</v>
      </c>
      <c r="D3" s="25" t="str">
        <f>IF(ISERROR(VLOOKUP(CONCATENATE($A3,"2"),Themen!$A$1:$I$90,3,0)),"",VLOOKUP(CONCATENATE($A3,"2"),Themen!$A$1:$I$90,3,0))</f>
        <v>Git6: Workflows</v>
      </c>
      <c r="E3" s="26">
        <f>IF(ISERROR(VLOOKUP(CONCATENATE($A3,"2"),Themen!$A$1:$I$90,4,0)),"",VLOOKUP(CONCATENATE($A3,"2"),Themen!$A$1:$I$90,4,0))</f>
        <v>25</v>
      </c>
      <c r="F3" s="25" t="str">
        <f>IF(ISERROR(VLOOKUP(CONCATENATE($A3,"3"),Themen!$A$1:$I$90,3,0)),"",VLOOKUP(CONCATENATE($A3,"3"),Themen!$A$1:$I$90,3,0))</f>
        <v>Logging</v>
      </c>
      <c r="G3" s="26">
        <f>IF(ISERROR(VLOOKUP(CONCATENATE($A3,"3"),Themen!$A$1:$I$90,4,0)),"",VLOOKUP(CONCATENATE($A3,"3"),Themen!$A$1:$I$90,4,0))</f>
        <v>15</v>
      </c>
      <c r="H3" s="25" t="str">
        <f>IF(ISERROR(VLOOKUP(CONCATENATE($A3,"4"),Themen!$A$1:$I$90,3,0)),"",VLOOKUP(CONCATENATE($A3,"4"),Themen!$A$1:$I$90,3,0))</f>
        <v>Javadoc</v>
      </c>
      <c r="I3" s="26">
        <f>IF(ISERROR(VLOOKUP(CONCATENATE($A3,"4"),Themen!$A$1:$I$90,4,0)),"",VLOOKUP(CONCATENATE($A3,"4"),Themen!$A$1:$I$90,4,0))</f>
        <v>10</v>
      </c>
      <c r="J3" s="25" t="str">
        <f>IF(ISERROR(VLOOKUP(CONCATENATE($A3,"5"),Themen!$A$1:$I$90,3,0)),"",VLOOKUP(CONCATENATE($A3,"5"),Themen!$A$1:$I$90,3,0))</f>
        <v>Factory- (Method-) Pattern</v>
      </c>
      <c r="K3" s="26">
        <f>IF(ISERROR(VLOOKUP(CONCATENATE($A3,"5"),Themen!$A$1:$I$90,4,0)),"",VLOOKUP(CONCATENATE($A3,"5"),Themen!$A$1:$I$90,4,0))</f>
        <v>10</v>
      </c>
      <c r="L3" s="27" t="str">
        <f>IF(ISERROR(VLOOKUP(CONCATENATE($A3,"6"),Themen!$A$1:$I$90,3,0)),"",VLOOKUP(CONCATENATE($A3,"6"),Themen!$A$1:$I$90,3,0))</f>
        <v/>
      </c>
      <c r="M3" s="26" t="str">
        <f>IF(ISERROR(VLOOKUP(CONCATENATE($A3,"6"),Themen!$A$1:$I$90,4,0)),"",VLOOKUP(CONCATENATE($A3,"6"),Themen!$A$1:$I$90,4,0))</f>
        <v/>
      </c>
      <c r="N3" s="27" t="str">
        <f>IF(ISERROR(VLOOKUP(CONCATENATE($A3,"7"),Themen!$A$1:$I$90,3,0)),"",VLOOKUP(CONCATENATE($A3,"7"),Themen!$A$1:$I$90,3,0))</f>
        <v/>
      </c>
      <c r="O3" s="26" t="str">
        <f>IF(ISERROR(VLOOKUP(CONCATENATE($A3,"7"),Themen!$A$1:$I$90,4,0)),"",VLOOKUP(CONCATENATE($A3,"7"),Themen!$A$1:$I$90,4,0))</f>
        <v/>
      </c>
      <c r="P3" s="27"/>
      <c r="Q3" s="22">
        <f t="shared" si="1"/>
        <v>85</v>
      </c>
      <c r="S3" s="21">
        <v>15.0</v>
      </c>
      <c r="T3" s="23" t="s">
        <v>136</v>
      </c>
      <c r="U3" s="23" t="s">
        <v>137</v>
      </c>
      <c r="V3" s="23" t="s">
        <v>138</v>
      </c>
    </row>
    <row r="4">
      <c r="A4" s="4" t="s">
        <v>139</v>
      </c>
      <c r="B4" s="20" t="str">
        <f>IF(ISERROR(VLOOKUP(CONCATENATE($A4,"1"),Themen!$A$1:$I$90,3,0)),"",VLOOKUP(CONCATENATE($A4,"1"),Themen!$A$1:$I$90,3,0))</f>
        <v>Generics1: Klassen &amp; Methoden</v>
      </c>
      <c r="C4" s="21">
        <f>IF(ISERROR(VLOOKUP(CONCATENATE($A4,"1"),Themen!$A$1:$I$90,4,0)),"",VLOOKUP(CONCATENATE($A4,"1"),Themen!$A$1:$I$90,4,0))</f>
        <v>20</v>
      </c>
      <c r="D4" s="20" t="str">
        <f>IF(ISERROR(VLOOKUP(CONCATENATE($A4,"2"),Themen!$A$1:$I$90,3,0)),"",VLOOKUP(CONCATENATE($A4,"2"),Themen!$A$1:$I$90,3,0))</f>
        <v>Generics2: Bounds &amp; Wildcards</v>
      </c>
      <c r="E4" s="21">
        <f>IF(ISERROR(VLOOKUP(CONCATENATE($A4,"2"),Themen!$A$1:$I$90,4,0)),"",VLOOKUP(CONCATENATE($A4,"2"),Themen!$A$1:$I$90,4,0))</f>
        <v>20</v>
      </c>
      <c r="F4" s="20" t="str">
        <f>IF(ISERROR(VLOOKUP(CONCATENATE($A4,"3"),Themen!$A$1:$I$90,3,0)),"",VLOOKUP(CONCATENATE($A4,"3"),Themen!$A$1:$I$90,3,0))</f>
        <v>Generics3: Type Erasure</v>
      </c>
      <c r="G4" s="21">
        <f>IF(ISERROR(VLOOKUP(CONCATENATE($A4,"3"),Themen!$A$1:$I$90,4,0)),"",VLOOKUP(CONCATENATE($A4,"3"),Themen!$A$1:$I$90,4,0))</f>
        <v>20</v>
      </c>
      <c r="H4" s="20" t="str">
        <f>IF(ISERROR(VLOOKUP(CONCATENATE($A4,"4"),Themen!$A$1:$I$90,3,0)),"",VLOOKUP(CONCATENATE($A4,"4"),Themen!$A$1:$I$90,3,0))</f>
        <v>Generics4: Polymorphie</v>
      </c>
      <c r="I4" s="21">
        <f>IF(ISERROR(VLOOKUP(CONCATENATE($A4,"4"),Themen!$A$1:$I$90,4,0)),"",VLOOKUP(CONCATENATE($A4,"4"),Themen!$A$1:$I$90,4,0))</f>
        <v>15</v>
      </c>
      <c r="J4" s="20" t="str">
        <f>IF(ISERROR(VLOOKUP(CONCATENATE($A4,"5"),Themen!$A$1:$I$90,3,0)),"",VLOOKUP(CONCATENATE($A4,"5"),Themen!$A$1:$I$90,3,0))</f>
        <v>Strategy-Pattern</v>
      </c>
      <c r="K4" s="21">
        <f>IF(ISERROR(VLOOKUP(CONCATENATE($A4,"5"),Themen!$A$1:$I$90,4,0)),"",VLOOKUP(CONCATENATE($A4,"5"),Themen!$A$1:$I$90,4,0))</f>
        <v>10</v>
      </c>
      <c r="L4" s="23" t="str">
        <f>IF(ISERROR(VLOOKUP(CONCATENATE($A4,"6"),Themen!$A$1:$I$90,3,0)),"",VLOOKUP(CONCATENATE($A4,"6"),Themen!$A$1:$I$90,3,0))</f>
        <v/>
      </c>
      <c r="M4" s="21" t="str">
        <f>IF(ISERROR(VLOOKUP(CONCATENATE($A4,"6"),Themen!$A$1:$I$90,4,0)),"",VLOOKUP(CONCATENATE($A4,"6"),Themen!$A$1:$I$90,4,0))</f>
        <v/>
      </c>
      <c r="N4" s="23" t="str">
        <f>IF(ISERROR(VLOOKUP(CONCATENATE($A4,"7"),Themen!$A$1:$I$90,3,0)),"",VLOOKUP(CONCATENATE($A4,"7"),Themen!$A$1:$I$90,3,0))</f>
        <v/>
      </c>
      <c r="O4" s="21" t="str">
        <f>IF(ISERROR(VLOOKUP(CONCATENATE($A4,"7"),Themen!$A$1:$I$90,4,0)),"",VLOOKUP(CONCATENATE($A4,"7"),Themen!$A$1:$I$90,4,0))</f>
        <v/>
      </c>
      <c r="Q4" s="22">
        <f t="shared" si="1"/>
        <v>85</v>
      </c>
      <c r="S4" s="21">
        <v>16.0</v>
      </c>
      <c r="T4" s="23" t="s">
        <v>140</v>
      </c>
      <c r="U4" s="23" t="s">
        <v>141</v>
      </c>
      <c r="V4" s="23" t="s">
        <v>142</v>
      </c>
    </row>
    <row r="5">
      <c r="A5" s="4" t="s">
        <v>143</v>
      </c>
      <c r="B5" s="25" t="str">
        <f>IF(ISERROR(VLOOKUP(CONCATENATE($A5,"1"),Themen!$A$1:$I$90,3,0)),"",VLOOKUP(CONCATENATE($A5,"1"),Themen!$A$1:$I$90,3,0))</f>
        <v>Build3: Gradle</v>
      </c>
      <c r="C5" s="26">
        <f>IF(ISERROR(VLOOKUP(CONCATENATE($A5,"1"),Themen!$A$1:$I$90,4,0)),"",VLOOKUP(CONCATENATE($A5,"1"),Themen!$A$1:$I$90,4,0))</f>
        <v>15</v>
      </c>
      <c r="D5" s="25" t="str">
        <f>IF(ISERROR(VLOOKUP(CONCATENATE($A5,"2"),Themen!$A$1:$I$90,3,0)),"",VLOOKUP(CONCATENATE($A5,"2"),Themen!$A$1:$I$90,3,0))</f>
        <v>Build4: CI</v>
      </c>
      <c r="E5" s="26">
        <f>IF(ISERROR(VLOOKUP(CONCATENATE($A5,"2"),Themen!$A$1:$I$90,4,0)),"",VLOOKUP(CONCATENATE($A5,"2"),Themen!$A$1:$I$90,4,0))</f>
        <v>20</v>
      </c>
      <c r="F5" s="25" t="str">
        <f>IF(ISERROR(VLOOKUP(CONCATENATE($A5,"3"),Themen!$A$1:$I$90,3,0)),"",VLOOKUP(CONCATENATE($A5,"3"),Themen!$A$1:$I$90,3,0))</f>
        <v>JUnit1: Basics</v>
      </c>
      <c r="G5" s="26">
        <f>IF(ISERROR(VLOOKUP(CONCATENATE($A5,"3"),Themen!$A$1:$I$90,4,0)),"",VLOOKUP(CONCATENATE($A5,"3"),Themen!$A$1:$I$90,4,0))</f>
        <v>20</v>
      </c>
      <c r="H5" s="25" t="str">
        <f>IF(ISERROR(VLOOKUP(CONCATENATE($A5,"4"),Themen!$A$1:$I$90,3,0)),"",VLOOKUP(CONCATENATE($A5,"4"),Themen!$A$1:$I$90,3,0))</f>
        <v>JUnit2: Testfall-Ermittlung</v>
      </c>
      <c r="I5" s="26">
        <f>IF(ISERROR(VLOOKUP(CONCATENATE($A5,"4"),Themen!$A$1:$I$90,4,0)),"",VLOOKUP(CONCATENATE($A5,"4"),Themen!$A$1:$I$90,4,0))</f>
        <v>20</v>
      </c>
      <c r="J5" s="25" t="str">
        <f>IF(ISERROR(VLOOKUP(CONCATENATE($A5,"5"),Themen!$A$1:$I$90,3,0)),"",VLOOKUP(CONCATENATE($A5,"5"),Themen!$A$1:$I$90,3,0))</f>
        <v>TDD</v>
      </c>
      <c r="K5" s="26">
        <f>IF(ISERROR(VLOOKUP(CONCATENATE($A5,"5"),Themen!$A$1:$I$90,4,0)),"",VLOOKUP(CONCATENATE($A5,"5"),Themen!$A$1:$I$90,4,0))</f>
        <v>15</v>
      </c>
      <c r="L5" s="27" t="str">
        <f>IF(ISERROR(VLOOKUP(CONCATENATE($A5,"6"),Themen!$A$1:$I$90,3,0)),"",VLOOKUP(CONCATENATE($A5,"6"),Themen!$A$1:$I$90,3,0))</f>
        <v/>
      </c>
      <c r="M5" s="26" t="str">
        <f>IF(ISERROR(VLOOKUP(CONCATENATE($A5,"6"),Themen!$A$1:$I$90,4,0)),"",VLOOKUP(CONCATENATE($A5,"6"),Themen!$A$1:$I$90,4,0))</f>
        <v/>
      </c>
      <c r="N5" s="27" t="str">
        <f>IF(ISERROR(VLOOKUP(CONCATENATE($A5,"7"),Themen!$A$1:$I$90,3,0)),"",VLOOKUP(CONCATENATE($A5,"7"),Themen!$A$1:$I$90,3,0))</f>
        <v/>
      </c>
      <c r="O5" s="26" t="str">
        <f>IF(ISERROR(VLOOKUP(CONCATENATE($A5,"7"),Themen!$A$1:$I$90,4,0)),"",VLOOKUP(CONCATENATE($A5,"7"),Themen!$A$1:$I$90,4,0))</f>
        <v/>
      </c>
      <c r="P5" s="27"/>
      <c r="Q5" s="22">
        <f t="shared" si="1"/>
        <v>90</v>
      </c>
      <c r="S5" s="21">
        <v>17.0</v>
      </c>
      <c r="T5" s="23"/>
      <c r="U5" s="23" t="s">
        <v>144</v>
      </c>
      <c r="V5" s="23" t="s">
        <v>145</v>
      </c>
    </row>
    <row r="6">
      <c r="A6" s="4" t="s">
        <v>146</v>
      </c>
      <c r="B6" s="20" t="str">
        <f>IF(ISERROR(VLOOKUP(CONCATENATE($A6,"1"),Themen!$A$1:$I$90,3,0)),"",VLOOKUP(CONCATENATE($A6,"1"),Themen!$A$1:$I$90,3,0))</f>
        <v>Bad Smells / Metrics / Tools (Checkstyle, PMD)</v>
      </c>
      <c r="C6" s="21">
        <f>IF(ISERROR(VLOOKUP(CONCATENATE($A6,"1"),Themen!$A$1:$I$90,4,0)),"",VLOOKUP(CONCATENATE($A6,"1"),Themen!$A$1:$I$90,4,0))</f>
        <v>35</v>
      </c>
      <c r="D6" s="20" t="str">
        <f>IF(ISERROR(VLOOKUP(CONCATENATE($A6,"2"),Themen!$A$1:$I$90,3,0)),"",VLOOKUP(CONCATENATE($A6,"2"),Themen!$A$1:$I$90,3,0))</f>
        <v>Refactoring</v>
      </c>
      <c r="E6" s="21">
        <f>IF(ISERROR(VLOOKUP(CONCATENATE($A6,"2"),Themen!$A$1:$I$90,4,0)),"",VLOOKUP(CONCATENATE($A6,"2"),Themen!$A$1:$I$90,4,0))</f>
        <v>35</v>
      </c>
      <c r="F6" s="20" t="str">
        <f>IF(ISERROR(VLOOKUP(CONCATENATE($A6,"3"),Themen!$A$1:$I$90,3,0)),"",VLOOKUP(CONCATENATE($A6,"3"),Themen!$A$1:$I$90,3,0))</f>
        <v>Mockito: Mocking</v>
      </c>
      <c r="G6" s="21">
        <f>IF(ISERROR(VLOOKUP(CONCATENATE($A6,"3"),Themen!$A$1:$I$90,4,0)),"",VLOOKUP(CONCATENATE($A6,"3"),Themen!$A$1:$I$90,4,0))</f>
        <v>20</v>
      </c>
      <c r="H6" s="23" t="str">
        <f>IF(ISERROR(VLOOKUP(CONCATENATE($A6,"4"),Themen!$A$1:$I$90,3,0)),"",VLOOKUP(CONCATENATE($A6,"4"),Themen!$A$1:$I$90,3,0))</f>
        <v/>
      </c>
      <c r="I6" s="21" t="str">
        <f>IF(ISERROR(VLOOKUP(CONCATENATE($A6,"4"),Themen!$A$1:$I$90,4,0)),"",VLOOKUP(CONCATENATE($A6,"4"),Themen!$A$1:$I$90,4,0))</f>
        <v/>
      </c>
      <c r="J6" s="23" t="str">
        <f>IF(ISERROR(VLOOKUP(CONCATENATE($A6,"5"),Themen!$A$1:$I$90,3,0)),"",VLOOKUP(CONCATENATE($A6,"5"),Themen!$A$1:$I$90,3,0))</f>
        <v/>
      </c>
      <c r="K6" s="21" t="str">
        <f>IF(ISERROR(VLOOKUP(CONCATENATE($A6,"5"),Themen!$A$1:$I$90,4,0)),"",VLOOKUP(CONCATENATE($A6,"5"),Themen!$A$1:$I$90,4,0))</f>
        <v/>
      </c>
      <c r="L6" s="23" t="str">
        <f>IF(ISERROR(VLOOKUP(CONCATENATE($A6,"6"),Themen!$A$1:$I$90,3,0)),"",VLOOKUP(CONCATENATE($A6,"6"),Themen!$A$1:$I$90,3,0))</f>
        <v/>
      </c>
      <c r="M6" s="21" t="str">
        <f>IF(ISERROR(VLOOKUP(CONCATENATE($A6,"6"),Themen!$A$1:$I$90,4,0)),"",VLOOKUP(CONCATENATE($A6,"6"),Themen!$A$1:$I$90,4,0))</f>
        <v/>
      </c>
      <c r="N6" s="23" t="str">
        <f>IF(ISERROR(VLOOKUP(CONCATENATE($A6,"7"),Themen!$A$1:$I$90,3,0)),"",VLOOKUP(CONCATENATE($A6,"7"),Themen!$A$1:$I$90,3,0))</f>
        <v/>
      </c>
      <c r="O6" s="21" t="str">
        <f>IF(ISERROR(VLOOKUP(CONCATENATE($A6,"7"),Themen!$A$1:$I$90,4,0)),"",VLOOKUP(CONCATENATE($A6,"7"),Themen!$A$1:$I$90,4,0))</f>
        <v/>
      </c>
      <c r="Q6" s="22">
        <f t="shared" si="1"/>
        <v>90</v>
      </c>
      <c r="S6" s="21">
        <v>18.0</v>
      </c>
      <c r="T6" s="23"/>
      <c r="U6" s="23" t="s">
        <v>147</v>
      </c>
      <c r="V6" s="23" t="s">
        <v>148</v>
      </c>
    </row>
    <row r="7">
      <c r="A7" s="4" t="s">
        <v>149</v>
      </c>
      <c r="B7" s="25" t="str">
        <f>IF(ISERROR(VLOOKUP(CONCATENATE($A7,"1"),Themen!$A$1:$I$90,3,0)),"",VLOOKUP(CONCATENATE($A7,"1"),Themen!$A$1:$I$90,3,0))</f>
        <v>Git7: Bisect</v>
      </c>
      <c r="C7" s="26">
        <f>IF(ISERROR(VLOOKUP(CONCATENATE($A7,"1"),Themen!$A$1:$I$90,4,0)),"",VLOOKUP(CONCATENATE($A7,"1"),Themen!$A$1:$I$90,4,0))</f>
        <v>10</v>
      </c>
      <c r="D7" s="25" t="str">
        <f>IF(ISERROR(VLOOKUP(CONCATENATE($A7,"2"),Themen!$A$1:$I$90,3,0)),"",VLOOKUP(CONCATENATE($A7,"2"),Themen!$A$1:$I$90,3,0))</f>
        <v>Serialisierung</v>
      </c>
      <c r="E7" s="26">
        <f>IF(ISERROR(VLOOKUP(CONCATENATE($A7,"2"),Themen!$A$1:$I$90,4,0)),"",VLOOKUP(CONCATENATE($A7,"2"),Themen!$A$1:$I$90,4,0))</f>
        <v>20</v>
      </c>
      <c r="F7" s="25" t="str">
        <f>IF(ISERROR(VLOOKUP(CONCATENATE($A7,"3"),Themen!$A$1:$I$90,3,0)),"",VLOOKUP(CONCATENATE($A7,"3"),Themen!$A$1:$I$90,3,0))</f>
        <v>Collections</v>
      </c>
      <c r="G7" s="26">
        <f>IF(ISERROR(VLOOKUP(CONCATENATE($A7,"3"),Themen!$A$1:$I$90,4,0)),"",VLOOKUP(CONCATENATE($A7,"3"),Themen!$A$1:$I$90,4,0))</f>
        <v>35</v>
      </c>
      <c r="H7" s="25" t="str">
        <f>IF(ISERROR(VLOOKUP(CONCATENATE($A7,"4"),Themen!$A$1:$I$90,3,0)),"",VLOOKUP(CONCATENATE($A7,"4"),Themen!$A$1:$I$90,3,0))</f>
        <v>Flyweight-Pattern</v>
      </c>
      <c r="I7" s="26">
        <f>IF(ISERROR(VLOOKUP(CONCATENATE($A7,"4"),Themen!$A$1:$I$90,4,0)),"",VLOOKUP(CONCATENATE($A7,"4"),Themen!$A$1:$I$90,4,0))</f>
        <v>10</v>
      </c>
      <c r="J7" s="25" t="str">
        <f>IF(ISERROR(VLOOKUP(CONCATENATE($A7,"5"),Themen!$A$1:$I$90,3,0)),"",VLOOKUP(CONCATENATE($A7,"5"),Themen!$A$1:$I$90,3,0))</f>
        <v>Type Object</v>
      </c>
      <c r="K7" s="26">
        <f>IF(ISERROR(VLOOKUP(CONCATENATE($A7,"5"),Themen!$A$1:$I$90,4,0)),"",VLOOKUP(CONCATENATE($A7,"5"),Themen!$A$1:$I$90,4,0))</f>
        <v>10</v>
      </c>
      <c r="L7" s="25" t="str">
        <f>IF(ISERROR(VLOOKUP(CONCATENATE($A7,"6"),Themen!$A$1:$I$90,3,0)),"",VLOOKUP(CONCATENATE($A7,"6"),Themen!$A$1:$I$90,3,0))</f>
        <v>Observer-Pattern</v>
      </c>
      <c r="M7" s="26">
        <f>IF(ISERROR(VLOOKUP(CONCATENATE($A7,"6"),Themen!$A$1:$I$90,4,0)),"",VLOOKUP(CONCATENATE($A7,"6"),Themen!$A$1:$I$90,4,0))</f>
        <v>10</v>
      </c>
      <c r="N7" s="27" t="str">
        <f>IF(ISERROR(VLOOKUP(CONCATENATE($A7,"7"),Themen!$A$1:$I$90,3,0)),"",VLOOKUP(CONCATENATE($A7,"7"),Themen!$A$1:$I$90,3,0))</f>
        <v/>
      </c>
      <c r="O7" s="26" t="str">
        <f>IF(ISERROR(VLOOKUP(CONCATENATE($A7,"7"),Themen!$A$1:$I$90,4,0)),"",VLOOKUP(CONCATENATE($A7,"7"),Themen!$A$1:$I$90,4,0))</f>
        <v/>
      </c>
      <c r="P7" s="27"/>
      <c r="Q7" s="22">
        <f t="shared" si="1"/>
        <v>95</v>
      </c>
      <c r="S7" s="21">
        <v>19.0</v>
      </c>
      <c r="T7" s="23"/>
      <c r="U7" s="23" t="s">
        <v>150</v>
      </c>
      <c r="V7" s="23" t="s">
        <v>151</v>
      </c>
    </row>
    <row r="8">
      <c r="A8" s="4" t="s">
        <v>152</v>
      </c>
      <c r="B8" s="20" t="str">
        <f>IF(ISERROR(VLOOKUP(CONCATENATE($A8,"1"),Themen!$A$1:$I$90,3,0)),"",VLOOKUP(CONCATENATE($A8,"1"),Themen!$A$1:$I$90,3,0))</f>
        <v>Annotationen</v>
      </c>
      <c r="C8" s="21">
        <f>IF(ISERROR(VLOOKUP(CONCATENATE($A8,"1"),Themen!$A$1:$I$90,4,0)),"",VLOOKUP(CONCATENATE($A8,"1"),Themen!$A$1:$I$90,4,0))</f>
        <v>30</v>
      </c>
      <c r="D8" s="20" t="str">
        <f>IF(ISERROR(VLOOKUP(CONCATENATE($A8,"2"),Themen!$A$1:$I$90,3,0)),"",VLOOKUP(CONCATENATE($A8,"2"),Themen!$A$1:$I$90,3,0))</f>
        <v>Reflection</v>
      </c>
      <c r="E8" s="21">
        <f>IF(ISERROR(VLOOKUP(CONCATENATE($A8,"2"),Themen!$A$1:$I$90,4,0)),"",VLOOKUP(CONCATENATE($A8,"2"),Themen!$A$1:$I$90,4,0))</f>
        <v>30</v>
      </c>
      <c r="F8" s="20" t="str">
        <f>IF(ISERROR(VLOOKUP(CONCATENATE($A8,"3"),Themen!$A$1:$I$90,3,0)),"",VLOOKUP(CONCATENATE($A8,"3"),Themen!$A$1:$I$90,3,0))</f>
        <v>Template-Method-Pattern</v>
      </c>
      <c r="G8" s="21">
        <f>IF(ISERROR(VLOOKUP(CONCATENATE($A8,"3"),Themen!$A$1:$I$90,4,0)),"",VLOOKUP(CONCATENATE($A8,"3"),Themen!$A$1:$I$90,4,0))</f>
        <v>15</v>
      </c>
      <c r="H8" s="23" t="str">
        <f>IF(ISERROR(VLOOKUP(CONCATENATE($A8,"4"),Themen!$A$1:$I$90,3,0)),"",VLOOKUP(CONCATENATE($A8,"4"),Themen!$A$1:$I$90,3,0))</f>
        <v/>
      </c>
      <c r="I8" s="21" t="str">
        <f>IF(ISERROR(VLOOKUP(CONCATENATE($A8,"4"),Themen!$A$1:$I$90,4,0)),"",VLOOKUP(CONCATENATE($A8,"4"),Themen!$A$1:$I$90,4,0))</f>
        <v/>
      </c>
      <c r="J8" s="23" t="str">
        <f>IF(ISERROR(VLOOKUP(CONCATENATE($A8,"5"),Themen!$A$1:$I$90,3,0)),"",VLOOKUP(CONCATENATE($A8,"5"),Themen!$A$1:$I$90,3,0))</f>
        <v/>
      </c>
      <c r="K8" s="21" t="str">
        <f>IF(ISERROR(VLOOKUP(CONCATENATE($A8,"5"),Themen!$A$1:$I$90,4,0)),"",VLOOKUP(CONCATENATE($A8,"5"),Themen!$A$1:$I$90,4,0))</f>
        <v/>
      </c>
      <c r="L8" s="23" t="str">
        <f>IF(ISERROR(VLOOKUP(CONCATENATE($A8,"6"),Themen!$A$1:$I$90,3,0)),"",VLOOKUP(CONCATENATE($A8,"6"),Themen!$A$1:$I$90,3,0))</f>
        <v/>
      </c>
      <c r="M8" s="21" t="str">
        <f>IF(ISERROR(VLOOKUP(CONCATENATE($A8,"6"),Themen!$A$1:$I$90,4,0)),"",VLOOKUP(CONCATENATE($A8,"6"),Themen!$A$1:$I$90,4,0))</f>
        <v/>
      </c>
      <c r="N8" s="23" t="str">
        <f>IF(ISERROR(VLOOKUP(CONCATENATE($A8,"7"),Themen!$A$1:$I$90,3,0)),"",VLOOKUP(CONCATENATE($A8,"7"),Themen!$A$1:$I$90,3,0))</f>
        <v/>
      </c>
      <c r="O8" s="21" t="str">
        <f>IF(ISERROR(VLOOKUP(CONCATENATE($A8,"7"),Themen!$A$1:$I$90,4,0)),"",VLOOKUP(CONCATENATE($A8,"7"),Themen!$A$1:$I$90,4,0))</f>
        <v/>
      </c>
      <c r="Q8" s="22">
        <f t="shared" si="1"/>
        <v>75</v>
      </c>
      <c r="S8" s="21">
        <v>20.0</v>
      </c>
      <c r="T8" s="23"/>
      <c r="U8" s="23" t="s">
        <v>153</v>
      </c>
      <c r="V8" s="23" t="s">
        <v>154</v>
      </c>
    </row>
    <row r="9">
      <c r="A9" s="4" t="s">
        <v>155</v>
      </c>
      <c r="B9" s="25" t="str">
        <f>IF(ISERROR(VLOOKUP(CONCATENATE($A9,"1"),Themen!$A$1:$I$90,3,0)),"",VLOOKUP(CONCATENATE($A9,"1"),Themen!$A$1:$I$90,3,0))</f>
        <v>E1</v>
      </c>
      <c r="C9" s="26">
        <f>IF(ISERROR(VLOOKUP(CONCATENATE($A9,"1"),Themen!$A$1:$I$90,4,0)),"",VLOOKUP(CONCATENATE($A9,"1"),Themen!$A$1:$I$90,4,0))</f>
        <v>45</v>
      </c>
      <c r="D9" s="25" t="str">
        <f>IF(ISERROR(VLOOKUP(CONCATENATE($A9,"2"),Themen!$A$1:$I$90,3,0)),"",VLOOKUP(CONCATENATE($A9,"2"),Themen!$A$1:$I$90,3,0))</f>
        <v>Frameworks (Guava, Apache Commons, ...)</v>
      </c>
      <c r="E9" s="26">
        <f>IF(ISERROR(VLOOKUP(CONCATENATE($A9,"2"),Themen!$A$1:$I$90,4,0)),"",VLOOKUP(CONCATENATE($A9,"2"),Themen!$A$1:$I$90,4,0))</f>
        <v>25</v>
      </c>
      <c r="F9" s="25" t="str">
        <f>IF(ISERROR(VLOOKUP(CONCATENATE($A9,"3"),Themen!$A$1:$I$90,3,0)),"",VLOOKUP(CONCATENATE($A9,"3"),Themen!$A$1:$I$90,3,0))</f>
        <v>Swing</v>
      </c>
      <c r="G9" s="26">
        <f>IF(ISERROR(VLOOKUP(CONCATENATE($A9,"3"),Themen!$A$1:$I$90,4,0)),"",VLOOKUP(CONCATENATE($A9,"3"),Themen!$A$1:$I$90,4,0))</f>
        <v>20</v>
      </c>
      <c r="H9" s="25" t="str">
        <f>IF(ISERROR(VLOOKUP(CONCATENATE($A9,"4"),Themen!$A$1:$I$90,3,0)),"",VLOOKUP(CONCATENATE($A9,"4"),Themen!$A$1:$I$90,3,0))</f>
        <v>Java2D</v>
      </c>
      <c r="I9" s="26">
        <f>IF(ISERROR(VLOOKUP(CONCATENATE($A9,"4"),Themen!$A$1:$I$90,4,0)),"",VLOOKUP(CONCATENATE($A9,"4"),Themen!$A$1:$I$90,4,0))</f>
        <v>20</v>
      </c>
      <c r="J9" s="27" t="str">
        <f>IF(ISERROR(VLOOKUP(CONCATENATE($A9,"5"),Themen!$A$1:$I$90,3,0)),"",VLOOKUP(CONCATENATE($A9,"5"),Themen!$A$1:$I$90,3,0))</f>
        <v/>
      </c>
      <c r="K9" s="26" t="str">
        <f>IF(ISERROR(VLOOKUP(CONCATENATE($A9,"5"),Themen!$A$1:$I$90,4,0)),"",VLOOKUP(CONCATENATE($A9,"5"),Themen!$A$1:$I$90,4,0))</f>
        <v/>
      </c>
      <c r="L9" s="27" t="str">
        <f>IF(ISERROR(VLOOKUP(CONCATENATE($A9,"6"),Themen!$A$1:$I$90,3,0)),"",VLOOKUP(CONCATENATE($A9,"6"),Themen!$A$1:$I$90,3,0))</f>
        <v/>
      </c>
      <c r="M9" s="26" t="str">
        <f>IF(ISERROR(VLOOKUP(CONCATENATE($A9,"6"),Themen!$A$1:$I$90,4,0)),"",VLOOKUP(CONCATENATE($A9,"6"),Themen!$A$1:$I$90,4,0))</f>
        <v/>
      </c>
      <c r="N9" s="27" t="str">
        <f>IF(ISERROR(VLOOKUP(CONCATENATE($A9,"7"),Themen!$A$1:$I$90,3,0)),"",VLOOKUP(CONCATENATE($A9,"7"),Themen!$A$1:$I$90,3,0))</f>
        <v/>
      </c>
      <c r="O9" s="26" t="str">
        <f>IF(ISERROR(VLOOKUP(CONCATENATE($A9,"7"),Themen!$A$1:$I$90,4,0)),"",VLOOKUP(CONCATENATE($A9,"7"),Themen!$A$1:$I$90,4,0))</f>
        <v/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20" t="str">
        <f>IF(ISERROR(VLOOKUP(CONCATENATE($A10,"1"),Themen!$A$1:$I$90,3,0)),"",VLOOKUP(CONCATENATE($A10,"1"),Themen!$A$1:$I$90,3,0))</f>
        <v>Funktionsinterfaces &amp; Lambdas</v>
      </c>
      <c r="C10" s="21">
        <f>IF(ISERROR(VLOOKUP(CONCATENATE($A10,"1"),Themen!$A$1:$I$90,4,0)),"",VLOOKUP(CONCATENATE($A10,"1"),Themen!$A$1:$I$90,4,0))</f>
        <v>10</v>
      </c>
      <c r="D10" s="20" t="str">
        <f>IF(ISERROR(VLOOKUP(CONCATENATE($A10,"2"),Themen!$A$1:$I$90,3,0)),"",VLOOKUP(CONCATENATE($A10,"2"),Themen!$A$1:$I$90,3,0))</f>
        <v>Methodenreferenzen</v>
      </c>
      <c r="E10" s="21">
        <f>IF(ISERROR(VLOOKUP(CONCATENATE($A10,"2"),Themen!$A$1:$I$90,4,0)),"",VLOOKUP(CONCATENATE($A10,"2"),Themen!$A$1:$I$90,4,0))</f>
        <v>25</v>
      </c>
      <c r="F10" s="20" t="str">
        <f>IF(ISERROR(VLOOKUP(CONCATENATE($A10,"3"),Themen!$A$1:$I$90,3,0)),"",VLOOKUP(CONCATENATE($A10,"3"),Themen!$A$1:$I$90,3,0))</f>
        <v>Defaultmethoden</v>
      </c>
      <c r="G10" s="21">
        <f>IF(ISERROR(VLOOKUP(CONCATENATE($A10,"3"),Themen!$A$1:$I$90,4,0)),"",VLOOKUP(CONCATENATE($A10,"3"),Themen!$A$1:$I$90,4,0))</f>
        <v>20</v>
      </c>
      <c r="H10" s="20" t="str">
        <f>IF(ISERROR(VLOOKUP(CONCATENATE($A10,"4"),Themen!$A$1:$I$90,3,0)),"",VLOOKUP(CONCATENATE($A10,"4"),Themen!$A$1:$I$90,3,0))</f>
        <v>RegExp</v>
      </c>
      <c r="I10" s="21">
        <f>IF(ISERROR(VLOOKUP(CONCATENATE($A10,"4"),Themen!$A$1:$I$90,4,0)),"",VLOOKUP(CONCATENATE($A10,"4"),Themen!$A$1:$I$90,4,0))</f>
        <v>35</v>
      </c>
      <c r="J10" s="23" t="str">
        <f>IF(ISERROR(VLOOKUP(CONCATENATE($A10,"5"),Themen!$A$1:$I$90,3,0)),"",VLOOKUP(CONCATENATE($A10,"5"),Themen!$A$1:$I$90,3,0))</f>
        <v/>
      </c>
      <c r="K10" s="21" t="str">
        <f>IF(ISERROR(VLOOKUP(CONCATENATE($A10,"5"),Themen!$A$1:$I$90,4,0)),"",VLOOKUP(CONCATENATE($A10,"5"),Themen!$A$1:$I$90,4,0))</f>
        <v/>
      </c>
      <c r="L10" s="23" t="str">
        <f>IF(ISERROR(VLOOKUP(CONCATENATE($A10,"6"),Themen!$A$1:$I$90,3,0)),"",VLOOKUP(CONCATENATE($A10,"6"),Themen!$A$1:$I$90,3,0))</f>
        <v/>
      </c>
      <c r="M10" s="21" t="str">
        <f>IF(ISERROR(VLOOKUP(CONCATENATE($A10,"6"),Themen!$A$1:$I$90,4,0)),"",VLOOKUP(CONCATENATE($A10,"6"),Themen!$A$1:$I$90,4,0))</f>
        <v/>
      </c>
      <c r="N10" s="23" t="str">
        <f>IF(ISERROR(VLOOKUP(CONCATENATE($A10,"7"),Themen!$A$1:$I$90,3,0)),"",VLOOKUP(CONCATENATE($A10,"7"),Themen!$A$1:$I$90,3,0))</f>
        <v/>
      </c>
      <c r="O10" s="21" t="str">
        <f>IF(ISERROR(VLOOKUP(CONCATENATE($A10,"7"),Themen!$A$1:$I$90,4,0)),"",VLOOKUP(CONCATENATE($A10,"7"),Themen!$A$1:$I$90,4,0))</f>
        <v/>
      </c>
      <c r="Q10" s="22">
        <f t="shared" si="1"/>
        <v>90</v>
      </c>
      <c r="S10" s="21">
        <v>22.0</v>
      </c>
      <c r="T10" s="23"/>
      <c r="U10" s="23" t="s">
        <v>159</v>
      </c>
      <c r="V10" s="23" t="s">
        <v>160</v>
      </c>
    </row>
    <row r="11">
      <c r="A11" s="4" t="s">
        <v>161</v>
      </c>
      <c r="B11" s="25" t="str">
        <f>IF(ISERROR(VLOOKUP(CONCATENATE($A11,"1"),Themen!$A$1:$I$90,3,0)),"",VLOOKUP(CONCATENATE($A11,"1"),Themen!$A$1:$I$90,3,0))</f>
        <v>Stream API</v>
      </c>
      <c r="C11" s="26">
        <f>IF(ISERROR(VLOOKUP(CONCATENATE($A11,"1"),Themen!$A$1:$I$90,4,0)),"",VLOOKUP(CONCATENATE($A11,"1"),Themen!$A$1:$I$90,4,0))</f>
        <v>30</v>
      </c>
      <c r="D11" s="25" t="str">
        <f>IF(ISERROR(VLOOKUP(CONCATENATE($A11,"2"),Themen!$A$1:$I$90,3,0)),"",VLOOKUP(CONCATENATE($A11,"2"),Themen!$A$1:$I$90,3,0))</f>
        <v>Records-Klassen</v>
      </c>
      <c r="E11" s="26">
        <f>IF(ISERROR(VLOOKUP(CONCATENATE($A11,"2"),Themen!$A$1:$I$90,4,0)),"",VLOOKUP(CONCATENATE($A11,"2"),Themen!$A$1:$I$90,4,0))</f>
        <v>20</v>
      </c>
      <c r="F11" s="25" t="str">
        <f>IF(ISERROR(VLOOKUP(CONCATENATE($A11,"3"),Themen!$A$1:$I$90,3,0)),"",VLOOKUP(CONCATENATE($A11,"3"),Themen!$A$1:$I$90,3,0))</f>
        <v>Optional</v>
      </c>
      <c r="G11" s="26">
        <f>IF(ISERROR(VLOOKUP(CONCATENATE($A11,"3"),Themen!$A$1:$I$90,4,0)),"",VLOOKUP(CONCATENATE($A11,"3"),Themen!$A$1:$I$90,4,0))</f>
        <v>20</v>
      </c>
      <c r="H11" s="25" t="str">
        <f>IF(ISERROR(VLOOKUP(CONCATENATE($A11,"4"),Themen!$A$1:$I$90,3,0)),"",VLOOKUP(CONCATENATE($A11,"4"),Themen!$A$1:$I$90,3,0))</f>
        <v>Visitor-Pattern</v>
      </c>
      <c r="I11" s="26">
        <f>IF(ISERROR(VLOOKUP(CONCATENATE($A11,"4"),Themen!$A$1:$I$90,4,0)),"",VLOOKUP(CONCATENATE($A11,"4"),Themen!$A$1:$I$90,4,0))</f>
        <v>10</v>
      </c>
      <c r="J11" s="25" t="str">
        <f>IF(ISERROR(VLOOKUP(CONCATENATE($A11,"5"),Themen!$A$1:$I$90,3,0)),"",VLOOKUP(CONCATENATE($A11,"5"),Themen!$A$1:$I$90,3,0))</f>
        <v>Command-Pattern</v>
      </c>
      <c r="K11" s="26">
        <f>IF(ISERROR(VLOOKUP(CONCATENATE($A11,"5"),Themen!$A$1:$I$90,4,0)),"",VLOOKUP(CONCATENATE($A11,"5"),Themen!$A$1:$I$90,4,0))</f>
        <v>10</v>
      </c>
      <c r="L11" s="27" t="str">
        <f>IF(ISERROR(VLOOKUP(CONCATENATE($A11,"6"),Themen!$A$1:$I$90,3,0)),"",VLOOKUP(CONCATENATE($A11,"6"),Themen!$A$1:$I$90,3,0))</f>
        <v/>
      </c>
      <c r="M11" s="26" t="str">
        <f>IF(ISERROR(VLOOKUP(CONCATENATE($A11,"6"),Themen!$A$1:$I$90,4,0)),"",VLOOKUP(CONCATENATE($A11,"6"),Themen!$A$1:$I$90,4,0))</f>
        <v/>
      </c>
      <c r="N11" s="27" t="str">
        <f>IF(ISERROR(VLOOKUP(CONCATENATE($A11,"7"),Themen!$A$1:$I$90,3,0)),"",VLOOKUP(CONCATENATE($A11,"7"),Themen!$A$1:$I$90,3,0))</f>
        <v/>
      </c>
      <c r="O11" s="26" t="str">
        <f>IF(ISERROR(VLOOKUP(CONCATENATE($A11,"7"),Themen!$A$1:$I$90,4,0)),"",VLOOKUP(CONCATENATE($A11,"7"),Themen!$A$1:$I$90,4,0))</f>
        <v/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163</v>
      </c>
      <c r="V11" s="23" t="s">
        <v>164</v>
      </c>
    </row>
    <row r="12">
      <c r="A12" s="4" t="s">
        <v>165</v>
      </c>
      <c r="B12" s="20" t="str">
        <f>IF(ISERROR(VLOOKUP(CONCATENATE($A12,"1"),Themen!$A$1:$I$90,3,0)),"",VLOOKUP(CONCATENATE($A12,"1"),Themen!$A$1:$I$90,3,0))</f>
        <v>Threads1: Intro</v>
      </c>
      <c r="C12" s="21">
        <f>IF(ISERROR(VLOOKUP(CONCATENATE($A12,"1"),Themen!$A$1:$I$90,4,0)),"",VLOOKUP(CONCATENATE($A12,"1"),Themen!$A$1:$I$90,4,0))</f>
        <v>10</v>
      </c>
      <c r="D12" s="20" t="str">
        <f>IF(ISERROR(VLOOKUP(CONCATENATE($A12,"2"),Themen!$A$1:$I$90,3,0)),"",VLOOKUP(CONCATENATE($A12,"2"),Themen!$A$1:$I$90,3,0))</f>
        <v>Threads2: Synchronisierung</v>
      </c>
      <c r="E12" s="21">
        <f>IF(ISERROR(VLOOKUP(CONCATENATE($A12,"2"),Themen!$A$1:$I$90,4,0)),"",VLOOKUP(CONCATENATE($A12,"2"),Themen!$A$1:$I$90,4,0))</f>
        <v>25</v>
      </c>
      <c r="F12" s="20" t="str">
        <f>IF(ISERROR(VLOOKUP(CONCATENATE($A12,"3"),Themen!$A$1:$I$90,3,0)),"",VLOOKUP(CONCATENATE($A12,"3"),Themen!$A$1:$I$90,3,0))</f>
        <v>Threads3: High-Level Konzepte</v>
      </c>
      <c r="G12" s="21">
        <f>IF(ISERROR(VLOOKUP(CONCATENATE($A12,"3"),Themen!$A$1:$I$90,4,0)),"",VLOOKUP(CONCATENATE($A12,"3"),Themen!$A$1:$I$90,4,0))</f>
        <v>25</v>
      </c>
      <c r="H12" s="20" t="str">
        <f>IF(ISERROR(VLOOKUP(CONCATENATE($A12,"4"),Themen!$A$1:$I$90,3,0)),"",VLOOKUP(CONCATENATE($A12,"4"),Themen!$A$1:$I$90,3,0))</f>
        <v>Enumerationen</v>
      </c>
      <c r="I12" s="21">
        <f>IF(ISERROR(VLOOKUP(CONCATENATE($A12,"4"),Themen!$A$1:$I$90,4,0)),"",VLOOKUP(CONCATENATE($A12,"4"),Themen!$A$1:$I$90,4,0))</f>
        <v>15</v>
      </c>
      <c r="J12" s="20" t="str">
        <f>IF(ISERROR(VLOOKUP(CONCATENATE($A12,"5"),Themen!$A$1:$I$90,3,0)),"",VLOOKUP(CONCATENATE($A12,"5"),Themen!$A$1:$I$90,3,0))</f>
        <v>Exceptions</v>
      </c>
      <c r="K12" s="21">
        <f>IF(ISERROR(VLOOKUP(CONCATENATE($A12,"5"),Themen!$A$1:$I$90,4,0)),"",VLOOKUP(CONCATENATE($A12,"5"),Themen!$A$1:$I$90,4,0))</f>
        <v>15</v>
      </c>
      <c r="L12" s="23" t="str">
        <f>IF(ISERROR(VLOOKUP(CONCATENATE($A12,"6"),Themen!$A$1:$I$90,3,0)),"",VLOOKUP(CONCATENATE($A12,"6"),Themen!$A$1:$I$90,3,0))</f>
        <v/>
      </c>
      <c r="M12" s="21" t="str">
        <f>IF(ISERROR(VLOOKUP(CONCATENATE($A12,"6"),Themen!$A$1:$I$90,4,0)),"",VLOOKUP(CONCATENATE($A12,"6"),Themen!$A$1:$I$90,4,0))</f>
        <v/>
      </c>
      <c r="N12" s="23" t="str">
        <f>IF(ISERROR(VLOOKUP(CONCATENATE($A12,"7"),Themen!$A$1:$I$90,3,0)),"",VLOOKUP(CONCATENATE($A12,"7"),Themen!$A$1:$I$90,3,0))</f>
        <v/>
      </c>
      <c r="O12" s="21" t="str">
        <f>IF(ISERROR(VLOOKUP(CONCATENATE($A12,"7"),Themen!$A$1:$I$90,4,0)),"",VLOOKUP(CONCATENATE($A12,"7"),Themen!$A$1:$I$90,4,0))</f>
        <v/>
      </c>
      <c r="Q12" s="22">
        <f t="shared" si="1"/>
        <v>90</v>
      </c>
      <c r="S12" s="21">
        <v>24.0</v>
      </c>
      <c r="T12" s="23" t="s">
        <v>166</v>
      </c>
      <c r="U12" s="23" t="s">
        <v>167</v>
      </c>
      <c r="V12" s="23" t="s">
        <v>168</v>
      </c>
    </row>
    <row r="13">
      <c r="A13" s="4" t="s">
        <v>169</v>
      </c>
      <c r="B13" s="25" t="str">
        <f>IF(ISERROR(VLOOKUP(CONCATENATE($A13,"1"),Themen!$A$1:$I$90,3,0)),"",VLOOKUP(CONCATENATE($A13,"1"),Themen!$A$1:$I$90,3,0))</f>
        <v>Configuration, JLink, JPackage</v>
      </c>
      <c r="C13" s="26">
        <f>IF(ISERROR(VLOOKUP(CONCATENATE($A13,"1"),Themen!$A$1:$I$90,4,0)),"",VLOOKUP(CONCATENATE($A13,"1"),Themen!$A$1:$I$90,4,0))</f>
        <v>25</v>
      </c>
      <c r="D13" s="25" t="str">
        <f>IF(ISERROR(VLOOKUP(CONCATENATE($A13,"2"),Themen!$A$1:$I$90,3,0)),"",VLOOKUP(CONCATENATE($A13,"2"),Themen!$A$1:$I$90,3,0))</f>
        <v>Build1: ANT</v>
      </c>
      <c r="E13" s="26">
        <f>IF(ISERROR(VLOOKUP(CONCATENATE($A13,"2"),Themen!$A$1:$I$90,4,0)),"",VLOOKUP(CONCATENATE($A13,"2"),Themen!$A$1:$I$90,4,0))</f>
        <v>20</v>
      </c>
      <c r="F13" s="25" t="str">
        <f>IF(ISERROR(VLOOKUP(CONCATENATE($A13,"3"),Themen!$A$1:$I$90,3,0)),"",VLOOKUP(CONCATENATE($A13,"3"),Themen!$A$1:$I$90,3,0))</f>
        <v>Build2: Maven</v>
      </c>
      <c r="G13" s="26">
        <f>IF(ISERROR(VLOOKUP(CONCATENATE($A13,"3"),Themen!$A$1:$I$90,4,0)),"",VLOOKUP(CONCATENATE($A13,"3"),Themen!$A$1:$I$90,4,0))</f>
        <v>20</v>
      </c>
      <c r="H13" s="25" t="str">
        <f>IF(ISERROR(VLOOKUP(CONCATENATE($A13,"4"),Themen!$A$1:$I$90,3,0)),"",VLOOKUP(CONCATENATE($A13,"4"),Themen!$A$1:$I$90,3,0))</f>
        <v>Build5: Docker</v>
      </c>
      <c r="I13" s="26">
        <f>IF(ISERROR(VLOOKUP(CONCATENATE($A13,"4"),Themen!$A$1:$I$90,4,0)),"",VLOOKUP(CONCATENATE($A13,"4"),Themen!$A$1:$I$90,4,0))</f>
        <v>20</v>
      </c>
      <c r="J13" s="27" t="str">
        <f>IF(ISERROR(VLOOKUP(CONCATENATE($A13,"5"),Themen!$A$1:$I$90,3,0)),"",VLOOKUP(CONCATENATE($A13,"5"),Themen!$A$1:$I$90,3,0))</f>
        <v/>
      </c>
      <c r="K13" s="26" t="str">
        <f>IF(ISERROR(VLOOKUP(CONCATENATE($A13,"5"),Themen!$A$1:$I$90,4,0)),"",VLOOKUP(CONCATENATE($A13,"5"),Themen!$A$1:$I$90,4,0))</f>
        <v/>
      </c>
      <c r="L13" s="27" t="str">
        <f>IF(ISERROR(VLOOKUP(CONCATENATE($A13,"6"),Themen!$A$1:$I$90,3,0)),"",VLOOKUP(CONCATENATE($A13,"6"),Themen!$A$1:$I$90,3,0))</f>
        <v/>
      </c>
      <c r="M13" s="26" t="str">
        <f>IF(ISERROR(VLOOKUP(CONCATENATE($A13,"6"),Themen!$A$1:$I$90,4,0)),"",VLOOKUP(CONCATENATE($A13,"6"),Themen!$A$1:$I$90,4,0))</f>
        <v/>
      </c>
      <c r="N13" s="27" t="str">
        <f>IF(ISERROR(VLOOKUP(CONCATENATE($A13,"7"),Themen!$A$1:$I$90,3,0)),"",VLOOKUP(CONCATENATE($A13,"7"),Themen!$A$1:$I$90,3,0))</f>
        <v/>
      </c>
      <c r="O13" s="26" t="str">
        <f>IF(ISERROR(VLOOKUP(CONCATENATE($A13,"7"),Themen!$A$1:$I$90,4,0)),"",VLOOKUP(CONCATENATE($A13,"7"),Themen!$A$1:$I$90,4,0))</f>
        <v/>
      </c>
      <c r="P13" s="27"/>
      <c r="Q13" s="22">
        <f t="shared" si="1"/>
        <v>85</v>
      </c>
      <c r="S13" s="21">
        <v>25.0</v>
      </c>
      <c r="T13" s="23"/>
      <c r="U13" s="23" t="s">
        <v>170</v>
      </c>
      <c r="V13" s="23" t="s">
        <v>171</v>
      </c>
    </row>
    <row r="14">
      <c r="A14" s="4" t="s">
        <v>172</v>
      </c>
      <c r="B14" s="20" t="str">
        <f>IF(ISERROR(VLOOKUP(CONCATENATE($A14,"1"),Themen!$A$1:$I$90,3,0)),"",VLOOKUP(CONCATENATE($A14,"1"),Themen!$A$1:$I$90,3,0))</f>
        <v>Rückblick</v>
      </c>
      <c r="C14" s="21">
        <f>IF(ISERROR(VLOOKUP(CONCATENATE($A14,"1"),Themen!$A$1:$I$90,4,0)),"",VLOOKUP(CONCATENATE($A14,"1"),Themen!$A$1:$I$90,4,0))</f>
        <v>20</v>
      </c>
      <c r="D14" s="20" t="str">
        <f>IF(ISERROR(VLOOKUP(CONCATENATE($A14,"2"),Themen!$A$1:$I$90,3,0)),"",VLOOKUP(CONCATENATE($A14,"2"),Themen!$A$1:$I$90,3,0))</f>
        <v>Prüfungsvorbereitung</v>
      </c>
      <c r="E14" s="21">
        <f>IF(ISERROR(VLOOKUP(CONCATENATE($A14,"2"),Themen!$A$1:$I$90,4,0)),"",VLOOKUP(CONCATENATE($A14,"2"),Themen!$A$1:$I$90,4,0))</f>
        <v>20</v>
      </c>
      <c r="F14" s="23" t="str">
        <f>IF(ISERROR(VLOOKUP(CONCATENATE($A14,"3"),Themen!$A$1:$I$90,3,0)),"",VLOOKUP(CONCATENATE($A14,"3"),Themen!$A$1:$I$90,3,0))</f>
        <v/>
      </c>
      <c r="G14" s="21" t="str">
        <f>IF(ISERROR(VLOOKUP(CONCATENATE($A14,"3"),Themen!$A$1:$I$90,4,0)),"",VLOOKUP(CONCATENATE($A14,"3"),Themen!$A$1:$I$90,4,0))</f>
        <v/>
      </c>
      <c r="H14" s="23" t="str">
        <f>IF(ISERROR(VLOOKUP(CONCATENATE($A14,"4"),Themen!$A$1:$I$90,3,0)),"",VLOOKUP(CONCATENATE($A14,"4"),Themen!$A$1:$I$90,3,0))</f>
        <v/>
      </c>
      <c r="I14" s="21" t="str">
        <f>IF(ISERROR(VLOOKUP(CONCATENATE($A14,"4"),Themen!$A$1:$I$90,4,0)),"",VLOOKUP(CONCATENATE($A14,"4"),Themen!$A$1:$I$90,4,0))</f>
        <v/>
      </c>
      <c r="J14" s="23" t="str">
        <f>IF(ISERROR(VLOOKUP(CONCATENATE($A14,"5"),Themen!$A$1:$I$90,3,0)),"",VLOOKUP(CONCATENATE($A14,"5"),Themen!$A$1:$I$90,3,0))</f>
        <v/>
      </c>
      <c r="K14" s="21" t="str">
        <f>IF(ISERROR(VLOOKUP(CONCATENATE($A14,"5"),Themen!$A$1:$I$90,4,0)),"",VLOOKUP(CONCATENATE($A14,"5"),Themen!$A$1:$I$90,4,0))</f>
        <v/>
      </c>
      <c r="L14" s="23" t="str">
        <f>IF(ISERROR(VLOOKUP(CONCATENATE($A14,"6"),Themen!$A$1:$I$90,3,0)),"",VLOOKUP(CONCATENATE($A14,"6"),Themen!$A$1:$I$90,3,0))</f>
        <v/>
      </c>
      <c r="M14" s="21" t="str">
        <f>IF(ISERROR(VLOOKUP(CONCATENATE($A14,"6"),Themen!$A$1:$I$90,4,0)),"",VLOOKUP(CONCATENATE($A14,"6"),Themen!$A$1:$I$90,4,0))</f>
        <v/>
      </c>
      <c r="N14" s="23" t="str">
        <f>IF(ISERROR(VLOOKUP(CONCATENATE($A14,"7"),Themen!$A$1:$I$90,3,0)),"",VLOOKUP(CONCATENATE($A14,"7"),Themen!$A$1:$I$90,3,0))</f>
        <v/>
      </c>
      <c r="O14" s="21" t="str">
        <f>IF(ISERROR(VLOOKUP(CONCATENATE($A14,"7"),Themen!$A$1:$I$90,4,0)),"",VLOOKUP(CONCATENATE($A14,"7"),Themen!$A$1:$I$90,4,0))</f>
        <v/>
      </c>
      <c r="Q14" s="22">
        <f t="shared" si="1"/>
        <v>40</v>
      </c>
      <c r="S14" s="21">
        <v>26.0</v>
      </c>
    </row>
    <row r="15">
      <c r="A15" s="4" t="s">
        <v>173</v>
      </c>
      <c r="B15" s="28" t="str">
        <f>IF(ISERROR(VLOOKUP(CONCATENATE($A15,"1"),Themen!$A$1:$I$90,3,0)),"",VLOOKUP(CONCATENATE($A15,"1"),Themen!$A$1:$I$90,3,0))</f>
        <v/>
      </c>
      <c r="C15" s="29" t="str">
        <f>IF(ISERROR(VLOOKUP(CONCATENATE($A15,"1"),Themen!$A$1:$I$90,4,0)),"",VLOOKUP(CONCATENATE($A15,"1"),Themen!$A$1:$I$90,4,0))</f>
        <v/>
      </c>
      <c r="D15" s="28" t="str">
        <f>IF(ISERROR(VLOOKUP(CONCATENATE($A15,"2"),Themen!$A$1:$I$90,3,0)),"",VLOOKUP(CONCATENATE($A15,"2"),Themen!$A$1:$I$90,3,0))</f>
        <v/>
      </c>
      <c r="E15" s="29" t="str">
        <f>IF(ISERROR(VLOOKUP(CONCATENATE($A15,"2"),Themen!$A$1:$I$90,4,0)),"",VLOOKUP(CONCATENATE($A15,"2"),Themen!$A$1:$I$90,4,0))</f>
        <v/>
      </c>
      <c r="F15" s="28" t="str">
        <f>IF(ISERROR(VLOOKUP(CONCATENATE($A15,"3"),Themen!$A$1:$I$90,3,0)),"",VLOOKUP(CONCATENATE($A15,"3"),Themen!$A$1:$I$90,3,0))</f>
        <v/>
      </c>
      <c r="G15" s="29" t="str">
        <f>IF(ISERROR(VLOOKUP(CONCATENATE($A15,"3"),Themen!$A$1:$I$90,4,0)),"",VLOOKUP(CONCATENATE($A15,"3"),Themen!$A$1:$I$90,4,0))</f>
        <v/>
      </c>
      <c r="H15" s="28" t="str">
        <f>IF(ISERROR(VLOOKUP(CONCATENATE($A15,"4"),Themen!$A$1:$I$90,3,0)),"",VLOOKUP(CONCATENATE($A15,"4"),Themen!$A$1:$I$90,3,0))</f>
        <v/>
      </c>
      <c r="I15" s="29" t="str">
        <f>IF(ISERROR(VLOOKUP(CONCATENATE($A15,"4"),Themen!$A$1:$I$90,4,0)),"",VLOOKUP(CONCATENATE($A15,"4"),Themen!$A$1:$I$90,4,0))</f>
        <v/>
      </c>
      <c r="J15" s="28" t="str">
        <f>IF(ISERROR(VLOOKUP(CONCATENATE($A15,"5"),Themen!$A$1:$I$90,3,0)),"",VLOOKUP(CONCATENATE($A15,"5"),Themen!$A$1:$I$90,3,0))</f>
        <v/>
      </c>
      <c r="K15" s="29" t="str">
        <f>IF(ISERROR(VLOOKUP(CONCATENATE($A15,"5"),Themen!$A$1:$I$90,4,0)),"",VLOOKUP(CONCATENATE($A15,"5"),Themen!$A$1:$I$90,4,0))</f>
        <v/>
      </c>
      <c r="L15" s="28" t="str">
        <f>IF(ISERROR(VLOOKUP(CONCATENATE($A15,"6"),Themen!$A$1:$I$90,3,0)),"",VLOOKUP(CONCATENATE($A15,"6"),Themen!$A$1:$I$90,3,0))</f>
        <v/>
      </c>
      <c r="M15" s="29" t="str">
        <f>IF(ISERROR(VLOOKUP(CONCATENATE($A15,"6"),Themen!$A$1:$I$90,4,0)),"",VLOOKUP(CONCATENATE($A15,"6"),Themen!$A$1:$I$90,4,0))</f>
        <v/>
      </c>
      <c r="N15" s="28" t="str">
        <f>IF(ISERROR(VLOOKUP(CONCATENATE($A15,"7"),Themen!$A$1:$I$90,3,0)),"",VLOOKUP(CONCATENATE($A15,"7"),Themen!$A$1:$I$90,3,0))</f>
        <v/>
      </c>
      <c r="O15" s="29" t="str">
        <f>IF(ISERROR(VLOOKUP(CONCATENATE($A15,"7"),Themen!$A$1:$I$90,4,0)),"",VLOOKUP(CONCATENATE($A15,"7"),Themen!$A$1:$I$90,4,0))</f>
        <v/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0" t="str">
        <f>IF(ISERROR(VLOOKUP(CONCATENATE($A16,"1"),Themen!$A$1:$I$90,3,0)),"",VLOOKUP(CONCATENATE($A16,"1"),Themen!$A$1:$I$90,3,0))</f>
        <v>E2</v>
      </c>
      <c r="C16" s="29">
        <f>IF(ISERROR(VLOOKUP(CONCATENATE($A16,"1"),Themen!$A$1:$I$90,4,0)),"",VLOOKUP(CONCATENATE($A16,"1"),Themen!$A$1:$I$90,4,0))</f>
        <v>45</v>
      </c>
      <c r="D16" s="28" t="str">
        <f>IF(ISERROR(VLOOKUP(CONCATENATE($A16,"2"),Themen!$A$1:$I$90,3,0)),"",VLOOKUP(CONCATENATE($A16,"2"),Themen!$A$1:$I$90,3,0))</f>
        <v/>
      </c>
      <c r="E16" s="29" t="str">
        <f>IF(ISERROR(VLOOKUP(CONCATENATE($A16,"2"),Themen!$A$1:$I$90,4,0)),"",VLOOKUP(CONCATENATE($A16,"2"),Themen!$A$1:$I$90,4,0))</f>
        <v/>
      </c>
      <c r="F16" s="28" t="str">
        <f>IF(ISERROR(VLOOKUP(CONCATENATE($A16,"3"),Themen!$A$1:$I$90,3,0)),"",VLOOKUP(CONCATENATE($A16,"3"),Themen!$A$1:$I$90,3,0))</f>
        <v/>
      </c>
      <c r="G16" s="29" t="str">
        <f>IF(ISERROR(VLOOKUP(CONCATENATE($A16,"3"),Themen!$A$1:$I$90,4,0)),"",VLOOKUP(CONCATENATE($A16,"3"),Themen!$A$1:$I$90,4,0))</f>
        <v/>
      </c>
      <c r="H16" s="28" t="str">
        <f>IF(ISERROR(VLOOKUP(CONCATENATE($A16,"4"),Themen!$A$1:$I$90,3,0)),"",VLOOKUP(CONCATENATE($A16,"4"),Themen!$A$1:$I$90,3,0))</f>
        <v/>
      </c>
      <c r="I16" s="29" t="str">
        <f>IF(ISERROR(VLOOKUP(CONCATENATE($A16,"4"),Themen!$A$1:$I$90,4,0)),"",VLOOKUP(CONCATENATE($A16,"4"),Themen!$A$1:$I$90,4,0))</f>
        <v/>
      </c>
      <c r="J16" s="28" t="str">
        <f>IF(ISERROR(VLOOKUP(CONCATENATE($A16,"5"),Themen!$A$1:$I$90,3,0)),"",VLOOKUP(CONCATENATE($A16,"5"),Themen!$A$1:$I$90,3,0))</f>
        <v/>
      </c>
      <c r="K16" s="29" t="str">
        <f>IF(ISERROR(VLOOKUP(CONCATENATE($A16,"5"),Themen!$A$1:$I$90,4,0)),"",VLOOKUP(CONCATENATE($A16,"5"),Themen!$A$1:$I$90,4,0))</f>
        <v/>
      </c>
      <c r="L16" s="28" t="str">
        <f>IF(ISERROR(VLOOKUP(CONCATENATE($A16,"6"),Themen!$A$1:$I$90,3,0)),"",VLOOKUP(CONCATENATE($A16,"6"),Themen!$A$1:$I$90,3,0))</f>
        <v/>
      </c>
      <c r="M16" s="29" t="str">
        <f>IF(ISERROR(VLOOKUP(CONCATENATE($A16,"6"),Themen!$A$1:$I$90,4,0)),"",VLOOKUP(CONCATENATE($A16,"6"),Themen!$A$1:$I$90,4,0))</f>
        <v/>
      </c>
      <c r="N16" s="28" t="str">
        <f>IF(ISERROR(VLOOKUP(CONCATENATE($A16,"7"),Themen!$A$1:$I$90,3,0)),"",VLOOKUP(CONCATENATE($A16,"7"),Themen!$A$1:$I$90,3,0))</f>
        <v/>
      </c>
      <c r="O16" s="29" t="str">
        <f>IF(ISERROR(VLOOKUP(CONCATENATE($A16,"7"),Themen!$A$1:$I$90,4,0)),"",VLOOKUP(CONCATENATE($A16,"7"),Themen!$A$1:$I$90,4,0))</f>
        <v/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133</v>
      </c>
      <c r="B2" s="31" t="s">
        <v>11</v>
      </c>
      <c r="C2" s="21">
        <v>40.0</v>
      </c>
      <c r="D2" s="31" t="s">
        <v>16</v>
      </c>
      <c r="E2" s="21">
        <v>20.0</v>
      </c>
      <c r="F2" s="31" t="s">
        <v>18</v>
      </c>
      <c r="G2" s="21">
        <v>25.0</v>
      </c>
      <c r="H2" s="31" t="s">
        <v>20</v>
      </c>
      <c r="I2" s="21">
        <v>25.0</v>
      </c>
      <c r="J2" s="31" t="s">
        <v>21</v>
      </c>
      <c r="K2" s="21">
        <v>15.0</v>
      </c>
      <c r="L2" s="32" t="s">
        <v>53</v>
      </c>
      <c r="M2" s="33">
        <v>15.0</v>
      </c>
      <c r="N2" s="32" t="s">
        <v>106</v>
      </c>
      <c r="O2" s="33">
        <v>20.0</v>
      </c>
      <c r="Q2" s="22">
        <f t="shared" ref="Q2:Q16" si="1">sum(C2,E2,G2,I2,K2,M2,O2)</f>
        <v>160</v>
      </c>
      <c r="S2" s="21">
        <v>14.0</v>
      </c>
      <c r="T2" s="23"/>
      <c r="U2" s="24" t="s">
        <v>134</v>
      </c>
      <c r="V2" s="24" t="s">
        <v>134</v>
      </c>
    </row>
    <row r="3">
      <c r="A3" s="4" t="s">
        <v>135</v>
      </c>
      <c r="B3" s="34" t="s">
        <v>22</v>
      </c>
      <c r="C3" s="26">
        <v>25.0</v>
      </c>
      <c r="D3" s="34" t="s">
        <v>23</v>
      </c>
      <c r="E3" s="26">
        <v>20.0</v>
      </c>
      <c r="F3" s="34" t="s">
        <v>52</v>
      </c>
      <c r="G3" s="26">
        <v>15.0</v>
      </c>
      <c r="H3" s="35" t="s">
        <v>54</v>
      </c>
      <c r="I3" s="36">
        <v>10.0</v>
      </c>
      <c r="J3" s="34" t="s">
        <v>26</v>
      </c>
      <c r="K3" s="26">
        <v>10.0</v>
      </c>
      <c r="L3" s="27" t="s">
        <v>181</v>
      </c>
      <c r="M3" s="26" t="s">
        <v>181</v>
      </c>
      <c r="N3" s="27" t="s">
        <v>181</v>
      </c>
      <c r="O3" s="26" t="s">
        <v>181</v>
      </c>
      <c r="P3" s="27"/>
      <c r="Q3" s="22">
        <f t="shared" si="1"/>
        <v>80</v>
      </c>
      <c r="S3" s="21">
        <v>15.0</v>
      </c>
      <c r="T3" s="23" t="s">
        <v>136</v>
      </c>
      <c r="U3" s="23" t="s">
        <v>182</v>
      </c>
      <c r="V3" s="23" t="s">
        <v>183</v>
      </c>
    </row>
    <row r="4">
      <c r="A4" s="4" t="s">
        <v>139</v>
      </c>
      <c r="B4" s="31" t="s">
        <v>59</v>
      </c>
      <c r="C4" s="21">
        <v>20.0</v>
      </c>
      <c r="D4" s="31" t="s">
        <v>62</v>
      </c>
      <c r="E4" s="21">
        <v>10.0</v>
      </c>
      <c r="F4" s="31" t="s">
        <v>63</v>
      </c>
      <c r="G4" s="21">
        <v>15.0</v>
      </c>
      <c r="H4" s="31" t="s">
        <v>66</v>
      </c>
      <c r="I4" s="21">
        <v>15.0</v>
      </c>
      <c r="J4" s="31" t="s">
        <v>35</v>
      </c>
      <c r="K4" s="21">
        <v>10.0</v>
      </c>
      <c r="L4" s="23" t="s">
        <v>181</v>
      </c>
      <c r="M4" s="21" t="s">
        <v>181</v>
      </c>
      <c r="N4" s="23" t="s">
        <v>181</v>
      </c>
      <c r="O4" s="21" t="s">
        <v>181</v>
      </c>
      <c r="Q4" s="22">
        <f t="shared" si="1"/>
        <v>70</v>
      </c>
      <c r="S4" s="21">
        <v>16.0</v>
      </c>
      <c r="T4" s="23" t="s">
        <v>140</v>
      </c>
      <c r="U4" s="23" t="s">
        <v>184</v>
      </c>
      <c r="V4" s="23" t="s">
        <v>142</v>
      </c>
    </row>
    <row r="5">
      <c r="A5" s="4" t="s">
        <v>143</v>
      </c>
      <c r="B5" s="34" t="s">
        <v>98</v>
      </c>
      <c r="C5" s="26">
        <v>15.0</v>
      </c>
      <c r="D5" s="27" t="s">
        <v>99</v>
      </c>
      <c r="E5" s="26">
        <v>20.0</v>
      </c>
      <c r="F5" s="34" t="s">
        <v>46</v>
      </c>
      <c r="G5" s="26">
        <v>20.0</v>
      </c>
      <c r="H5" s="34" t="s">
        <v>48</v>
      </c>
      <c r="I5" s="26">
        <v>20.0</v>
      </c>
      <c r="J5" s="27" t="s">
        <v>57</v>
      </c>
      <c r="K5" s="26">
        <v>15.0</v>
      </c>
      <c r="L5" s="27" t="s">
        <v>181</v>
      </c>
      <c r="M5" s="26" t="s">
        <v>181</v>
      </c>
      <c r="N5" s="27" t="s">
        <v>181</v>
      </c>
      <c r="O5" s="26" t="s">
        <v>181</v>
      </c>
      <c r="P5" s="27"/>
      <c r="Q5" s="22">
        <f t="shared" si="1"/>
        <v>90</v>
      </c>
      <c r="S5" s="21">
        <v>17.0</v>
      </c>
      <c r="T5" s="23"/>
      <c r="U5" s="23" t="s">
        <v>185</v>
      </c>
      <c r="V5" s="23" t="s">
        <v>145</v>
      </c>
    </row>
    <row r="6">
      <c r="A6" s="4" t="s">
        <v>146</v>
      </c>
      <c r="B6" s="31" t="s">
        <v>55</v>
      </c>
      <c r="C6" s="21">
        <v>35.0</v>
      </c>
      <c r="D6" s="31" t="s">
        <v>56</v>
      </c>
      <c r="E6" s="21">
        <v>35.0</v>
      </c>
      <c r="F6" s="32" t="s">
        <v>49</v>
      </c>
      <c r="G6" s="33">
        <v>20.0</v>
      </c>
      <c r="H6" s="23" t="s">
        <v>181</v>
      </c>
      <c r="I6" s="21" t="s">
        <v>181</v>
      </c>
      <c r="J6" s="23" t="s">
        <v>181</v>
      </c>
      <c r="K6" s="21" t="s">
        <v>181</v>
      </c>
      <c r="L6" s="23" t="s">
        <v>181</v>
      </c>
      <c r="M6" s="21" t="s">
        <v>181</v>
      </c>
      <c r="N6" s="23" t="s">
        <v>181</v>
      </c>
      <c r="O6" s="21" t="s">
        <v>181</v>
      </c>
      <c r="Q6" s="22">
        <f t="shared" si="1"/>
        <v>90</v>
      </c>
      <c r="S6" s="21">
        <v>18.0</v>
      </c>
      <c r="T6" s="23"/>
      <c r="U6" s="23" t="s">
        <v>186</v>
      </c>
      <c r="V6" s="23" t="s">
        <v>148</v>
      </c>
    </row>
    <row r="7">
      <c r="A7" s="4" t="s">
        <v>149</v>
      </c>
      <c r="B7" s="27" t="s">
        <v>24</v>
      </c>
      <c r="C7" s="26">
        <v>5.0</v>
      </c>
      <c r="D7" s="35" t="s">
        <v>88</v>
      </c>
      <c r="E7" s="36">
        <v>20.0</v>
      </c>
      <c r="F7" s="37" t="s">
        <v>87</v>
      </c>
      <c r="G7" s="36">
        <v>35.0</v>
      </c>
      <c r="H7" s="37" t="s">
        <v>43</v>
      </c>
      <c r="I7" s="36">
        <v>10.0</v>
      </c>
      <c r="J7" s="37" t="s">
        <v>44</v>
      </c>
      <c r="K7" s="36">
        <v>10.0</v>
      </c>
      <c r="L7" s="35" t="s">
        <v>32</v>
      </c>
      <c r="M7" s="36">
        <v>10.0</v>
      </c>
      <c r="N7" s="27" t="s">
        <v>181</v>
      </c>
      <c r="O7" s="26" t="s">
        <v>181</v>
      </c>
      <c r="P7" s="27"/>
      <c r="Q7" s="22">
        <f t="shared" si="1"/>
        <v>90</v>
      </c>
      <c r="S7" s="21">
        <v>19.0</v>
      </c>
      <c r="T7" s="23"/>
      <c r="U7" s="23" t="s">
        <v>187</v>
      </c>
      <c r="V7" s="23" t="s">
        <v>151</v>
      </c>
    </row>
    <row r="8">
      <c r="A8" s="4" t="s">
        <v>152</v>
      </c>
      <c r="B8" s="31" t="s">
        <v>84</v>
      </c>
      <c r="C8" s="21">
        <v>30.0</v>
      </c>
      <c r="D8" s="23" t="s">
        <v>86</v>
      </c>
      <c r="E8" s="21">
        <v>30.0</v>
      </c>
      <c r="F8" s="38" t="s">
        <v>38</v>
      </c>
      <c r="G8" s="33">
        <v>15.0</v>
      </c>
      <c r="H8" s="23" t="s">
        <v>181</v>
      </c>
      <c r="I8" s="21" t="s">
        <v>181</v>
      </c>
      <c r="J8" s="23" t="s">
        <v>181</v>
      </c>
      <c r="K8" s="21" t="s">
        <v>181</v>
      </c>
      <c r="L8" s="23" t="s">
        <v>181</v>
      </c>
      <c r="M8" s="21" t="s">
        <v>181</v>
      </c>
      <c r="N8" s="23" t="s">
        <v>181</v>
      </c>
      <c r="O8" s="21" t="s">
        <v>181</v>
      </c>
      <c r="Q8" s="22">
        <f t="shared" si="1"/>
        <v>75</v>
      </c>
      <c r="S8" s="21">
        <v>20.0</v>
      </c>
      <c r="T8" s="23"/>
      <c r="U8" s="23" t="s">
        <v>188</v>
      </c>
      <c r="V8" s="23" t="s">
        <v>154</v>
      </c>
    </row>
    <row r="9">
      <c r="A9" s="4" t="s">
        <v>155</v>
      </c>
      <c r="B9" s="34" t="s">
        <v>110</v>
      </c>
      <c r="C9" s="26">
        <v>45.0</v>
      </c>
      <c r="D9" s="37" t="s">
        <v>108</v>
      </c>
      <c r="E9" s="36">
        <v>25.0</v>
      </c>
      <c r="F9" s="27" t="s">
        <v>91</v>
      </c>
      <c r="G9" s="26">
        <v>20.0</v>
      </c>
      <c r="H9" s="27" t="s">
        <v>93</v>
      </c>
      <c r="I9" s="26">
        <v>20.0</v>
      </c>
      <c r="J9" s="27" t="s">
        <v>181</v>
      </c>
      <c r="K9" s="26" t="s">
        <v>181</v>
      </c>
      <c r="L9" s="27" t="s">
        <v>181</v>
      </c>
      <c r="M9" s="26" t="s">
        <v>181</v>
      </c>
      <c r="N9" s="27" t="s">
        <v>181</v>
      </c>
      <c r="O9" s="26" t="s">
        <v>181</v>
      </c>
      <c r="P9" s="27"/>
      <c r="Q9" s="22">
        <f t="shared" si="1"/>
        <v>110</v>
      </c>
      <c r="S9" s="21">
        <v>21.0</v>
      </c>
      <c r="T9" s="23" t="s">
        <v>156</v>
      </c>
      <c r="U9" s="24" t="s">
        <v>157</v>
      </c>
      <c r="V9" s="24" t="s">
        <v>157</v>
      </c>
    </row>
    <row r="10">
      <c r="A10" s="4" t="s">
        <v>158</v>
      </c>
      <c r="B10" s="31" t="s">
        <v>71</v>
      </c>
      <c r="C10" s="21">
        <v>10.0</v>
      </c>
      <c r="D10" s="31" t="s">
        <v>73</v>
      </c>
      <c r="E10" s="21">
        <v>25.0</v>
      </c>
      <c r="F10" s="31" t="s">
        <v>68</v>
      </c>
      <c r="G10" s="21">
        <v>20.0</v>
      </c>
      <c r="H10" s="31" t="s">
        <v>79</v>
      </c>
      <c r="I10" s="21">
        <v>35.0</v>
      </c>
      <c r="J10" s="23" t="s">
        <v>181</v>
      </c>
      <c r="K10" s="21" t="s">
        <v>181</v>
      </c>
      <c r="L10" s="23" t="s">
        <v>181</v>
      </c>
      <c r="M10" s="21" t="s">
        <v>181</v>
      </c>
      <c r="N10" s="23" t="s">
        <v>181</v>
      </c>
      <c r="O10" s="21" t="s">
        <v>181</v>
      </c>
      <c r="Q10" s="22">
        <f t="shared" si="1"/>
        <v>90</v>
      </c>
      <c r="S10" s="21">
        <v>22.0</v>
      </c>
      <c r="T10" s="23"/>
      <c r="U10" s="23" t="s">
        <v>189</v>
      </c>
      <c r="V10" s="23" t="s">
        <v>160</v>
      </c>
    </row>
    <row r="11">
      <c r="A11" s="4" t="s">
        <v>161</v>
      </c>
      <c r="B11" s="37" t="s">
        <v>74</v>
      </c>
      <c r="C11" s="36">
        <v>30.0</v>
      </c>
      <c r="D11" s="37" t="s">
        <v>76</v>
      </c>
      <c r="E11" s="36">
        <v>20.0</v>
      </c>
      <c r="F11" s="37" t="s">
        <v>77</v>
      </c>
      <c r="G11" s="36">
        <v>20.0</v>
      </c>
      <c r="H11" s="27" t="s">
        <v>29</v>
      </c>
      <c r="I11" s="26">
        <v>10.0</v>
      </c>
      <c r="J11" s="37" t="s">
        <v>42</v>
      </c>
      <c r="K11" s="36">
        <v>10.0</v>
      </c>
      <c r="L11" s="27" t="s">
        <v>181</v>
      </c>
      <c r="M11" s="26" t="s">
        <v>181</v>
      </c>
      <c r="N11" s="27" t="s">
        <v>181</v>
      </c>
      <c r="O11" s="26" t="s">
        <v>181</v>
      </c>
      <c r="P11" s="27"/>
      <c r="Q11" s="22">
        <f t="shared" si="1"/>
        <v>90</v>
      </c>
      <c r="S11" s="21">
        <v>23.0</v>
      </c>
      <c r="T11" s="23" t="s">
        <v>162</v>
      </c>
      <c r="U11" s="23" t="s">
        <v>190</v>
      </c>
      <c r="V11" s="23" t="s">
        <v>164</v>
      </c>
    </row>
    <row r="12">
      <c r="A12" s="4" t="s">
        <v>165</v>
      </c>
      <c r="B12" s="23" t="s">
        <v>102</v>
      </c>
      <c r="C12" s="21">
        <v>10.0</v>
      </c>
      <c r="D12" s="23" t="s">
        <v>103</v>
      </c>
      <c r="E12" s="21">
        <v>25.0</v>
      </c>
      <c r="F12" s="23" t="s">
        <v>104</v>
      </c>
      <c r="G12" s="21">
        <v>25.0</v>
      </c>
      <c r="H12" s="31" t="s">
        <v>82</v>
      </c>
      <c r="I12" s="21">
        <v>15.0</v>
      </c>
      <c r="J12" s="32" t="s">
        <v>89</v>
      </c>
      <c r="K12" s="33">
        <v>15.0</v>
      </c>
      <c r="L12" s="23" t="s">
        <v>181</v>
      </c>
      <c r="M12" s="21" t="s">
        <v>181</v>
      </c>
      <c r="N12" s="23" t="s">
        <v>181</v>
      </c>
      <c r="O12" s="21" t="s">
        <v>181</v>
      </c>
      <c r="Q12" s="22">
        <f t="shared" si="1"/>
        <v>90</v>
      </c>
      <c r="S12" s="21">
        <v>24.0</v>
      </c>
      <c r="T12" s="23" t="s">
        <v>166</v>
      </c>
      <c r="U12" s="23" t="s">
        <v>191</v>
      </c>
      <c r="V12" s="23" t="s">
        <v>168</v>
      </c>
    </row>
    <row r="13">
      <c r="A13" s="4" t="s">
        <v>169</v>
      </c>
      <c r="B13" s="37" t="s">
        <v>81</v>
      </c>
      <c r="C13" s="36">
        <v>25.0</v>
      </c>
      <c r="D13" s="27" t="s">
        <v>95</v>
      </c>
      <c r="E13" s="26">
        <v>20.0</v>
      </c>
      <c r="F13" s="27" t="s">
        <v>97</v>
      </c>
      <c r="G13" s="26">
        <v>20.0</v>
      </c>
      <c r="H13" s="37" t="s">
        <v>100</v>
      </c>
      <c r="I13" s="36">
        <v>20.0</v>
      </c>
      <c r="J13" s="27" t="s">
        <v>181</v>
      </c>
      <c r="K13" s="26" t="s">
        <v>181</v>
      </c>
      <c r="L13" s="27" t="s">
        <v>181</v>
      </c>
      <c r="M13" s="26" t="s">
        <v>181</v>
      </c>
      <c r="N13" s="27" t="s">
        <v>181</v>
      </c>
      <c r="O13" s="26" t="s">
        <v>181</v>
      </c>
      <c r="P13" s="27"/>
      <c r="Q13" s="22">
        <f t="shared" si="1"/>
        <v>85</v>
      </c>
      <c r="S13" s="21">
        <v>25.0</v>
      </c>
      <c r="T13" s="23"/>
      <c r="U13" s="23" t="s">
        <v>192</v>
      </c>
      <c r="V13" s="23" t="s">
        <v>171</v>
      </c>
    </row>
    <row r="14">
      <c r="A14" s="4" t="s">
        <v>172</v>
      </c>
      <c r="B14" s="31" t="s">
        <v>13</v>
      </c>
      <c r="C14" s="21">
        <v>20.0</v>
      </c>
      <c r="D14" s="31" t="s">
        <v>14</v>
      </c>
      <c r="E14" s="21">
        <v>20.0</v>
      </c>
      <c r="F14" s="23" t="s">
        <v>181</v>
      </c>
      <c r="G14" s="21" t="s">
        <v>181</v>
      </c>
      <c r="H14" s="23" t="s">
        <v>181</v>
      </c>
      <c r="I14" s="21" t="s">
        <v>181</v>
      </c>
      <c r="J14" s="23" t="s">
        <v>181</v>
      </c>
      <c r="K14" s="21" t="s">
        <v>181</v>
      </c>
      <c r="L14" s="23" t="s">
        <v>181</v>
      </c>
      <c r="M14" s="21" t="s">
        <v>181</v>
      </c>
      <c r="N14" s="23" t="s">
        <v>181</v>
      </c>
      <c r="O14" s="21" t="s">
        <v>181</v>
      </c>
      <c r="Q14" s="22">
        <f t="shared" si="1"/>
        <v>40</v>
      </c>
      <c r="S14" s="21">
        <v>26.0</v>
      </c>
    </row>
    <row r="15">
      <c r="A15" s="4" t="s">
        <v>173</v>
      </c>
      <c r="B15" s="28" t="s">
        <v>181</v>
      </c>
      <c r="C15" s="29" t="s">
        <v>181</v>
      </c>
      <c r="D15" s="28" t="s">
        <v>181</v>
      </c>
      <c r="E15" s="29" t="s">
        <v>181</v>
      </c>
      <c r="F15" s="28" t="s">
        <v>181</v>
      </c>
      <c r="G15" s="29" t="s">
        <v>181</v>
      </c>
      <c r="H15" s="28" t="s">
        <v>181</v>
      </c>
      <c r="I15" s="29" t="s">
        <v>181</v>
      </c>
      <c r="J15" s="28" t="s">
        <v>181</v>
      </c>
      <c r="K15" s="29" t="s">
        <v>181</v>
      </c>
      <c r="L15" s="28" t="s">
        <v>181</v>
      </c>
      <c r="M15" s="29" t="s">
        <v>181</v>
      </c>
      <c r="N15" s="28" t="s">
        <v>181</v>
      </c>
      <c r="O15" s="29" t="s">
        <v>181</v>
      </c>
      <c r="P15" s="28"/>
      <c r="Q15" s="22">
        <f t="shared" si="1"/>
        <v>0</v>
      </c>
      <c r="S15" s="21">
        <v>27.0</v>
      </c>
    </row>
    <row r="16">
      <c r="A16" s="4" t="s">
        <v>174</v>
      </c>
      <c r="B16" s="39" t="s">
        <v>112</v>
      </c>
      <c r="C16" s="29">
        <v>45.0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45</v>
      </c>
      <c r="S16" s="21">
        <v>28.0</v>
      </c>
    </row>
    <row r="17">
      <c r="A17" s="3"/>
    </row>
    <row r="18">
      <c r="A18" s="3"/>
      <c r="S18" s="23"/>
      <c r="T18" s="23"/>
      <c r="U18" s="23"/>
      <c r="V18" s="23" t="s">
        <v>175</v>
      </c>
    </row>
    <row r="19">
      <c r="A19" s="3"/>
      <c r="S19" s="23"/>
      <c r="T19" s="23"/>
      <c r="U19" s="23"/>
      <c r="V19" s="23" t="s">
        <v>176</v>
      </c>
      <c r="Z19" s="23" t="s">
        <v>193</v>
      </c>
    </row>
    <row r="20">
      <c r="A20" s="3"/>
      <c r="S20" s="23"/>
      <c r="T20" s="23"/>
      <c r="U20" s="23"/>
      <c r="V20" s="23" t="s">
        <v>177</v>
      </c>
    </row>
    <row r="21">
      <c r="A21" s="3"/>
      <c r="S21" s="23"/>
      <c r="T21" s="23"/>
      <c r="U21" s="23"/>
      <c r="V21" s="23" t="s">
        <v>178</v>
      </c>
    </row>
    <row r="22">
      <c r="A22" s="3"/>
    </row>
    <row r="23">
      <c r="A23" s="3"/>
      <c r="U23" s="40" t="s">
        <v>194</v>
      </c>
    </row>
    <row r="24">
      <c r="A24" s="3"/>
      <c r="U24" s="41" t="s">
        <v>195</v>
      </c>
    </row>
    <row r="25">
      <c r="A25" s="3"/>
    </row>
    <row r="26">
      <c r="A26" s="3"/>
      <c r="U26" s="42" t="s">
        <v>196</v>
      </c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</sheetData>
  <conditionalFormatting sqref="Q2:Q16">
    <cfRule type="cellIs" dxfId="2" priority="1" operator="between">
      <formula>80</formula>
      <formula>95</formula>
    </cfRule>
  </conditionalFormatting>
  <conditionalFormatting sqref="Q2:Q16">
    <cfRule type="cellIs" dxfId="3" priority="2" operator="greaterThan">
      <formula>105</formula>
    </cfRule>
  </conditionalFormatting>
  <conditionalFormatting sqref="Q2:Q16">
    <cfRule type="cellIs" dxfId="4" priority="3" operator="between">
      <formula>95</formula>
      <formula>105</formula>
    </cfRule>
  </conditionalFormatting>
  <conditionalFormatting sqref="Q2:Q16">
    <cfRule type="cellIs" dxfId="5" priority="4" operator="lessThan">
      <formula>80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4.29"/>
    <col customWidth="1" min="4" max="4" width="8.0"/>
    <col customWidth="1" min="6" max="6" width="8.0"/>
    <col customWidth="1" min="8" max="8" width="8.0"/>
    <col customWidth="1" min="9" max="9" width="14.29"/>
    <col customWidth="1" min="10" max="10" width="8.0"/>
    <col customWidth="1" min="12" max="12" width="8.0"/>
    <col hidden="1" min="13" max="13" width="14.43"/>
    <col customWidth="1" hidden="1" min="14" max="14" width="8.0"/>
    <col customWidth="1" min="15" max="15" width="5.29"/>
    <col customWidth="1" min="17" max="17" width="5.71"/>
    <col customWidth="1" min="18" max="18" width="13.29"/>
    <col customWidth="1" min="19" max="19" width="32.0"/>
  </cols>
  <sheetData>
    <row r="1">
      <c r="A1" s="43" t="s">
        <v>197</v>
      </c>
      <c r="B1" s="2" t="s">
        <v>129</v>
      </c>
      <c r="C1" s="2" t="s">
        <v>114</v>
      </c>
      <c r="D1" s="2" t="s">
        <v>115</v>
      </c>
      <c r="E1" s="2" t="s">
        <v>116</v>
      </c>
      <c r="F1" s="2" t="s">
        <v>117</v>
      </c>
      <c r="G1" s="2" t="s">
        <v>118</v>
      </c>
      <c r="H1" s="2" t="s">
        <v>119</v>
      </c>
      <c r="I1" s="2" t="s">
        <v>120</v>
      </c>
      <c r="J1" s="2" t="s">
        <v>121</v>
      </c>
      <c r="K1" s="2" t="s">
        <v>122</v>
      </c>
      <c r="L1" s="2" t="s">
        <v>123</v>
      </c>
      <c r="M1" s="2" t="s">
        <v>124</v>
      </c>
      <c r="N1" s="2" t="s">
        <v>125</v>
      </c>
      <c r="O1" s="2"/>
      <c r="P1" s="2" t="s">
        <v>128</v>
      </c>
      <c r="Q1" s="2"/>
      <c r="R1" s="2" t="s">
        <v>130</v>
      </c>
      <c r="S1" s="43" t="s">
        <v>198</v>
      </c>
    </row>
    <row r="2">
      <c r="A2" s="44" t="s">
        <v>133</v>
      </c>
      <c r="B2" s="44">
        <v>14.0</v>
      </c>
      <c r="C2" s="45" t="s">
        <v>199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R2" s="46" t="s">
        <v>199</v>
      </c>
      <c r="S2" s="24"/>
    </row>
    <row r="3">
      <c r="A3" s="44" t="s">
        <v>135</v>
      </c>
      <c r="B3" s="44">
        <v>15.0</v>
      </c>
      <c r="C3" s="47" t="s">
        <v>11</v>
      </c>
      <c r="D3" s="48"/>
      <c r="E3" s="49" t="s">
        <v>16</v>
      </c>
      <c r="F3" s="50">
        <v>20.0</v>
      </c>
      <c r="G3" s="51" t="s">
        <v>18</v>
      </c>
      <c r="H3" s="50">
        <v>25.0</v>
      </c>
      <c r="I3" s="51" t="s">
        <v>71</v>
      </c>
      <c r="J3" s="50">
        <v>25.0</v>
      </c>
      <c r="K3" s="49" t="s">
        <v>54</v>
      </c>
      <c r="L3" s="50">
        <v>15.0</v>
      </c>
      <c r="M3" s="31"/>
      <c r="N3" s="21"/>
      <c r="O3" s="23"/>
      <c r="P3" s="22">
        <f t="shared" ref="P3:P14" si="1">SUM(D3,F3,H3,J3,L3,N3)</f>
        <v>85</v>
      </c>
      <c r="R3" s="52" t="s">
        <v>200</v>
      </c>
      <c r="S3" s="53" t="s">
        <v>201</v>
      </c>
    </row>
    <row r="4">
      <c r="A4" s="44" t="s">
        <v>139</v>
      </c>
      <c r="B4" s="44">
        <v>16.0</v>
      </c>
      <c r="C4" s="54" t="s">
        <v>20</v>
      </c>
      <c r="D4" s="55">
        <v>25.0</v>
      </c>
      <c r="E4" s="54" t="s">
        <v>21</v>
      </c>
      <c r="F4" s="55">
        <v>15.0</v>
      </c>
      <c r="G4" s="56" t="s">
        <v>98</v>
      </c>
      <c r="H4" s="55">
        <v>20.0</v>
      </c>
      <c r="I4" s="54" t="s">
        <v>73</v>
      </c>
      <c r="J4" s="55">
        <v>25.0</v>
      </c>
      <c r="K4" s="54" t="s">
        <v>35</v>
      </c>
      <c r="L4" s="55">
        <v>10.0</v>
      </c>
      <c r="M4" s="27"/>
      <c r="N4" s="26"/>
      <c r="O4" s="23"/>
      <c r="P4" s="22">
        <f t="shared" si="1"/>
        <v>95</v>
      </c>
      <c r="R4" s="23"/>
      <c r="S4" s="57" t="s">
        <v>202</v>
      </c>
    </row>
    <row r="5">
      <c r="A5" s="44" t="s">
        <v>143</v>
      </c>
      <c r="B5" s="44">
        <v>17.0</v>
      </c>
      <c r="C5" s="51" t="s">
        <v>22</v>
      </c>
      <c r="D5" s="50">
        <v>25.0</v>
      </c>
      <c r="E5" s="51" t="s">
        <v>23</v>
      </c>
      <c r="F5" s="50">
        <v>20.0</v>
      </c>
      <c r="G5" s="51" t="s">
        <v>74</v>
      </c>
      <c r="H5" s="50">
        <v>20.0</v>
      </c>
      <c r="I5" s="51" t="s">
        <v>77</v>
      </c>
      <c r="J5" s="50">
        <v>25.0</v>
      </c>
      <c r="K5" s="49"/>
      <c r="L5" s="50"/>
      <c r="M5" s="49"/>
      <c r="N5" s="50"/>
      <c r="O5" s="23"/>
      <c r="P5" s="22">
        <f t="shared" si="1"/>
        <v>90</v>
      </c>
      <c r="R5" s="58"/>
      <c r="S5" s="57" t="s">
        <v>203</v>
      </c>
    </row>
    <row r="6">
      <c r="A6" s="44" t="s">
        <v>146</v>
      </c>
      <c r="B6" s="44">
        <v>18.0</v>
      </c>
      <c r="C6" s="56" t="s">
        <v>204</v>
      </c>
      <c r="D6" s="59">
        <v>20.0</v>
      </c>
      <c r="E6" s="54" t="s">
        <v>205</v>
      </c>
      <c r="F6" s="55">
        <v>20.0</v>
      </c>
      <c r="G6" s="54" t="s">
        <v>206</v>
      </c>
      <c r="H6" s="55">
        <v>15.0</v>
      </c>
      <c r="I6" s="56" t="s">
        <v>207</v>
      </c>
      <c r="J6" s="55">
        <v>20.0</v>
      </c>
      <c r="K6" s="54" t="s">
        <v>52</v>
      </c>
      <c r="L6" s="55">
        <v>20.0</v>
      </c>
      <c r="M6" s="27" t="s">
        <v>181</v>
      </c>
      <c r="N6" s="26" t="s">
        <v>181</v>
      </c>
      <c r="O6" s="23"/>
      <c r="P6" s="22">
        <f t="shared" si="1"/>
        <v>95</v>
      </c>
      <c r="R6" s="23"/>
      <c r="S6" s="57" t="s">
        <v>208</v>
      </c>
    </row>
    <row r="7">
      <c r="A7" s="44" t="s">
        <v>149</v>
      </c>
      <c r="B7" s="44">
        <v>19.0</v>
      </c>
      <c r="C7" s="51" t="s">
        <v>209</v>
      </c>
      <c r="D7" s="50">
        <v>30.0</v>
      </c>
      <c r="E7" s="51" t="s">
        <v>210</v>
      </c>
      <c r="F7" s="50">
        <v>30.0</v>
      </c>
      <c r="G7" s="51" t="s">
        <v>56</v>
      </c>
      <c r="H7" s="50">
        <v>20.0</v>
      </c>
      <c r="I7" s="49" t="s">
        <v>99</v>
      </c>
      <c r="J7" s="50">
        <v>10.0</v>
      </c>
      <c r="K7" s="51"/>
      <c r="L7" s="50"/>
      <c r="M7" s="60"/>
      <c r="N7" s="61"/>
      <c r="O7" s="23"/>
      <c r="P7" s="22">
        <f t="shared" si="1"/>
        <v>90</v>
      </c>
      <c r="R7" s="23"/>
      <c r="S7" s="57" t="s">
        <v>211</v>
      </c>
    </row>
    <row r="8">
      <c r="A8" s="44" t="s">
        <v>152</v>
      </c>
      <c r="B8" s="44">
        <v>20.0</v>
      </c>
      <c r="C8" s="54" t="s">
        <v>59</v>
      </c>
      <c r="D8" s="55">
        <v>20.0</v>
      </c>
      <c r="E8" s="54" t="s">
        <v>62</v>
      </c>
      <c r="F8" s="55">
        <v>10.0</v>
      </c>
      <c r="G8" s="56" t="s">
        <v>63</v>
      </c>
      <c r="H8" s="55">
        <v>15.0</v>
      </c>
      <c r="I8" s="54" t="s">
        <v>66</v>
      </c>
      <c r="J8" s="55">
        <v>15.0</v>
      </c>
      <c r="K8" s="56" t="s">
        <v>87</v>
      </c>
      <c r="L8" s="55">
        <v>25.0</v>
      </c>
      <c r="M8" s="27" t="s">
        <v>181</v>
      </c>
      <c r="N8" s="26" t="s">
        <v>181</v>
      </c>
      <c r="O8" s="23"/>
      <c r="P8" s="22">
        <f t="shared" si="1"/>
        <v>85</v>
      </c>
      <c r="R8" s="62" t="s">
        <v>212</v>
      </c>
      <c r="S8" s="57" t="s">
        <v>213</v>
      </c>
    </row>
    <row r="9">
      <c r="A9" s="44" t="s">
        <v>155</v>
      </c>
      <c r="B9" s="44">
        <v>21.0</v>
      </c>
      <c r="C9" s="49" t="s">
        <v>214</v>
      </c>
      <c r="D9" s="50">
        <v>15.0</v>
      </c>
      <c r="E9" s="63" t="s">
        <v>215</v>
      </c>
      <c r="F9" s="50">
        <v>15.0</v>
      </c>
      <c r="G9" s="51" t="s">
        <v>42</v>
      </c>
      <c r="H9" s="50">
        <v>20.0</v>
      </c>
      <c r="I9" s="51" t="s">
        <v>100</v>
      </c>
      <c r="J9" s="50">
        <v>35.0</v>
      </c>
      <c r="K9" s="51"/>
      <c r="L9" s="50"/>
      <c r="M9" s="51"/>
      <c r="N9" s="50"/>
      <c r="O9" s="23"/>
      <c r="P9" s="22">
        <f t="shared" si="1"/>
        <v>85</v>
      </c>
      <c r="R9" s="23"/>
      <c r="S9" s="57" t="s">
        <v>216</v>
      </c>
    </row>
    <row r="10">
      <c r="A10" s="44" t="s">
        <v>158</v>
      </c>
      <c r="B10" s="44">
        <v>22.0</v>
      </c>
      <c r="C10" s="54" t="s">
        <v>68</v>
      </c>
      <c r="D10" s="55">
        <v>15.0</v>
      </c>
      <c r="E10" s="54" t="s">
        <v>79</v>
      </c>
      <c r="F10" s="55">
        <v>35.0</v>
      </c>
      <c r="G10" s="54" t="s">
        <v>29</v>
      </c>
      <c r="H10" s="55">
        <v>20.0</v>
      </c>
      <c r="I10" s="54" t="s">
        <v>32</v>
      </c>
      <c r="J10" s="55">
        <v>15.0</v>
      </c>
      <c r="K10" s="64" t="s">
        <v>217</v>
      </c>
      <c r="L10" s="65">
        <v>10.0</v>
      </c>
      <c r="M10" s="27" t="s">
        <v>181</v>
      </c>
      <c r="N10" s="26" t="s">
        <v>181</v>
      </c>
      <c r="O10" s="23"/>
      <c r="P10" s="22">
        <f t="shared" si="1"/>
        <v>95</v>
      </c>
      <c r="R10" s="66" t="s">
        <v>218</v>
      </c>
      <c r="S10" s="57" t="s">
        <v>219</v>
      </c>
    </row>
    <row r="11">
      <c r="A11" s="44" t="s">
        <v>161</v>
      </c>
      <c r="B11" s="44">
        <v>23.0</v>
      </c>
      <c r="C11" s="51" t="s">
        <v>84</v>
      </c>
      <c r="D11" s="50">
        <v>20.0</v>
      </c>
      <c r="E11" s="51" t="s">
        <v>86</v>
      </c>
      <c r="F11" s="50">
        <v>25.0</v>
      </c>
      <c r="G11" s="49" t="s">
        <v>89</v>
      </c>
      <c r="H11" s="50">
        <v>35.0</v>
      </c>
      <c r="I11" s="49" t="s">
        <v>220</v>
      </c>
      <c r="J11" s="50">
        <v>10.0</v>
      </c>
      <c r="K11" s="51"/>
      <c r="L11" s="50"/>
      <c r="M11" s="51"/>
      <c r="N11" s="50"/>
      <c r="O11" s="61"/>
      <c r="P11" s="22">
        <f t="shared" si="1"/>
        <v>90</v>
      </c>
      <c r="R11" s="62" t="s">
        <v>221</v>
      </c>
      <c r="S11" s="57" t="s">
        <v>222</v>
      </c>
    </row>
    <row r="12">
      <c r="A12" s="44" t="s">
        <v>165</v>
      </c>
      <c r="B12" s="44">
        <v>24.0</v>
      </c>
      <c r="C12" s="56" t="s">
        <v>82</v>
      </c>
      <c r="D12" s="55">
        <v>15.0</v>
      </c>
      <c r="E12" s="56" t="s">
        <v>223</v>
      </c>
      <c r="F12" s="55">
        <v>25.0</v>
      </c>
      <c r="G12" s="37" t="s">
        <v>224</v>
      </c>
      <c r="H12" s="36">
        <v>15.0</v>
      </c>
      <c r="I12" s="67" t="s">
        <v>225</v>
      </c>
      <c r="J12" s="68">
        <v>20.0</v>
      </c>
      <c r="K12" s="64" t="s">
        <v>226</v>
      </c>
      <c r="L12" s="69">
        <v>15.0</v>
      </c>
      <c r="M12" s="54"/>
      <c r="N12" s="55"/>
      <c r="O12" s="23"/>
      <c r="P12" s="22">
        <f t="shared" si="1"/>
        <v>90</v>
      </c>
      <c r="R12" s="23"/>
      <c r="S12" s="57" t="s">
        <v>227</v>
      </c>
    </row>
    <row r="13">
      <c r="A13" s="44" t="s">
        <v>169</v>
      </c>
      <c r="B13" s="44">
        <v>25.0</v>
      </c>
      <c r="C13" s="51" t="s">
        <v>102</v>
      </c>
      <c r="D13" s="50">
        <v>20.0</v>
      </c>
      <c r="E13" s="51" t="s">
        <v>103</v>
      </c>
      <c r="F13" s="50">
        <v>25.0</v>
      </c>
      <c r="G13" s="51" t="s">
        <v>104</v>
      </c>
      <c r="H13" s="50">
        <v>15.0</v>
      </c>
      <c r="I13" s="49" t="s">
        <v>26</v>
      </c>
      <c r="J13" s="50">
        <v>10.0</v>
      </c>
      <c r="K13" s="51" t="s">
        <v>38</v>
      </c>
      <c r="L13" s="50">
        <v>15.0</v>
      </c>
      <c r="M13" s="60"/>
      <c r="N13" s="61"/>
      <c r="O13" s="23"/>
      <c r="P13" s="22">
        <f t="shared" si="1"/>
        <v>85</v>
      </c>
      <c r="R13" s="23"/>
      <c r="S13" s="57" t="s">
        <v>228</v>
      </c>
    </row>
    <row r="14">
      <c r="A14" s="44" t="s">
        <v>172</v>
      </c>
      <c r="B14" s="44">
        <v>26.0</v>
      </c>
      <c r="C14" s="70" t="s">
        <v>13</v>
      </c>
      <c r="D14" s="59"/>
      <c r="E14" s="70" t="s">
        <v>14</v>
      </c>
      <c r="F14" s="59"/>
      <c r="G14" s="54"/>
      <c r="H14" s="55"/>
      <c r="I14" s="56"/>
      <c r="J14" s="55"/>
      <c r="K14" s="56"/>
      <c r="L14" s="55"/>
      <c r="M14" s="71"/>
      <c r="N14" s="72"/>
      <c r="O14" s="23"/>
      <c r="P14" s="22">
        <f t="shared" si="1"/>
        <v>0</v>
      </c>
      <c r="R14" s="23"/>
      <c r="S14" s="73" t="s">
        <v>229</v>
      </c>
    </row>
    <row r="15">
      <c r="A15" s="44"/>
      <c r="B15" s="44">
        <v>27.0</v>
      </c>
      <c r="C15" s="74" t="s">
        <v>230</v>
      </c>
      <c r="D15" s="29" t="s">
        <v>181</v>
      </c>
      <c r="E15" s="28" t="s">
        <v>181</v>
      </c>
      <c r="F15" s="29" t="s">
        <v>181</v>
      </c>
      <c r="G15" s="28" t="s">
        <v>181</v>
      </c>
      <c r="H15" s="29" t="s">
        <v>181</v>
      </c>
      <c r="I15" s="28" t="s">
        <v>181</v>
      </c>
      <c r="J15" s="29" t="s">
        <v>181</v>
      </c>
      <c r="K15" s="28" t="s">
        <v>181</v>
      </c>
      <c r="L15" s="29" t="s">
        <v>181</v>
      </c>
      <c r="M15" s="28" t="s">
        <v>181</v>
      </c>
      <c r="N15" s="29" t="s">
        <v>181</v>
      </c>
      <c r="O15" s="28"/>
      <c r="P15" s="28"/>
      <c r="R15" s="23"/>
      <c r="S15" s="23"/>
    </row>
    <row r="16">
      <c r="A16" s="44"/>
      <c r="B16" s="44">
        <v>28.0</v>
      </c>
      <c r="C16" s="74" t="s">
        <v>230</v>
      </c>
      <c r="D16" s="29"/>
      <c r="E16" s="28" t="s">
        <v>181</v>
      </c>
      <c r="F16" s="29" t="s">
        <v>181</v>
      </c>
      <c r="G16" s="28" t="s">
        <v>181</v>
      </c>
      <c r="H16" s="29" t="s">
        <v>181</v>
      </c>
      <c r="I16" s="28" t="s">
        <v>181</v>
      </c>
      <c r="J16" s="29" t="s">
        <v>181</v>
      </c>
      <c r="K16" s="28" t="s">
        <v>181</v>
      </c>
      <c r="L16" s="29" t="s">
        <v>181</v>
      </c>
      <c r="M16" s="28" t="s">
        <v>181</v>
      </c>
      <c r="N16" s="29" t="s">
        <v>181</v>
      </c>
      <c r="O16" s="28"/>
      <c r="P16" s="28"/>
      <c r="S16" s="2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4"/>
      <c r="B20" s="4"/>
      <c r="C20" s="56"/>
      <c r="D20" s="55"/>
      <c r="E20" s="56"/>
      <c r="F20" s="55"/>
      <c r="G20" s="56"/>
      <c r="H20" s="55"/>
      <c r="I20" s="54"/>
      <c r="J20" s="55"/>
      <c r="K20" s="56"/>
      <c r="L20" s="55"/>
      <c r="M20" s="56"/>
      <c r="N20" s="55"/>
      <c r="O20" s="27"/>
      <c r="P20" s="27"/>
    </row>
    <row r="21">
      <c r="A21" s="4"/>
      <c r="B21" s="4"/>
      <c r="C21" s="75"/>
      <c r="D21" s="76"/>
      <c r="E21" s="49" t="s">
        <v>24</v>
      </c>
      <c r="F21" s="50">
        <v>5.0</v>
      </c>
      <c r="G21" s="49" t="s">
        <v>57</v>
      </c>
      <c r="H21" s="50">
        <v>15.0</v>
      </c>
      <c r="I21" s="49"/>
      <c r="J21" s="50"/>
      <c r="K21" s="49" t="s">
        <v>107</v>
      </c>
      <c r="L21" s="50">
        <v>15.0</v>
      </c>
      <c r="M21" s="77" t="s">
        <v>181</v>
      </c>
      <c r="N21" s="78" t="s">
        <v>181</v>
      </c>
      <c r="O21" s="79"/>
      <c r="P21" s="22">
        <f t="shared" ref="P21:P24" si="2">SUM(D21,F21,H21,J21,L21,N21)</f>
        <v>35</v>
      </c>
    </row>
    <row r="22">
      <c r="A22" s="4"/>
      <c r="B22" s="4"/>
      <c r="C22" s="56" t="s">
        <v>231</v>
      </c>
      <c r="D22" s="55">
        <v>10.0</v>
      </c>
      <c r="E22" s="56" t="s">
        <v>232</v>
      </c>
      <c r="F22" s="55">
        <v>10.0</v>
      </c>
      <c r="G22" s="56" t="s">
        <v>233</v>
      </c>
      <c r="H22" s="55">
        <v>15.0</v>
      </c>
      <c r="I22" s="56" t="s">
        <v>234</v>
      </c>
      <c r="J22" s="55">
        <v>15.0</v>
      </c>
      <c r="K22" s="56" t="s">
        <v>235</v>
      </c>
      <c r="L22" s="55">
        <v>15.0</v>
      </c>
      <c r="M22" s="56" t="s">
        <v>93</v>
      </c>
      <c r="N22" s="55">
        <v>30.0</v>
      </c>
      <c r="O22" s="72"/>
      <c r="P22" s="22">
        <f t="shared" si="2"/>
        <v>95</v>
      </c>
      <c r="R22" s="23"/>
      <c r="S22" s="23"/>
    </row>
    <row r="23">
      <c r="A23" s="4"/>
      <c r="B23" s="4"/>
      <c r="C23" s="49" t="s">
        <v>43</v>
      </c>
      <c r="D23" s="50">
        <v>20.0</v>
      </c>
      <c r="E23" s="80" t="s">
        <v>236</v>
      </c>
      <c r="F23" s="81">
        <v>20.0</v>
      </c>
      <c r="G23" s="49"/>
      <c r="H23" s="50"/>
      <c r="I23" s="51"/>
      <c r="J23" s="50"/>
      <c r="K23" s="49"/>
      <c r="L23" s="50"/>
      <c r="M23" s="51"/>
      <c r="N23" s="50"/>
      <c r="O23" s="23"/>
      <c r="P23" s="22">
        <f t="shared" si="2"/>
        <v>40</v>
      </c>
      <c r="R23" s="23"/>
      <c r="S23" s="23"/>
    </row>
    <row r="24">
      <c r="A24" s="4"/>
      <c r="B24" s="4"/>
      <c r="C24" s="37" t="s">
        <v>106</v>
      </c>
      <c r="D24" s="36">
        <v>20.0</v>
      </c>
      <c r="E24" s="56" t="s">
        <v>237</v>
      </c>
      <c r="F24" s="55">
        <v>25.0</v>
      </c>
      <c r="G24" s="56" t="s">
        <v>97</v>
      </c>
      <c r="H24" s="55">
        <v>20.0</v>
      </c>
      <c r="I24" s="82" t="s">
        <v>215</v>
      </c>
      <c r="J24" s="55">
        <v>15.0</v>
      </c>
      <c r="K24" s="54" t="s">
        <v>238</v>
      </c>
      <c r="L24" s="55">
        <v>20.0</v>
      </c>
      <c r="M24" s="56"/>
      <c r="N24" s="55"/>
      <c r="O24" s="72"/>
      <c r="P24" s="22">
        <f t="shared" si="2"/>
        <v>100</v>
      </c>
      <c r="R24" s="23"/>
      <c r="S24" s="23"/>
    </row>
    <row r="25">
      <c r="A25" s="3"/>
      <c r="B25" s="3"/>
      <c r="R25" s="23"/>
      <c r="S25" s="23"/>
    </row>
    <row r="26">
      <c r="A26" s="3"/>
      <c r="B26" s="3"/>
      <c r="E26" s="32"/>
      <c r="F26" s="33"/>
      <c r="I26" s="75"/>
      <c r="J26" s="76"/>
      <c r="R26" s="23"/>
      <c r="S26" s="23"/>
    </row>
    <row r="27">
      <c r="A27" s="3"/>
      <c r="B27" s="3"/>
      <c r="C27" s="51"/>
      <c r="D27" s="50"/>
      <c r="E27" s="51"/>
      <c r="F27" s="50"/>
      <c r="G27" s="51"/>
      <c r="H27" s="50"/>
      <c r="I27" s="49"/>
      <c r="J27" s="50"/>
      <c r="R27" s="23"/>
      <c r="S27" s="23"/>
      <c r="W27" s="23" t="s">
        <v>193</v>
      </c>
    </row>
    <row r="28">
      <c r="A28" s="3"/>
      <c r="B28" s="3"/>
      <c r="I28" s="49"/>
      <c r="J28" s="50"/>
    </row>
    <row r="29">
      <c r="A29" s="3"/>
      <c r="B29" s="3"/>
      <c r="I29" s="49"/>
      <c r="J29" s="50"/>
    </row>
    <row r="30">
      <c r="A30" s="3"/>
      <c r="B30" s="3"/>
    </row>
    <row r="31">
      <c r="A31" s="3"/>
      <c r="B31" s="3"/>
    </row>
    <row r="32">
      <c r="A32" s="3"/>
      <c r="B32" s="3"/>
    </row>
    <row r="33">
      <c r="A33" s="3"/>
      <c r="B33" s="3"/>
    </row>
    <row r="34">
      <c r="A34" s="3"/>
      <c r="B34" s="3"/>
    </row>
    <row r="35">
      <c r="A35" s="3"/>
      <c r="B35" s="3"/>
    </row>
    <row r="36">
      <c r="A36" s="3"/>
      <c r="B36" s="3"/>
    </row>
    <row r="37">
      <c r="A37" s="3"/>
      <c r="B37" s="3"/>
    </row>
    <row r="38">
      <c r="A38" s="3"/>
      <c r="B38" s="3"/>
    </row>
    <row r="39">
      <c r="A39" s="3"/>
      <c r="B39" s="3"/>
    </row>
    <row r="40">
      <c r="A40" s="3"/>
      <c r="B40" s="3"/>
    </row>
    <row r="41">
      <c r="A41" s="3"/>
      <c r="B41" s="3"/>
    </row>
    <row r="42">
      <c r="A42" s="3"/>
      <c r="B42" s="3"/>
    </row>
    <row r="43">
      <c r="A43" s="3"/>
      <c r="B43" s="3"/>
    </row>
    <row r="44">
      <c r="A44" s="3"/>
      <c r="B44" s="3"/>
    </row>
    <row r="45">
      <c r="A45" s="3"/>
      <c r="B45" s="3"/>
    </row>
    <row r="46">
      <c r="A46" s="3"/>
      <c r="B46" s="3"/>
    </row>
    <row r="47">
      <c r="A47" s="3"/>
      <c r="B47" s="3"/>
    </row>
    <row r="48">
      <c r="A48" s="3"/>
      <c r="B48" s="3"/>
    </row>
    <row r="49">
      <c r="A49" s="3"/>
      <c r="B49" s="3"/>
    </row>
    <row r="50">
      <c r="A50" s="3"/>
      <c r="B50" s="3"/>
    </row>
    <row r="51">
      <c r="A51" s="3"/>
      <c r="B51" s="3"/>
    </row>
    <row r="52">
      <c r="A52" s="3"/>
      <c r="B52" s="3"/>
    </row>
    <row r="53">
      <c r="A53" s="3"/>
      <c r="B53" s="3"/>
    </row>
    <row r="54">
      <c r="A54" s="3"/>
      <c r="B54" s="3"/>
    </row>
    <row r="55">
      <c r="A55" s="3"/>
      <c r="B55" s="3"/>
    </row>
    <row r="56">
      <c r="A56" s="3"/>
      <c r="B56" s="3"/>
    </row>
    <row r="57">
      <c r="A57" s="3"/>
      <c r="B57" s="3"/>
    </row>
    <row r="58">
      <c r="A58" s="3"/>
      <c r="B58" s="3"/>
    </row>
    <row r="59">
      <c r="A59" s="3"/>
      <c r="B59" s="3"/>
    </row>
    <row r="60">
      <c r="A60" s="3"/>
      <c r="B60" s="3"/>
    </row>
    <row r="61">
      <c r="A61" s="3"/>
      <c r="B61" s="3"/>
    </row>
    <row r="62">
      <c r="A62" s="3"/>
      <c r="B62" s="3"/>
    </row>
    <row r="63">
      <c r="A63" s="3"/>
      <c r="B63" s="3"/>
    </row>
    <row r="64">
      <c r="A64" s="3"/>
      <c r="B64" s="3"/>
    </row>
    <row r="65">
      <c r="A65" s="3"/>
      <c r="B65" s="3"/>
    </row>
    <row r="66">
      <c r="A66" s="3"/>
      <c r="B66" s="3"/>
    </row>
    <row r="67">
      <c r="A67" s="3"/>
      <c r="B67" s="3"/>
    </row>
    <row r="68">
      <c r="A68" s="3"/>
      <c r="B68" s="3"/>
    </row>
    <row r="69">
      <c r="A69" s="3"/>
      <c r="B69" s="3"/>
    </row>
    <row r="70">
      <c r="A70" s="3"/>
      <c r="B70" s="3"/>
    </row>
    <row r="71">
      <c r="A71" s="3"/>
      <c r="B71" s="3"/>
    </row>
    <row r="72">
      <c r="A72" s="3"/>
      <c r="B72" s="3"/>
    </row>
    <row r="73">
      <c r="A73" s="3"/>
      <c r="B73" s="3"/>
    </row>
    <row r="74">
      <c r="A74" s="3"/>
      <c r="B74" s="3"/>
    </row>
    <row r="75">
      <c r="A75" s="3"/>
      <c r="B75" s="3"/>
    </row>
    <row r="76">
      <c r="A76" s="3"/>
      <c r="B76" s="3"/>
    </row>
    <row r="77">
      <c r="A77" s="3"/>
      <c r="B77" s="3"/>
    </row>
    <row r="78">
      <c r="A78" s="3"/>
      <c r="B78" s="3"/>
    </row>
    <row r="79">
      <c r="A79" s="3"/>
      <c r="B79" s="3"/>
    </row>
    <row r="80">
      <c r="A80" s="3"/>
      <c r="B80" s="3"/>
    </row>
    <row r="81">
      <c r="A81" s="3"/>
      <c r="B81" s="3"/>
    </row>
    <row r="82">
      <c r="A82" s="3"/>
      <c r="B82" s="3"/>
    </row>
    <row r="83">
      <c r="A83" s="3"/>
      <c r="B83" s="3"/>
    </row>
    <row r="84">
      <c r="A84" s="3"/>
      <c r="B84" s="3"/>
    </row>
    <row r="85">
      <c r="A85" s="3"/>
      <c r="B85" s="3"/>
    </row>
    <row r="86">
      <c r="A86" s="3"/>
      <c r="B86" s="3"/>
    </row>
    <row r="87">
      <c r="A87" s="3"/>
      <c r="B87" s="3"/>
    </row>
    <row r="88">
      <c r="A88" s="3"/>
      <c r="B88" s="3"/>
    </row>
    <row r="89">
      <c r="A89" s="3"/>
      <c r="B89" s="3"/>
    </row>
    <row r="90">
      <c r="A90" s="3"/>
      <c r="B90" s="3"/>
    </row>
    <row r="91">
      <c r="A91" s="3"/>
      <c r="B91" s="3"/>
    </row>
    <row r="92">
      <c r="A92" s="3"/>
      <c r="B92" s="3"/>
    </row>
    <row r="93">
      <c r="A93" s="3"/>
      <c r="B93" s="3"/>
    </row>
    <row r="94">
      <c r="A94" s="3"/>
      <c r="B94" s="3"/>
    </row>
    <row r="95">
      <c r="A95" s="3"/>
      <c r="B95" s="3"/>
    </row>
    <row r="96">
      <c r="A96" s="3"/>
      <c r="B96" s="3"/>
    </row>
    <row r="97">
      <c r="A97" s="3"/>
      <c r="B97" s="3"/>
    </row>
    <row r="98">
      <c r="A98" s="3"/>
      <c r="B98" s="3"/>
    </row>
    <row r="99">
      <c r="A99" s="3"/>
      <c r="B99" s="3"/>
    </row>
    <row r="100">
      <c r="A100" s="3"/>
      <c r="B100" s="3"/>
    </row>
    <row r="101">
      <c r="A101" s="3"/>
      <c r="B101" s="3"/>
    </row>
    <row r="102">
      <c r="A102" s="3"/>
      <c r="B102" s="3"/>
    </row>
    <row r="103">
      <c r="A103" s="3"/>
      <c r="B103" s="3"/>
    </row>
    <row r="104">
      <c r="A104" s="3"/>
      <c r="B104" s="3"/>
    </row>
    <row r="105">
      <c r="A105" s="3"/>
      <c r="B105" s="3"/>
    </row>
    <row r="106">
      <c r="A106" s="3"/>
      <c r="B106" s="3"/>
    </row>
    <row r="107">
      <c r="A107" s="3"/>
      <c r="B107" s="3"/>
    </row>
    <row r="108">
      <c r="A108" s="3"/>
      <c r="B108" s="3"/>
    </row>
    <row r="109">
      <c r="A109" s="3"/>
      <c r="B109" s="3"/>
    </row>
    <row r="110">
      <c r="A110" s="3"/>
      <c r="B110" s="3"/>
    </row>
    <row r="111">
      <c r="A111" s="3"/>
      <c r="B111" s="3"/>
    </row>
    <row r="112">
      <c r="A112" s="3"/>
      <c r="B112" s="3"/>
    </row>
    <row r="113">
      <c r="A113" s="3"/>
      <c r="B113" s="3"/>
    </row>
    <row r="114">
      <c r="A114" s="3"/>
      <c r="B114" s="3"/>
    </row>
    <row r="115">
      <c r="A115" s="3"/>
      <c r="B115" s="3"/>
    </row>
    <row r="116">
      <c r="A116" s="3"/>
      <c r="B116" s="3"/>
    </row>
    <row r="117">
      <c r="A117" s="3"/>
      <c r="B117" s="3"/>
    </row>
    <row r="118">
      <c r="A118" s="3"/>
      <c r="B118" s="3"/>
    </row>
    <row r="119">
      <c r="A119" s="3"/>
      <c r="B119" s="3"/>
    </row>
    <row r="120">
      <c r="A120" s="3"/>
      <c r="B120" s="3"/>
    </row>
    <row r="121">
      <c r="A121" s="3"/>
      <c r="B121" s="3"/>
    </row>
    <row r="122">
      <c r="A122" s="3"/>
      <c r="B122" s="3"/>
    </row>
    <row r="123">
      <c r="A123" s="3"/>
      <c r="B123" s="3"/>
    </row>
    <row r="124">
      <c r="A124" s="3"/>
      <c r="B124" s="3"/>
    </row>
    <row r="125">
      <c r="A125" s="3"/>
      <c r="B125" s="3"/>
    </row>
    <row r="126">
      <c r="A126" s="3"/>
      <c r="B126" s="3"/>
    </row>
    <row r="127">
      <c r="A127" s="3"/>
      <c r="B127" s="3"/>
    </row>
    <row r="128">
      <c r="A128" s="3"/>
      <c r="B128" s="3"/>
    </row>
    <row r="129">
      <c r="A129" s="3"/>
      <c r="B129" s="3"/>
    </row>
    <row r="130">
      <c r="A130" s="3"/>
      <c r="B130" s="3"/>
    </row>
    <row r="131">
      <c r="A131" s="3"/>
      <c r="B131" s="3"/>
    </row>
    <row r="132">
      <c r="A132" s="3"/>
      <c r="B132" s="3"/>
    </row>
    <row r="133">
      <c r="A133" s="3"/>
      <c r="B133" s="3"/>
    </row>
    <row r="134">
      <c r="A134" s="3"/>
      <c r="B134" s="3"/>
    </row>
    <row r="135">
      <c r="A135" s="3"/>
      <c r="B135" s="3"/>
    </row>
    <row r="136">
      <c r="A136" s="3"/>
      <c r="B136" s="3"/>
    </row>
    <row r="137">
      <c r="A137" s="3"/>
      <c r="B137" s="3"/>
    </row>
    <row r="138">
      <c r="A138" s="3"/>
      <c r="B138" s="3"/>
    </row>
    <row r="139">
      <c r="A139" s="3"/>
      <c r="B139" s="3"/>
    </row>
    <row r="140">
      <c r="A140" s="3"/>
      <c r="B140" s="3"/>
    </row>
    <row r="141">
      <c r="A141" s="3"/>
      <c r="B141" s="3"/>
    </row>
    <row r="142">
      <c r="A142" s="3"/>
      <c r="B142" s="3"/>
    </row>
    <row r="143">
      <c r="A143" s="3"/>
      <c r="B143" s="3"/>
    </row>
    <row r="144">
      <c r="A144" s="3"/>
      <c r="B144" s="3"/>
    </row>
    <row r="145">
      <c r="A145" s="3"/>
      <c r="B145" s="3"/>
    </row>
    <row r="146">
      <c r="A146" s="3"/>
      <c r="B146" s="3"/>
    </row>
    <row r="147">
      <c r="A147" s="3"/>
      <c r="B147" s="3"/>
    </row>
    <row r="148">
      <c r="A148" s="3"/>
      <c r="B148" s="3"/>
    </row>
    <row r="149">
      <c r="A149" s="3"/>
      <c r="B149" s="3"/>
    </row>
    <row r="150">
      <c r="A150" s="3"/>
      <c r="B150" s="3"/>
    </row>
    <row r="151">
      <c r="A151" s="3"/>
      <c r="B151" s="3"/>
    </row>
    <row r="152">
      <c r="A152" s="3"/>
      <c r="B152" s="3"/>
    </row>
    <row r="153">
      <c r="A153" s="3"/>
      <c r="B153" s="3"/>
    </row>
    <row r="154">
      <c r="A154" s="3"/>
      <c r="B154" s="3"/>
    </row>
    <row r="155">
      <c r="A155" s="3"/>
      <c r="B155" s="3"/>
    </row>
    <row r="156">
      <c r="A156" s="3"/>
      <c r="B156" s="3"/>
    </row>
    <row r="157">
      <c r="A157" s="3"/>
      <c r="B157" s="3"/>
    </row>
    <row r="158">
      <c r="A158" s="3"/>
      <c r="B158" s="3"/>
    </row>
    <row r="159">
      <c r="A159" s="3"/>
      <c r="B159" s="3"/>
    </row>
    <row r="160">
      <c r="A160" s="3"/>
      <c r="B160" s="3"/>
    </row>
    <row r="161">
      <c r="A161" s="3"/>
      <c r="B161" s="3"/>
    </row>
    <row r="162">
      <c r="A162" s="3"/>
      <c r="B162" s="3"/>
    </row>
    <row r="163">
      <c r="A163" s="3"/>
      <c r="B163" s="3"/>
    </row>
    <row r="164">
      <c r="A164" s="3"/>
      <c r="B164" s="3"/>
    </row>
    <row r="165">
      <c r="A165" s="3"/>
      <c r="B165" s="3"/>
    </row>
    <row r="166">
      <c r="A166" s="3"/>
      <c r="B166" s="3"/>
    </row>
    <row r="167">
      <c r="A167" s="3"/>
      <c r="B167" s="3"/>
    </row>
    <row r="168">
      <c r="A168" s="3"/>
      <c r="B168" s="3"/>
    </row>
    <row r="169">
      <c r="A169" s="3"/>
      <c r="B169" s="3"/>
    </row>
    <row r="170">
      <c r="A170" s="3"/>
      <c r="B170" s="3"/>
    </row>
    <row r="171">
      <c r="A171" s="3"/>
      <c r="B171" s="3"/>
    </row>
    <row r="172">
      <c r="A172" s="3"/>
      <c r="B172" s="3"/>
    </row>
    <row r="173">
      <c r="A173" s="3"/>
      <c r="B173" s="3"/>
    </row>
    <row r="174">
      <c r="A174" s="3"/>
      <c r="B174" s="3"/>
    </row>
    <row r="175">
      <c r="A175" s="3"/>
      <c r="B175" s="3"/>
    </row>
    <row r="176">
      <c r="A176" s="3"/>
      <c r="B176" s="3"/>
    </row>
    <row r="177">
      <c r="A177" s="3"/>
      <c r="B177" s="3"/>
    </row>
    <row r="178">
      <c r="A178" s="3"/>
      <c r="B178" s="3"/>
    </row>
    <row r="179">
      <c r="A179" s="3"/>
      <c r="B179" s="3"/>
    </row>
    <row r="180">
      <c r="A180" s="3"/>
      <c r="B180" s="3"/>
    </row>
    <row r="181">
      <c r="A181" s="3"/>
      <c r="B181" s="3"/>
    </row>
    <row r="182">
      <c r="A182" s="3"/>
      <c r="B182" s="3"/>
    </row>
    <row r="183">
      <c r="A183" s="3"/>
      <c r="B183" s="3"/>
    </row>
    <row r="184">
      <c r="A184" s="3"/>
      <c r="B184" s="3"/>
    </row>
    <row r="185">
      <c r="A185" s="3"/>
      <c r="B185" s="3"/>
    </row>
    <row r="186">
      <c r="A186" s="3"/>
      <c r="B186" s="3"/>
    </row>
    <row r="187">
      <c r="A187" s="3"/>
      <c r="B187" s="3"/>
    </row>
    <row r="188">
      <c r="A188" s="3"/>
      <c r="B188" s="3"/>
    </row>
    <row r="189">
      <c r="A189" s="3"/>
      <c r="B189" s="3"/>
    </row>
    <row r="190">
      <c r="A190" s="3"/>
      <c r="B190" s="3"/>
    </row>
    <row r="191">
      <c r="A191" s="3"/>
      <c r="B191" s="3"/>
    </row>
    <row r="192">
      <c r="A192" s="3"/>
      <c r="B192" s="3"/>
    </row>
    <row r="193">
      <c r="A193" s="3"/>
      <c r="B193" s="3"/>
    </row>
    <row r="194">
      <c r="A194" s="3"/>
      <c r="B194" s="3"/>
    </row>
    <row r="195">
      <c r="A195" s="3"/>
      <c r="B195" s="3"/>
    </row>
    <row r="196">
      <c r="A196" s="3"/>
      <c r="B196" s="3"/>
    </row>
    <row r="197">
      <c r="A197" s="3"/>
      <c r="B197" s="3"/>
    </row>
    <row r="198">
      <c r="A198" s="3"/>
      <c r="B198" s="3"/>
    </row>
    <row r="199">
      <c r="A199" s="3"/>
      <c r="B199" s="3"/>
    </row>
    <row r="200">
      <c r="A200" s="3"/>
      <c r="B200" s="3"/>
    </row>
    <row r="201">
      <c r="A201" s="3"/>
      <c r="B201" s="3"/>
    </row>
    <row r="202">
      <c r="A202" s="3"/>
      <c r="B202" s="3"/>
    </row>
    <row r="203">
      <c r="A203" s="3"/>
      <c r="B203" s="3"/>
    </row>
    <row r="204">
      <c r="A204" s="3"/>
      <c r="B204" s="3"/>
    </row>
    <row r="205">
      <c r="A205" s="3"/>
      <c r="B205" s="3"/>
    </row>
    <row r="206">
      <c r="A206" s="3"/>
      <c r="B206" s="3"/>
    </row>
    <row r="207">
      <c r="A207" s="3"/>
      <c r="B207" s="3"/>
    </row>
    <row r="208">
      <c r="A208" s="3"/>
      <c r="B208" s="3"/>
    </row>
    <row r="209">
      <c r="A209" s="3"/>
      <c r="B209" s="3"/>
    </row>
    <row r="210">
      <c r="A210" s="3"/>
      <c r="B210" s="3"/>
    </row>
    <row r="211">
      <c r="A211" s="3"/>
      <c r="B211" s="3"/>
    </row>
    <row r="212">
      <c r="A212" s="3"/>
      <c r="B212" s="3"/>
    </row>
    <row r="213">
      <c r="A213" s="3"/>
      <c r="B213" s="3"/>
    </row>
    <row r="214">
      <c r="A214" s="3"/>
      <c r="B214" s="3"/>
    </row>
    <row r="215">
      <c r="A215" s="3"/>
      <c r="B215" s="3"/>
    </row>
    <row r="216">
      <c r="A216" s="3"/>
      <c r="B216" s="3"/>
    </row>
    <row r="217">
      <c r="A217" s="3"/>
      <c r="B217" s="3"/>
    </row>
    <row r="218">
      <c r="A218" s="3"/>
      <c r="B218" s="3"/>
    </row>
    <row r="219">
      <c r="A219" s="3"/>
      <c r="B219" s="3"/>
    </row>
    <row r="220">
      <c r="A220" s="3"/>
      <c r="B220" s="3"/>
    </row>
    <row r="221">
      <c r="A221" s="3"/>
      <c r="B221" s="3"/>
    </row>
    <row r="222">
      <c r="A222" s="3"/>
      <c r="B222" s="3"/>
    </row>
    <row r="223">
      <c r="A223" s="3"/>
      <c r="B223" s="3"/>
    </row>
    <row r="224">
      <c r="A224" s="3"/>
      <c r="B224" s="3"/>
    </row>
    <row r="225">
      <c r="A225" s="3"/>
      <c r="B225" s="3"/>
    </row>
    <row r="226">
      <c r="A226" s="3"/>
      <c r="B226" s="3"/>
    </row>
    <row r="227">
      <c r="A227" s="3"/>
      <c r="B227" s="3"/>
    </row>
    <row r="228">
      <c r="A228" s="3"/>
      <c r="B228" s="3"/>
    </row>
    <row r="229">
      <c r="A229" s="3"/>
      <c r="B229" s="3"/>
    </row>
    <row r="230">
      <c r="A230" s="3"/>
      <c r="B230" s="3"/>
    </row>
    <row r="231">
      <c r="A231" s="3"/>
      <c r="B231" s="3"/>
    </row>
    <row r="232">
      <c r="A232" s="3"/>
      <c r="B232" s="3"/>
    </row>
    <row r="233">
      <c r="A233" s="3"/>
      <c r="B233" s="3"/>
    </row>
    <row r="234">
      <c r="A234" s="3"/>
      <c r="B234" s="3"/>
    </row>
    <row r="235">
      <c r="A235" s="3"/>
      <c r="B235" s="3"/>
    </row>
    <row r="236">
      <c r="A236" s="3"/>
      <c r="B236" s="3"/>
    </row>
    <row r="237">
      <c r="A237" s="3"/>
      <c r="B237" s="3"/>
    </row>
    <row r="238">
      <c r="A238" s="3"/>
      <c r="B238" s="3"/>
    </row>
    <row r="239">
      <c r="A239" s="3"/>
      <c r="B239" s="3"/>
    </row>
    <row r="240">
      <c r="A240" s="3"/>
      <c r="B240" s="3"/>
    </row>
    <row r="241">
      <c r="A241" s="3"/>
      <c r="B241" s="3"/>
    </row>
    <row r="242">
      <c r="A242" s="3"/>
      <c r="B242" s="3"/>
    </row>
    <row r="243">
      <c r="A243" s="3"/>
      <c r="B243" s="3"/>
    </row>
    <row r="244">
      <c r="A244" s="3"/>
      <c r="B244" s="3"/>
    </row>
    <row r="245">
      <c r="A245" s="3"/>
      <c r="B245" s="3"/>
    </row>
    <row r="246">
      <c r="A246" s="3"/>
      <c r="B246" s="3"/>
    </row>
    <row r="247">
      <c r="A247" s="3"/>
      <c r="B247" s="3"/>
    </row>
    <row r="248">
      <c r="A248" s="3"/>
      <c r="B248" s="3"/>
    </row>
    <row r="249">
      <c r="A249" s="3"/>
      <c r="B249" s="3"/>
    </row>
    <row r="250">
      <c r="A250" s="3"/>
      <c r="B250" s="3"/>
    </row>
    <row r="251">
      <c r="A251" s="3"/>
      <c r="B251" s="3"/>
    </row>
    <row r="252">
      <c r="A252" s="3"/>
      <c r="B252" s="3"/>
    </row>
    <row r="253">
      <c r="A253" s="3"/>
      <c r="B253" s="3"/>
    </row>
    <row r="254">
      <c r="A254" s="3"/>
      <c r="B254" s="3"/>
    </row>
    <row r="255">
      <c r="A255" s="3"/>
      <c r="B255" s="3"/>
    </row>
    <row r="256">
      <c r="A256" s="3"/>
      <c r="B256" s="3"/>
    </row>
    <row r="257">
      <c r="A257" s="3"/>
      <c r="B257" s="3"/>
    </row>
    <row r="258">
      <c r="A258" s="3"/>
      <c r="B258" s="3"/>
    </row>
    <row r="259">
      <c r="A259" s="3"/>
      <c r="B259" s="3"/>
    </row>
    <row r="260">
      <c r="A260" s="3"/>
      <c r="B260" s="3"/>
    </row>
    <row r="261">
      <c r="A261" s="3"/>
      <c r="B261" s="3"/>
    </row>
    <row r="262">
      <c r="A262" s="3"/>
      <c r="B262" s="3"/>
    </row>
    <row r="263">
      <c r="A263" s="3"/>
      <c r="B263" s="3"/>
    </row>
    <row r="264">
      <c r="A264" s="3"/>
      <c r="B264" s="3"/>
    </row>
    <row r="265">
      <c r="A265" s="3"/>
      <c r="B265" s="3"/>
    </row>
    <row r="266">
      <c r="A266" s="3"/>
      <c r="B266" s="3"/>
    </row>
    <row r="267">
      <c r="A267" s="3"/>
      <c r="B267" s="3"/>
    </row>
    <row r="268">
      <c r="A268" s="3"/>
      <c r="B268" s="3"/>
    </row>
    <row r="269">
      <c r="A269" s="3"/>
      <c r="B269" s="3"/>
    </row>
    <row r="270">
      <c r="A270" s="3"/>
      <c r="B270" s="3"/>
    </row>
    <row r="271">
      <c r="A271" s="3"/>
      <c r="B271" s="3"/>
    </row>
    <row r="272">
      <c r="A272" s="3"/>
      <c r="B272" s="3"/>
    </row>
    <row r="273">
      <c r="A273" s="3"/>
      <c r="B273" s="3"/>
    </row>
    <row r="274">
      <c r="A274" s="3"/>
      <c r="B274" s="3"/>
    </row>
    <row r="275">
      <c r="A275" s="3"/>
      <c r="B275" s="3"/>
    </row>
    <row r="276">
      <c r="A276" s="3"/>
      <c r="B276" s="3"/>
    </row>
    <row r="277">
      <c r="A277" s="3"/>
      <c r="B277" s="3"/>
    </row>
    <row r="278">
      <c r="A278" s="3"/>
      <c r="B278" s="3"/>
    </row>
    <row r="279">
      <c r="A279" s="3"/>
      <c r="B279" s="3"/>
    </row>
    <row r="280">
      <c r="A280" s="3"/>
      <c r="B280" s="3"/>
    </row>
    <row r="281">
      <c r="A281" s="3"/>
      <c r="B281" s="3"/>
    </row>
    <row r="282">
      <c r="A282" s="3"/>
      <c r="B282" s="3"/>
    </row>
    <row r="283">
      <c r="A283" s="3"/>
      <c r="B283" s="3"/>
    </row>
    <row r="284">
      <c r="A284" s="3"/>
      <c r="B284" s="3"/>
    </row>
    <row r="285">
      <c r="A285" s="3"/>
      <c r="B285" s="3"/>
    </row>
    <row r="286">
      <c r="A286" s="3"/>
      <c r="B286" s="3"/>
    </row>
    <row r="287">
      <c r="A287" s="3"/>
      <c r="B287" s="3"/>
    </row>
    <row r="288">
      <c r="A288" s="3"/>
      <c r="B288" s="3"/>
    </row>
    <row r="289">
      <c r="A289" s="3"/>
      <c r="B289" s="3"/>
    </row>
    <row r="290">
      <c r="A290" s="3"/>
      <c r="B290" s="3"/>
    </row>
    <row r="291">
      <c r="A291" s="3"/>
      <c r="B291" s="3"/>
    </row>
    <row r="292">
      <c r="A292" s="3"/>
      <c r="B292" s="3"/>
    </row>
    <row r="293">
      <c r="A293" s="3"/>
      <c r="B293" s="3"/>
    </row>
    <row r="294">
      <c r="A294" s="3"/>
      <c r="B294" s="3"/>
    </row>
    <row r="295">
      <c r="A295" s="3"/>
      <c r="B295" s="3"/>
    </row>
    <row r="296">
      <c r="A296" s="3"/>
      <c r="B296" s="3"/>
    </row>
    <row r="297">
      <c r="A297" s="3"/>
      <c r="B297" s="3"/>
    </row>
    <row r="298">
      <c r="A298" s="3"/>
      <c r="B298" s="3"/>
    </row>
    <row r="299">
      <c r="A299" s="3"/>
      <c r="B299" s="3"/>
    </row>
    <row r="300">
      <c r="A300" s="3"/>
      <c r="B300" s="3"/>
    </row>
    <row r="301">
      <c r="A301" s="3"/>
      <c r="B301" s="3"/>
    </row>
    <row r="302">
      <c r="A302" s="3"/>
      <c r="B302" s="3"/>
    </row>
    <row r="303">
      <c r="A303" s="3"/>
      <c r="B303" s="3"/>
    </row>
    <row r="304">
      <c r="A304" s="3"/>
      <c r="B304" s="3"/>
    </row>
    <row r="305">
      <c r="A305" s="3"/>
      <c r="B305" s="3"/>
    </row>
    <row r="306">
      <c r="A306" s="3"/>
      <c r="B306" s="3"/>
    </row>
    <row r="307">
      <c r="A307" s="3"/>
      <c r="B307" s="3"/>
    </row>
    <row r="308">
      <c r="A308" s="3"/>
      <c r="B308" s="3"/>
    </row>
    <row r="309">
      <c r="A309" s="3"/>
      <c r="B309" s="3"/>
    </row>
    <row r="310">
      <c r="A310" s="3"/>
      <c r="B310" s="3"/>
    </row>
    <row r="311">
      <c r="A311" s="3"/>
      <c r="B311" s="3"/>
    </row>
    <row r="312">
      <c r="A312" s="3"/>
      <c r="B312" s="3"/>
    </row>
    <row r="313">
      <c r="A313" s="3"/>
      <c r="B313" s="3"/>
    </row>
    <row r="314">
      <c r="A314" s="3"/>
      <c r="B314" s="3"/>
    </row>
    <row r="315">
      <c r="A315" s="3"/>
      <c r="B315" s="3"/>
    </row>
    <row r="316">
      <c r="A316" s="3"/>
      <c r="B316" s="3"/>
    </row>
    <row r="317">
      <c r="A317" s="3"/>
      <c r="B317" s="3"/>
    </row>
    <row r="318">
      <c r="A318" s="3"/>
      <c r="B318" s="3"/>
    </row>
    <row r="319">
      <c r="A319" s="3"/>
      <c r="B319" s="3"/>
    </row>
    <row r="320">
      <c r="A320" s="3"/>
      <c r="B320" s="3"/>
    </row>
    <row r="321">
      <c r="A321" s="3"/>
      <c r="B321" s="3"/>
    </row>
    <row r="322">
      <c r="A322" s="3"/>
      <c r="B322" s="3"/>
    </row>
    <row r="323">
      <c r="A323" s="3"/>
      <c r="B323" s="3"/>
    </row>
    <row r="324">
      <c r="A324" s="3"/>
      <c r="B324" s="3"/>
    </row>
    <row r="325">
      <c r="A325" s="3"/>
      <c r="B325" s="3"/>
    </row>
    <row r="326">
      <c r="A326" s="3"/>
      <c r="B326" s="3"/>
    </row>
    <row r="327">
      <c r="A327" s="3"/>
      <c r="B327" s="3"/>
    </row>
    <row r="328">
      <c r="A328" s="3"/>
      <c r="B328" s="3"/>
    </row>
    <row r="329">
      <c r="A329" s="3"/>
      <c r="B329" s="3"/>
    </row>
    <row r="330">
      <c r="A330" s="3"/>
      <c r="B330" s="3"/>
    </row>
    <row r="331">
      <c r="A331" s="3"/>
      <c r="B331" s="3"/>
    </row>
    <row r="332">
      <c r="A332" s="3"/>
      <c r="B332" s="3"/>
    </row>
    <row r="333">
      <c r="A333" s="3"/>
      <c r="B333" s="3"/>
    </row>
    <row r="334">
      <c r="A334" s="3"/>
      <c r="B334" s="3"/>
    </row>
    <row r="335">
      <c r="A335" s="3"/>
      <c r="B335" s="3"/>
    </row>
    <row r="336">
      <c r="A336" s="3"/>
      <c r="B336" s="3"/>
    </row>
    <row r="337">
      <c r="A337" s="3"/>
      <c r="B337" s="3"/>
    </row>
    <row r="338">
      <c r="A338" s="3"/>
      <c r="B338" s="3"/>
    </row>
    <row r="339">
      <c r="A339" s="3"/>
      <c r="B339" s="3"/>
    </row>
    <row r="340">
      <c r="A340" s="3"/>
      <c r="B340" s="3"/>
    </row>
    <row r="341">
      <c r="A341" s="3"/>
      <c r="B341" s="3"/>
    </row>
    <row r="342">
      <c r="A342" s="3"/>
      <c r="B342" s="3"/>
    </row>
    <row r="343">
      <c r="A343" s="3"/>
      <c r="B343" s="3"/>
    </row>
    <row r="344">
      <c r="A344" s="3"/>
      <c r="B344" s="3"/>
    </row>
    <row r="345">
      <c r="A345" s="3"/>
      <c r="B345" s="3"/>
    </row>
    <row r="346">
      <c r="A346" s="3"/>
      <c r="B346" s="3"/>
    </row>
    <row r="347">
      <c r="A347" s="3"/>
      <c r="B347" s="3"/>
    </row>
    <row r="348">
      <c r="A348" s="3"/>
      <c r="B348" s="3"/>
    </row>
    <row r="349">
      <c r="A349" s="3"/>
      <c r="B349" s="3"/>
    </row>
    <row r="350">
      <c r="A350" s="3"/>
      <c r="B350" s="3"/>
    </row>
    <row r="351">
      <c r="A351" s="3"/>
      <c r="B351" s="3"/>
    </row>
    <row r="352">
      <c r="A352" s="3"/>
      <c r="B352" s="3"/>
    </row>
    <row r="353">
      <c r="A353" s="3"/>
      <c r="B353" s="3"/>
    </row>
    <row r="354">
      <c r="A354" s="3"/>
      <c r="B354" s="3"/>
    </row>
    <row r="355">
      <c r="A355" s="3"/>
      <c r="B355" s="3"/>
    </row>
    <row r="356">
      <c r="A356" s="3"/>
      <c r="B356" s="3"/>
    </row>
    <row r="357">
      <c r="A357" s="3"/>
      <c r="B357" s="3"/>
    </row>
    <row r="358">
      <c r="A358" s="3"/>
      <c r="B358" s="3"/>
    </row>
    <row r="359">
      <c r="A359" s="3"/>
      <c r="B359" s="3"/>
    </row>
    <row r="360">
      <c r="A360" s="3"/>
      <c r="B360" s="3"/>
    </row>
    <row r="361">
      <c r="A361" s="3"/>
      <c r="B361" s="3"/>
    </row>
    <row r="362">
      <c r="A362" s="3"/>
      <c r="B362" s="3"/>
    </row>
    <row r="363">
      <c r="A363" s="3"/>
      <c r="B363" s="3"/>
    </row>
    <row r="364">
      <c r="A364" s="3"/>
      <c r="B364" s="3"/>
    </row>
    <row r="365">
      <c r="A365" s="3"/>
      <c r="B365" s="3"/>
    </row>
    <row r="366">
      <c r="A366" s="3"/>
      <c r="B366" s="3"/>
    </row>
    <row r="367">
      <c r="A367" s="3"/>
      <c r="B367" s="3"/>
    </row>
    <row r="368">
      <c r="A368" s="3"/>
      <c r="B368" s="3"/>
    </row>
    <row r="369">
      <c r="A369" s="3"/>
      <c r="B369" s="3"/>
    </row>
    <row r="370">
      <c r="A370" s="3"/>
      <c r="B370" s="3"/>
    </row>
    <row r="371">
      <c r="A371" s="3"/>
      <c r="B371" s="3"/>
    </row>
    <row r="372">
      <c r="A372" s="3"/>
      <c r="B372" s="3"/>
    </row>
    <row r="373">
      <c r="A373" s="3"/>
      <c r="B373" s="3"/>
    </row>
    <row r="374">
      <c r="A374" s="3"/>
      <c r="B374" s="3"/>
    </row>
    <row r="375">
      <c r="A375" s="3"/>
      <c r="B375" s="3"/>
    </row>
    <row r="376">
      <c r="A376" s="3"/>
      <c r="B376" s="3"/>
    </row>
    <row r="377">
      <c r="A377" s="3"/>
      <c r="B377" s="3"/>
    </row>
    <row r="378">
      <c r="A378" s="3"/>
      <c r="B378" s="3"/>
    </row>
    <row r="379">
      <c r="A379" s="3"/>
      <c r="B379" s="3"/>
    </row>
    <row r="380">
      <c r="A380" s="3"/>
      <c r="B380" s="3"/>
    </row>
    <row r="381">
      <c r="A381" s="3"/>
      <c r="B381" s="3"/>
    </row>
    <row r="382">
      <c r="A382" s="3"/>
      <c r="B382" s="3"/>
    </row>
    <row r="383">
      <c r="A383" s="3"/>
      <c r="B383" s="3"/>
    </row>
    <row r="384">
      <c r="A384" s="3"/>
      <c r="B384" s="3"/>
    </row>
    <row r="385">
      <c r="A385" s="3"/>
      <c r="B385" s="3"/>
    </row>
    <row r="386">
      <c r="A386" s="3"/>
      <c r="B386" s="3"/>
    </row>
    <row r="387">
      <c r="A387" s="3"/>
      <c r="B387" s="3"/>
    </row>
    <row r="388">
      <c r="A388" s="3"/>
      <c r="B388" s="3"/>
    </row>
    <row r="389">
      <c r="A389" s="3"/>
      <c r="B389" s="3"/>
    </row>
    <row r="390">
      <c r="A390" s="3"/>
      <c r="B390" s="3"/>
    </row>
    <row r="391">
      <c r="A391" s="3"/>
      <c r="B391" s="3"/>
    </row>
    <row r="392">
      <c r="A392" s="3"/>
      <c r="B392" s="3"/>
    </row>
    <row r="393">
      <c r="A393" s="3"/>
      <c r="B393" s="3"/>
    </row>
    <row r="394">
      <c r="A394" s="3"/>
      <c r="B394" s="3"/>
    </row>
    <row r="395">
      <c r="A395" s="3"/>
      <c r="B395" s="3"/>
    </row>
    <row r="396">
      <c r="A396" s="3"/>
      <c r="B396" s="3"/>
    </row>
    <row r="397">
      <c r="A397" s="3"/>
      <c r="B397" s="3"/>
    </row>
    <row r="398">
      <c r="A398" s="3"/>
      <c r="B398" s="3"/>
    </row>
    <row r="399">
      <c r="A399" s="3"/>
      <c r="B399" s="3"/>
    </row>
    <row r="400">
      <c r="A400" s="3"/>
      <c r="B400" s="3"/>
    </row>
    <row r="401">
      <c r="A401" s="3"/>
      <c r="B401" s="3"/>
    </row>
    <row r="402">
      <c r="A402" s="3"/>
      <c r="B402" s="3"/>
    </row>
    <row r="403">
      <c r="A403" s="3"/>
      <c r="B403" s="3"/>
    </row>
    <row r="404">
      <c r="A404" s="3"/>
      <c r="B404" s="3"/>
    </row>
    <row r="405">
      <c r="A405" s="3"/>
      <c r="B405" s="3"/>
    </row>
    <row r="406">
      <c r="A406" s="3"/>
      <c r="B406" s="3"/>
    </row>
    <row r="407">
      <c r="A407" s="3"/>
      <c r="B407" s="3"/>
    </row>
    <row r="408">
      <c r="A408" s="3"/>
      <c r="B408" s="3"/>
    </row>
    <row r="409">
      <c r="A409" s="3"/>
      <c r="B409" s="3"/>
    </row>
    <row r="410">
      <c r="A410" s="3"/>
      <c r="B410" s="3"/>
    </row>
    <row r="411">
      <c r="A411" s="3"/>
      <c r="B411" s="3"/>
    </row>
    <row r="412">
      <c r="A412" s="3"/>
      <c r="B412" s="3"/>
    </row>
    <row r="413">
      <c r="A413" s="3"/>
      <c r="B413" s="3"/>
    </row>
    <row r="414">
      <c r="A414" s="3"/>
      <c r="B414" s="3"/>
    </row>
    <row r="415">
      <c r="A415" s="3"/>
      <c r="B415" s="3"/>
    </row>
    <row r="416">
      <c r="A416" s="3"/>
      <c r="B416" s="3"/>
    </row>
    <row r="417">
      <c r="A417" s="3"/>
      <c r="B417" s="3"/>
    </row>
    <row r="418">
      <c r="A418" s="3"/>
      <c r="B418" s="3"/>
    </row>
    <row r="419">
      <c r="A419" s="3"/>
      <c r="B419" s="3"/>
    </row>
    <row r="420">
      <c r="A420" s="3"/>
      <c r="B420" s="3"/>
    </row>
    <row r="421">
      <c r="A421" s="3"/>
      <c r="B421" s="3"/>
    </row>
    <row r="422">
      <c r="A422" s="3"/>
      <c r="B422" s="3"/>
    </row>
    <row r="423">
      <c r="A423" s="3"/>
      <c r="B423" s="3"/>
    </row>
    <row r="424">
      <c r="A424" s="3"/>
      <c r="B424" s="3"/>
    </row>
    <row r="425">
      <c r="A425" s="3"/>
      <c r="B425" s="3"/>
    </row>
    <row r="426">
      <c r="A426" s="3"/>
      <c r="B426" s="3"/>
    </row>
    <row r="427">
      <c r="A427" s="3"/>
      <c r="B427" s="3"/>
    </row>
    <row r="428">
      <c r="A428" s="3"/>
      <c r="B428" s="3"/>
    </row>
    <row r="429">
      <c r="A429" s="3"/>
      <c r="B429" s="3"/>
    </row>
    <row r="430">
      <c r="A430" s="3"/>
      <c r="B430" s="3"/>
    </row>
    <row r="431">
      <c r="A431" s="3"/>
      <c r="B431" s="3"/>
    </row>
    <row r="432">
      <c r="A432" s="3"/>
      <c r="B432" s="3"/>
    </row>
    <row r="433">
      <c r="A433" s="3"/>
      <c r="B433" s="3"/>
    </row>
    <row r="434">
      <c r="A434" s="3"/>
      <c r="B434" s="3"/>
    </row>
    <row r="435">
      <c r="A435" s="3"/>
      <c r="B435" s="3"/>
    </row>
    <row r="436">
      <c r="A436" s="3"/>
      <c r="B436" s="3"/>
    </row>
    <row r="437">
      <c r="A437" s="3"/>
      <c r="B437" s="3"/>
    </row>
    <row r="438">
      <c r="A438" s="3"/>
      <c r="B438" s="3"/>
    </row>
    <row r="439">
      <c r="A439" s="3"/>
      <c r="B439" s="3"/>
    </row>
    <row r="440">
      <c r="A440" s="3"/>
      <c r="B440" s="3"/>
    </row>
    <row r="441">
      <c r="A441" s="3"/>
      <c r="B441" s="3"/>
    </row>
    <row r="442">
      <c r="A442" s="3"/>
      <c r="B442" s="3"/>
    </row>
    <row r="443">
      <c r="A443" s="3"/>
      <c r="B443" s="3"/>
    </row>
    <row r="444">
      <c r="A444" s="3"/>
      <c r="B444" s="3"/>
    </row>
    <row r="445">
      <c r="A445" s="3"/>
      <c r="B445" s="3"/>
    </row>
    <row r="446">
      <c r="A446" s="3"/>
      <c r="B446" s="3"/>
    </row>
    <row r="447">
      <c r="A447" s="3"/>
      <c r="B447" s="3"/>
    </row>
    <row r="448">
      <c r="A448" s="3"/>
      <c r="B448" s="3"/>
    </row>
    <row r="449">
      <c r="A449" s="3"/>
      <c r="B449" s="3"/>
    </row>
    <row r="450">
      <c r="A450" s="3"/>
      <c r="B450" s="3"/>
    </row>
    <row r="451">
      <c r="A451" s="3"/>
      <c r="B451" s="3"/>
    </row>
    <row r="452">
      <c r="A452" s="3"/>
      <c r="B452" s="3"/>
    </row>
    <row r="453">
      <c r="A453" s="3"/>
      <c r="B453" s="3"/>
    </row>
    <row r="454">
      <c r="A454" s="3"/>
      <c r="B454" s="3"/>
    </row>
    <row r="455">
      <c r="A455" s="3"/>
      <c r="B455" s="3"/>
    </row>
    <row r="456">
      <c r="A456" s="3"/>
      <c r="B456" s="3"/>
    </row>
    <row r="457">
      <c r="A457" s="3"/>
      <c r="B457" s="3"/>
    </row>
    <row r="458">
      <c r="A458" s="3"/>
      <c r="B458" s="3"/>
    </row>
    <row r="459">
      <c r="A459" s="3"/>
      <c r="B459" s="3"/>
    </row>
    <row r="460">
      <c r="A460" s="3"/>
      <c r="B460" s="3"/>
    </row>
    <row r="461">
      <c r="A461" s="3"/>
      <c r="B461" s="3"/>
    </row>
    <row r="462">
      <c r="A462" s="3"/>
      <c r="B462" s="3"/>
    </row>
    <row r="463">
      <c r="A463" s="3"/>
      <c r="B463" s="3"/>
    </row>
    <row r="464">
      <c r="A464" s="3"/>
      <c r="B464" s="3"/>
    </row>
    <row r="465">
      <c r="A465" s="3"/>
      <c r="B465" s="3"/>
    </row>
    <row r="466">
      <c r="A466" s="3"/>
      <c r="B466" s="3"/>
    </row>
    <row r="467">
      <c r="A467" s="3"/>
      <c r="B467" s="3"/>
    </row>
    <row r="468">
      <c r="A468" s="3"/>
      <c r="B468" s="3"/>
    </row>
    <row r="469">
      <c r="A469" s="3"/>
      <c r="B469" s="3"/>
    </row>
    <row r="470">
      <c r="A470" s="3"/>
      <c r="B470" s="3"/>
    </row>
    <row r="471">
      <c r="A471" s="3"/>
      <c r="B471" s="3"/>
    </row>
    <row r="472">
      <c r="A472" s="3"/>
      <c r="B472" s="3"/>
    </row>
    <row r="473">
      <c r="A473" s="3"/>
      <c r="B473" s="3"/>
    </row>
    <row r="474">
      <c r="A474" s="3"/>
      <c r="B474" s="3"/>
    </row>
    <row r="475">
      <c r="A475" s="3"/>
      <c r="B475" s="3"/>
    </row>
    <row r="476">
      <c r="A476" s="3"/>
      <c r="B476" s="3"/>
    </row>
    <row r="477">
      <c r="A477" s="3"/>
      <c r="B477" s="3"/>
    </row>
    <row r="478">
      <c r="A478" s="3"/>
      <c r="B478" s="3"/>
    </row>
    <row r="479">
      <c r="A479" s="3"/>
      <c r="B479" s="3"/>
    </row>
    <row r="480">
      <c r="A480" s="3"/>
      <c r="B480" s="3"/>
    </row>
    <row r="481">
      <c r="A481" s="3"/>
      <c r="B481" s="3"/>
    </row>
    <row r="482">
      <c r="A482" s="3"/>
      <c r="B482" s="3"/>
    </row>
    <row r="483">
      <c r="A483" s="3"/>
      <c r="B483" s="3"/>
    </row>
    <row r="484">
      <c r="A484" s="3"/>
      <c r="B484" s="3"/>
    </row>
    <row r="485">
      <c r="A485" s="3"/>
      <c r="B485" s="3"/>
    </row>
    <row r="486">
      <c r="A486" s="3"/>
      <c r="B486" s="3"/>
    </row>
    <row r="487">
      <c r="A487" s="3"/>
      <c r="B487" s="3"/>
    </row>
    <row r="488">
      <c r="A488" s="3"/>
      <c r="B488" s="3"/>
    </row>
    <row r="489">
      <c r="A489" s="3"/>
      <c r="B489" s="3"/>
    </row>
    <row r="490">
      <c r="A490" s="3"/>
      <c r="B490" s="3"/>
    </row>
    <row r="491">
      <c r="A491" s="3"/>
      <c r="B491" s="3"/>
    </row>
    <row r="492">
      <c r="A492" s="3"/>
      <c r="B492" s="3"/>
    </row>
    <row r="493">
      <c r="A493" s="3"/>
      <c r="B493" s="3"/>
    </row>
    <row r="494">
      <c r="A494" s="3"/>
      <c r="B494" s="3"/>
    </row>
    <row r="495">
      <c r="A495" s="3"/>
      <c r="B495" s="3"/>
    </row>
    <row r="496">
      <c r="A496" s="3"/>
      <c r="B496" s="3"/>
    </row>
    <row r="497">
      <c r="A497" s="3"/>
      <c r="B497" s="3"/>
    </row>
    <row r="498">
      <c r="A498" s="3"/>
      <c r="B498" s="3"/>
    </row>
    <row r="499">
      <c r="A499" s="3"/>
      <c r="B499" s="3"/>
    </row>
    <row r="500">
      <c r="A500" s="3"/>
      <c r="B500" s="3"/>
    </row>
    <row r="501">
      <c r="A501" s="3"/>
      <c r="B501" s="3"/>
    </row>
    <row r="502">
      <c r="A502" s="3"/>
      <c r="B502" s="3"/>
    </row>
    <row r="503">
      <c r="A503" s="3"/>
      <c r="B503" s="3"/>
    </row>
    <row r="504">
      <c r="A504" s="3"/>
      <c r="B504" s="3"/>
    </row>
    <row r="505">
      <c r="A505" s="3"/>
      <c r="B505" s="3"/>
    </row>
    <row r="506">
      <c r="A506" s="3"/>
      <c r="B506" s="3"/>
    </row>
    <row r="507">
      <c r="A507" s="3"/>
      <c r="B507" s="3"/>
    </row>
    <row r="508">
      <c r="A508" s="3"/>
      <c r="B508" s="3"/>
    </row>
    <row r="509">
      <c r="A509" s="3"/>
      <c r="B509" s="3"/>
    </row>
    <row r="510">
      <c r="A510" s="3"/>
      <c r="B510" s="3"/>
    </row>
    <row r="511">
      <c r="A511" s="3"/>
      <c r="B511" s="3"/>
    </row>
    <row r="512">
      <c r="A512" s="3"/>
      <c r="B512" s="3"/>
    </row>
    <row r="513">
      <c r="A513" s="3"/>
      <c r="B513" s="3"/>
    </row>
    <row r="514">
      <c r="A514" s="3"/>
      <c r="B514" s="3"/>
    </row>
    <row r="515">
      <c r="A515" s="3"/>
      <c r="B515" s="3"/>
    </row>
    <row r="516">
      <c r="A516" s="3"/>
      <c r="B516" s="3"/>
    </row>
    <row r="517">
      <c r="A517" s="3"/>
      <c r="B517" s="3"/>
    </row>
    <row r="518">
      <c r="A518" s="3"/>
      <c r="B518" s="3"/>
    </row>
    <row r="519">
      <c r="A519" s="3"/>
      <c r="B519" s="3"/>
    </row>
    <row r="520">
      <c r="A520" s="3"/>
      <c r="B520" s="3"/>
    </row>
    <row r="521">
      <c r="A521" s="3"/>
      <c r="B521" s="3"/>
    </row>
    <row r="522">
      <c r="A522" s="3"/>
      <c r="B522" s="3"/>
    </row>
    <row r="523">
      <c r="A523" s="3"/>
      <c r="B523" s="3"/>
    </row>
    <row r="524">
      <c r="A524" s="3"/>
      <c r="B524" s="3"/>
    </row>
    <row r="525">
      <c r="A525" s="3"/>
      <c r="B525" s="3"/>
    </row>
    <row r="526">
      <c r="A526" s="3"/>
      <c r="B526" s="3"/>
    </row>
    <row r="527">
      <c r="A527" s="3"/>
      <c r="B527" s="3"/>
    </row>
    <row r="528">
      <c r="A528" s="3"/>
      <c r="B528" s="3"/>
    </row>
    <row r="529">
      <c r="A529" s="3"/>
      <c r="B529" s="3"/>
    </row>
    <row r="530">
      <c r="A530" s="3"/>
      <c r="B530" s="3"/>
    </row>
    <row r="531">
      <c r="A531" s="3"/>
      <c r="B531" s="3"/>
    </row>
    <row r="532">
      <c r="A532" s="3"/>
      <c r="B532" s="3"/>
    </row>
    <row r="533">
      <c r="A533" s="3"/>
      <c r="B533" s="3"/>
    </row>
    <row r="534">
      <c r="A534" s="3"/>
      <c r="B534" s="3"/>
    </row>
    <row r="535">
      <c r="A535" s="3"/>
      <c r="B535" s="3"/>
    </row>
    <row r="536">
      <c r="A536" s="3"/>
      <c r="B536" s="3"/>
    </row>
    <row r="537">
      <c r="A537" s="3"/>
      <c r="B537" s="3"/>
    </row>
    <row r="538">
      <c r="A538" s="3"/>
      <c r="B538" s="3"/>
    </row>
    <row r="539">
      <c r="A539" s="3"/>
      <c r="B539" s="3"/>
    </row>
    <row r="540">
      <c r="A540" s="3"/>
      <c r="B540" s="3"/>
    </row>
    <row r="541">
      <c r="A541" s="3"/>
      <c r="B541" s="3"/>
    </row>
    <row r="542">
      <c r="A542" s="3"/>
      <c r="B542" s="3"/>
    </row>
    <row r="543">
      <c r="A543" s="3"/>
      <c r="B543" s="3"/>
    </row>
    <row r="544">
      <c r="A544" s="3"/>
      <c r="B544" s="3"/>
    </row>
    <row r="545">
      <c r="A545" s="3"/>
      <c r="B545" s="3"/>
    </row>
    <row r="546">
      <c r="A546" s="3"/>
      <c r="B546" s="3"/>
    </row>
    <row r="547">
      <c r="A547" s="3"/>
      <c r="B547" s="3"/>
    </row>
    <row r="548">
      <c r="A548" s="3"/>
      <c r="B548" s="3"/>
    </row>
    <row r="549">
      <c r="A549" s="3"/>
      <c r="B549" s="3"/>
    </row>
    <row r="550">
      <c r="A550" s="3"/>
      <c r="B550" s="3"/>
    </row>
    <row r="551">
      <c r="A551" s="3"/>
      <c r="B551" s="3"/>
    </row>
    <row r="552">
      <c r="A552" s="3"/>
      <c r="B552" s="3"/>
    </row>
    <row r="553">
      <c r="A553" s="3"/>
      <c r="B553" s="3"/>
    </row>
    <row r="554">
      <c r="A554" s="3"/>
      <c r="B554" s="3"/>
    </row>
    <row r="555">
      <c r="A555" s="3"/>
      <c r="B555" s="3"/>
    </row>
    <row r="556">
      <c r="A556" s="3"/>
      <c r="B556" s="3"/>
    </row>
    <row r="557">
      <c r="A557" s="3"/>
      <c r="B557" s="3"/>
    </row>
    <row r="558">
      <c r="A558" s="3"/>
      <c r="B558" s="3"/>
    </row>
    <row r="559">
      <c r="A559" s="3"/>
      <c r="B559" s="3"/>
    </row>
    <row r="560">
      <c r="A560" s="3"/>
      <c r="B560" s="3"/>
    </row>
    <row r="561">
      <c r="A561" s="3"/>
      <c r="B561" s="3"/>
    </row>
    <row r="562">
      <c r="A562" s="3"/>
      <c r="B562" s="3"/>
    </row>
    <row r="563">
      <c r="A563" s="3"/>
      <c r="B563" s="3"/>
    </row>
    <row r="564">
      <c r="A564" s="3"/>
      <c r="B564" s="3"/>
    </row>
    <row r="565">
      <c r="A565" s="3"/>
      <c r="B565" s="3"/>
    </row>
    <row r="566">
      <c r="A566" s="3"/>
      <c r="B566" s="3"/>
    </row>
    <row r="567">
      <c r="A567" s="3"/>
      <c r="B567" s="3"/>
    </row>
    <row r="568">
      <c r="A568" s="3"/>
      <c r="B568" s="3"/>
    </row>
    <row r="569">
      <c r="A569" s="3"/>
      <c r="B569" s="3"/>
    </row>
    <row r="570">
      <c r="A570" s="3"/>
      <c r="B570" s="3"/>
    </row>
    <row r="571">
      <c r="A571" s="3"/>
      <c r="B571" s="3"/>
    </row>
    <row r="572">
      <c r="A572" s="3"/>
      <c r="B572" s="3"/>
    </row>
    <row r="573">
      <c r="A573" s="3"/>
      <c r="B573" s="3"/>
    </row>
    <row r="574">
      <c r="A574" s="3"/>
      <c r="B574" s="3"/>
    </row>
    <row r="575">
      <c r="A575" s="3"/>
      <c r="B575" s="3"/>
    </row>
    <row r="576">
      <c r="A576" s="3"/>
      <c r="B576" s="3"/>
    </row>
    <row r="577">
      <c r="A577" s="3"/>
      <c r="B577" s="3"/>
    </row>
    <row r="578">
      <c r="A578" s="3"/>
      <c r="B578" s="3"/>
    </row>
    <row r="579">
      <c r="A579" s="3"/>
      <c r="B579" s="3"/>
    </row>
    <row r="580">
      <c r="A580" s="3"/>
      <c r="B580" s="3"/>
    </row>
    <row r="581">
      <c r="A581" s="3"/>
      <c r="B581" s="3"/>
    </row>
    <row r="582">
      <c r="A582" s="3"/>
      <c r="B582" s="3"/>
    </row>
    <row r="583">
      <c r="A583" s="3"/>
      <c r="B583" s="3"/>
    </row>
    <row r="584">
      <c r="A584" s="3"/>
      <c r="B584" s="3"/>
    </row>
    <row r="585">
      <c r="A585" s="3"/>
      <c r="B585" s="3"/>
    </row>
    <row r="586">
      <c r="A586" s="3"/>
      <c r="B586" s="3"/>
    </row>
    <row r="587">
      <c r="A587" s="3"/>
      <c r="B587" s="3"/>
    </row>
    <row r="588">
      <c r="A588" s="3"/>
      <c r="B588" s="3"/>
    </row>
    <row r="589">
      <c r="A589" s="3"/>
      <c r="B589" s="3"/>
    </row>
    <row r="590">
      <c r="A590" s="3"/>
      <c r="B590" s="3"/>
    </row>
    <row r="591">
      <c r="A591" s="3"/>
      <c r="B591" s="3"/>
    </row>
    <row r="592">
      <c r="A592" s="3"/>
      <c r="B592" s="3"/>
    </row>
    <row r="593">
      <c r="A593" s="3"/>
      <c r="B593" s="3"/>
    </row>
    <row r="594">
      <c r="A594" s="3"/>
      <c r="B594" s="3"/>
    </row>
    <row r="595">
      <c r="A595" s="3"/>
      <c r="B595" s="3"/>
    </row>
    <row r="596">
      <c r="A596" s="3"/>
      <c r="B596" s="3"/>
    </row>
    <row r="597">
      <c r="A597" s="3"/>
      <c r="B597" s="3"/>
    </row>
    <row r="598">
      <c r="A598" s="3"/>
      <c r="B598" s="3"/>
    </row>
    <row r="599">
      <c r="A599" s="3"/>
      <c r="B599" s="3"/>
    </row>
    <row r="600">
      <c r="A600" s="3"/>
      <c r="B600" s="3"/>
    </row>
    <row r="601">
      <c r="A601" s="3"/>
      <c r="B601" s="3"/>
    </row>
    <row r="602">
      <c r="A602" s="3"/>
      <c r="B602" s="3"/>
    </row>
    <row r="603">
      <c r="A603" s="3"/>
      <c r="B603" s="3"/>
    </row>
    <row r="604">
      <c r="A604" s="3"/>
      <c r="B604" s="3"/>
    </row>
    <row r="605">
      <c r="A605" s="3"/>
      <c r="B605" s="3"/>
    </row>
    <row r="606">
      <c r="A606" s="3"/>
      <c r="B606" s="3"/>
    </row>
    <row r="607">
      <c r="A607" s="3"/>
      <c r="B607" s="3"/>
    </row>
    <row r="608">
      <c r="A608" s="3"/>
      <c r="B608" s="3"/>
    </row>
    <row r="609">
      <c r="A609" s="3"/>
      <c r="B609" s="3"/>
    </row>
    <row r="610">
      <c r="A610" s="3"/>
      <c r="B610" s="3"/>
    </row>
    <row r="611">
      <c r="A611" s="3"/>
      <c r="B611" s="3"/>
    </row>
    <row r="612">
      <c r="A612" s="3"/>
      <c r="B612" s="3"/>
    </row>
    <row r="613">
      <c r="A613" s="3"/>
      <c r="B613" s="3"/>
    </row>
    <row r="614">
      <c r="A614" s="3"/>
      <c r="B614" s="3"/>
    </row>
    <row r="615">
      <c r="A615" s="3"/>
      <c r="B615" s="3"/>
    </row>
    <row r="616">
      <c r="A616" s="3"/>
      <c r="B616" s="3"/>
    </row>
    <row r="617">
      <c r="A617" s="3"/>
      <c r="B617" s="3"/>
    </row>
    <row r="618">
      <c r="A618" s="3"/>
      <c r="B618" s="3"/>
    </row>
    <row r="619">
      <c r="A619" s="3"/>
      <c r="B619" s="3"/>
    </row>
    <row r="620">
      <c r="A620" s="3"/>
      <c r="B620" s="3"/>
    </row>
    <row r="621">
      <c r="A621" s="3"/>
      <c r="B621" s="3"/>
    </row>
    <row r="622">
      <c r="A622" s="3"/>
      <c r="B622" s="3"/>
    </row>
    <row r="623">
      <c r="A623" s="3"/>
      <c r="B623" s="3"/>
    </row>
    <row r="624">
      <c r="A624" s="3"/>
      <c r="B624" s="3"/>
    </row>
    <row r="625">
      <c r="A625" s="3"/>
      <c r="B625" s="3"/>
    </row>
    <row r="626">
      <c r="A626" s="3"/>
      <c r="B626" s="3"/>
    </row>
    <row r="627">
      <c r="A627" s="3"/>
      <c r="B627" s="3"/>
    </row>
    <row r="628">
      <c r="A628" s="3"/>
      <c r="B628" s="3"/>
    </row>
    <row r="629">
      <c r="A629" s="3"/>
      <c r="B629" s="3"/>
    </row>
    <row r="630">
      <c r="A630" s="3"/>
      <c r="B630" s="3"/>
    </row>
    <row r="631">
      <c r="A631" s="3"/>
      <c r="B631" s="3"/>
    </row>
    <row r="632">
      <c r="A632" s="3"/>
      <c r="B632" s="3"/>
    </row>
    <row r="633">
      <c r="A633" s="3"/>
      <c r="B633" s="3"/>
    </row>
    <row r="634">
      <c r="A634" s="3"/>
      <c r="B634" s="3"/>
    </row>
    <row r="635">
      <c r="A635" s="3"/>
      <c r="B635" s="3"/>
    </row>
    <row r="636">
      <c r="A636" s="3"/>
      <c r="B636" s="3"/>
    </row>
    <row r="637">
      <c r="A637" s="3"/>
      <c r="B637" s="3"/>
    </row>
    <row r="638">
      <c r="A638" s="3"/>
      <c r="B638" s="3"/>
    </row>
    <row r="639">
      <c r="A639" s="3"/>
      <c r="B639" s="3"/>
    </row>
    <row r="640">
      <c r="A640" s="3"/>
      <c r="B640" s="3"/>
    </row>
    <row r="641">
      <c r="A641" s="3"/>
      <c r="B641" s="3"/>
    </row>
    <row r="642">
      <c r="A642" s="3"/>
      <c r="B642" s="3"/>
    </row>
    <row r="643">
      <c r="A643" s="3"/>
      <c r="B643" s="3"/>
    </row>
    <row r="644">
      <c r="A644" s="3"/>
      <c r="B644" s="3"/>
    </row>
    <row r="645">
      <c r="A645" s="3"/>
      <c r="B645" s="3"/>
    </row>
    <row r="646">
      <c r="A646" s="3"/>
      <c r="B646" s="3"/>
    </row>
    <row r="647">
      <c r="A647" s="3"/>
      <c r="B647" s="3"/>
    </row>
    <row r="648">
      <c r="A648" s="3"/>
      <c r="B648" s="3"/>
    </row>
    <row r="649">
      <c r="A649" s="3"/>
      <c r="B649" s="3"/>
    </row>
    <row r="650">
      <c r="A650" s="3"/>
      <c r="B650" s="3"/>
    </row>
    <row r="651">
      <c r="A651" s="3"/>
      <c r="B651" s="3"/>
    </row>
    <row r="652">
      <c r="A652" s="3"/>
      <c r="B652" s="3"/>
    </row>
    <row r="653">
      <c r="A653" s="3"/>
      <c r="B653" s="3"/>
    </row>
    <row r="654">
      <c r="A654" s="3"/>
      <c r="B654" s="3"/>
    </row>
    <row r="655">
      <c r="A655" s="3"/>
      <c r="B655" s="3"/>
    </row>
    <row r="656">
      <c r="A656" s="3"/>
      <c r="B656" s="3"/>
    </row>
    <row r="657">
      <c r="A657" s="3"/>
      <c r="B657" s="3"/>
    </row>
    <row r="658">
      <c r="A658" s="3"/>
      <c r="B658" s="3"/>
    </row>
    <row r="659">
      <c r="A659" s="3"/>
      <c r="B659" s="3"/>
    </row>
    <row r="660">
      <c r="A660" s="3"/>
      <c r="B660" s="3"/>
    </row>
    <row r="661">
      <c r="A661" s="3"/>
      <c r="B661" s="3"/>
    </row>
    <row r="662">
      <c r="A662" s="3"/>
      <c r="B662" s="3"/>
    </row>
    <row r="663">
      <c r="A663" s="3"/>
      <c r="B663" s="3"/>
    </row>
    <row r="664">
      <c r="A664" s="3"/>
      <c r="B664" s="3"/>
    </row>
    <row r="665">
      <c r="A665" s="3"/>
      <c r="B665" s="3"/>
    </row>
    <row r="666">
      <c r="A666" s="3"/>
      <c r="B666" s="3"/>
    </row>
    <row r="667">
      <c r="A667" s="3"/>
      <c r="B667" s="3"/>
    </row>
    <row r="668">
      <c r="A668" s="3"/>
      <c r="B668" s="3"/>
    </row>
    <row r="669">
      <c r="A669" s="3"/>
      <c r="B669" s="3"/>
    </row>
    <row r="670">
      <c r="A670" s="3"/>
      <c r="B670" s="3"/>
    </row>
    <row r="671">
      <c r="A671" s="3"/>
      <c r="B671" s="3"/>
    </row>
    <row r="672">
      <c r="A672" s="3"/>
      <c r="B672" s="3"/>
    </row>
    <row r="673">
      <c r="A673" s="3"/>
      <c r="B673" s="3"/>
    </row>
    <row r="674">
      <c r="A674" s="3"/>
      <c r="B674" s="3"/>
    </row>
    <row r="675">
      <c r="A675" s="3"/>
      <c r="B675" s="3"/>
    </row>
    <row r="676">
      <c r="A676" s="3"/>
      <c r="B676" s="3"/>
    </row>
    <row r="677">
      <c r="A677" s="3"/>
      <c r="B677" s="3"/>
    </row>
    <row r="678">
      <c r="A678" s="3"/>
      <c r="B678" s="3"/>
    </row>
    <row r="679">
      <c r="A679" s="3"/>
      <c r="B679" s="3"/>
    </row>
    <row r="680">
      <c r="A680" s="3"/>
      <c r="B680" s="3"/>
    </row>
    <row r="681">
      <c r="A681" s="3"/>
      <c r="B681" s="3"/>
    </row>
    <row r="682">
      <c r="A682" s="3"/>
      <c r="B682" s="3"/>
    </row>
    <row r="683">
      <c r="A683" s="3"/>
      <c r="B683" s="3"/>
    </row>
    <row r="684">
      <c r="A684" s="3"/>
      <c r="B684" s="3"/>
    </row>
    <row r="685">
      <c r="A685" s="3"/>
      <c r="B685" s="3"/>
    </row>
    <row r="686">
      <c r="A686" s="3"/>
      <c r="B686" s="3"/>
    </row>
    <row r="687">
      <c r="A687" s="3"/>
      <c r="B687" s="3"/>
    </row>
    <row r="688">
      <c r="A688" s="3"/>
      <c r="B688" s="3"/>
    </row>
    <row r="689">
      <c r="A689" s="3"/>
      <c r="B689" s="3"/>
    </row>
    <row r="690">
      <c r="A690" s="3"/>
      <c r="B690" s="3"/>
    </row>
    <row r="691">
      <c r="A691" s="3"/>
      <c r="B691" s="3"/>
    </row>
    <row r="692">
      <c r="A692" s="3"/>
      <c r="B692" s="3"/>
    </row>
    <row r="693">
      <c r="A693" s="3"/>
      <c r="B693" s="3"/>
    </row>
    <row r="694">
      <c r="A694" s="3"/>
      <c r="B694" s="3"/>
    </row>
    <row r="695">
      <c r="A695" s="3"/>
      <c r="B695" s="3"/>
    </row>
    <row r="696">
      <c r="A696" s="3"/>
      <c r="B696" s="3"/>
    </row>
    <row r="697">
      <c r="A697" s="3"/>
      <c r="B697" s="3"/>
    </row>
    <row r="698">
      <c r="A698" s="3"/>
      <c r="B698" s="3"/>
    </row>
    <row r="699">
      <c r="A699" s="3"/>
      <c r="B699" s="3"/>
    </row>
    <row r="700">
      <c r="A700" s="3"/>
      <c r="B700" s="3"/>
    </row>
    <row r="701">
      <c r="A701" s="3"/>
      <c r="B701" s="3"/>
    </row>
    <row r="702">
      <c r="A702" s="3"/>
      <c r="B702" s="3"/>
    </row>
    <row r="703">
      <c r="A703" s="3"/>
      <c r="B703" s="3"/>
    </row>
    <row r="704">
      <c r="A704" s="3"/>
      <c r="B704" s="3"/>
    </row>
    <row r="705">
      <c r="A705" s="3"/>
      <c r="B705" s="3"/>
    </row>
    <row r="706">
      <c r="A706" s="3"/>
      <c r="B706" s="3"/>
    </row>
    <row r="707">
      <c r="A707" s="3"/>
      <c r="B707" s="3"/>
    </row>
    <row r="708">
      <c r="A708" s="3"/>
      <c r="B708" s="3"/>
    </row>
    <row r="709">
      <c r="A709" s="3"/>
      <c r="B709" s="3"/>
    </row>
    <row r="710">
      <c r="A710" s="3"/>
      <c r="B710" s="3"/>
    </row>
    <row r="711">
      <c r="A711" s="3"/>
      <c r="B711" s="3"/>
    </row>
    <row r="712">
      <c r="A712" s="3"/>
      <c r="B712" s="3"/>
    </row>
    <row r="713">
      <c r="A713" s="3"/>
      <c r="B713" s="3"/>
    </row>
    <row r="714">
      <c r="A714" s="3"/>
      <c r="B714" s="3"/>
    </row>
    <row r="715">
      <c r="A715" s="3"/>
      <c r="B715" s="3"/>
    </row>
    <row r="716">
      <c r="A716" s="3"/>
      <c r="B716" s="3"/>
    </row>
    <row r="717">
      <c r="A717" s="3"/>
      <c r="B717" s="3"/>
    </row>
    <row r="718">
      <c r="A718" s="3"/>
      <c r="B718" s="3"/>
    </row>
    <row r="719">
      <c r="A719" s="3"/>
      <c r="B719" s="3"/>
    </row>
    <row r="720">
      <c r="A720" s="3"/>
      <c r="B720" s="3"/>
    </row>
    <row r="721">
      <c r="A721" s="3"/>
      <c r="B721" s="3"/>
    </row>
    <row r="722">
      <c r="A722" s="3"/>
      <c r="B722" s="3"/>
    </row>
    <row r="723">
      <c r="A723" s="3"/>
      <c r="B723" s="3"/>
    </row>
    <row r="724">
      <c r="A724" s="3"/>
      <c r="B724" s="3"/>
    </row>
    <row r="725">
      <c r="A725" s="3"/>
      <c r="B725" s="3"/>
    </row>
    <row r="726">
      <c r="A726" s="3"/>
      <c r="B726" s="3"/>
    </row>
    <row r="727">
      <c r="A727" s="3"/>
      <c r="B727" s="3"/>
    </row>
    <row r="728">
      <c r="A728" s="3"/>
      <c r="B728" s="3"/>
    </row>
    <row r="729">
      <c r="A729" s="3"/>
      <c r="B729" s="3"/>
    </row>
    <row r="730">
      <c r="A730" s="3"/>
      <c r="B730" s="3"/>
    </row>
    <row r="731">
      <c r="A731" s="3"/>
      <c r="B731" s="3"/>
    </row>
    <row r="732">
      <c r="A732" s="3"/>
      <c r="B732" s="3"/>
    </row>
    <row r="733">
      <c r="A733" s="3"/>
      <c r="B733" s="3"/>
    </row>
    <row r="734">
      <c r="A734" s="3"/>
      <c r="B734" s="3"/>
    </row>
    <row r="735">
      <c r="A735" s="3"/>
      <c r="B735" s="3"/>
    </row>
    <row r="736">
      <c r="A736" s="3"/>
      <c r="B736" s="3"/>
    </row>
    <row r="737">
      <c r="A737" s="3"/>
      <c r="B737" s="3"/>
    </row>
    <row r="738">
      <c r="A738" s="3"/>
      <c r="B738" s="3"/>
    </row>
    <row r="739">
      <c r="A739" s="3"/>
      <c r="B739" s="3"/>
    </row>
    <row r="740">
      <c r="A740" s="3"/>
      <c r="B740" s="3"/>
    </row>
    <row r="741">
      <c r="A741" s="3"/>
      <c r="B741" s="3"/>
    </row>
    <row r="742">
      <c r="A742" s="3"/>
      <c r="B742" s="3"/>
    </row>
    <row r="743">
      <c r="A743" s="3"/>
      <c r="B743" s="3"/>
    </row>
    <row r="744">
      <c r="A744" s="3"/>
      <c r="B744" s="3"/>
    </row>
    <row r="745">
      <c r="A745" s="3"/>
      <c r="B745" s="3"/>
    </row>
    <row r="746">
      <c r="A746" s="3"/>
      <c r="B746" s="3"/>
    </row>
    <row r="747">
      <c r="A747" s="3"/>
      <c r="B747" s="3"/>
    </row>
    <row r="748">
      <c r="A748" s="3"/>
      <c r="B748" s="3"/>
    </row>
    <row r="749">
      <c r="A749" s="3"/>
      <c r="B749" s="3"/>
    </row>
    <row r="750">
      <c r="A750" s="3"/>
      <c r="B750" s="3"/>
    </row>
    <row r="751">
      <c r="A751" s="3"/>
      <c r="B751" s="3"/>
    </row>
    <row r="752">
      <c r="A752" s="3"/>
      <c r="B752" s="3"/>
    </row>
    <row r="753">
      <c r="A753" s="3"/>
      <c r="B753" s="3"/>
    </row>
    <row r="754">
      <c r="A754" s="3"/>
      <c r="B754" s="3"/>
    </row>
    <row r="755">
      <c r="A755" s="3"/>
      <c r="B755" s="3"/>
    </row>
    <row r="756">
      <c r="A756" s="3"/>
      <c r="B756" s="3"/>
    </row>
    <row r="757">
      <c r="A757" s="3"/>
      <c r="B757" s="3"/>
    </row>
    <row r="758">
      <c r="A758" s="3"/>
      <c r="B758" s="3"/>
    </row>
    <row r="759">
      <c r="A759" s="3"/>
      <c r="B759" s="3"/>
    </row>
    <row r="760">
      <c r="A760" s="3"/>
      <c r="B760" s="3"/>
    </row>
    <row r="761">
      <c r="A761" s="3"/>
      <c r="B761" s="3"/>
    </row>
    <row r="762">
      <c r="A762" s="3"/>
      <c r="B762" s="3"/>
    </row>
    <row r="763">
      <c r="A763" s="3"/>
      <c r="B763" s="3"/>
    </row>
    <row r="764">
      <c r="A764" s="3"/>
      <c r="B764" s="3"/>
    </row>
    <row r="765">
      <c r="A765" s="3"/>
      <c r="B765" s="3"/>
    </row>
    <row r="766">
      <c r="A766" s="3"/>
      <c r="B766" s="3"/>
    </row>
    <row r="767">
      <c r="A767" s="3"/>
      <c r="B767" s="3"/>
    </row>
    <row r="768">
      <c r="A768" s="3"/>
      <c r="B768" s="3"/>
    </row>
    <row r="769">
      <c r="A769" s="3"/>
      <c r="B769" s="3"/>
    </row>
    <row r="770">
      <c r="A770" s="3"/>
      <c r="B770" s="3"/>
    </row>
    <row r="771">
      <c r="A771" s="3"/>
      <c r="B771" s="3"/>
    </row>
    <row r="772">
      <c r="A772" s="3"/>
      <c r="B772" s="3"/>
    </row>
    <row r="773">
      <c r="A773" s="3"/>
      <c r="B773" s="3"/>
    </row>
    <row r="774">
      <c r="A774" s="3"/>
      <c r="B774" s="3"/>
    </row>
    <row r="775">
      <c r="A775" s="3"/>
      <c r="B775" s="3"/>
    </row>
    <row r="776">
      <c r="A776" s="3"/>
      <c r="B776" s="3"/>
    </row>
    <row r="777">
      <c r="A777" s="3"/>
      <c r="B777" s="3"/>
    </row>
    <row r="778">
      <c r="A778" s="3"/>
      <c r="B778" s="3"/>
    </row>
    <row r="779">
      <c r="A779" s="3"/>
      <c r="B779" s="3"/>
    </row>
    <row r="780">
      <c r="A780" s="3"/>
      <c r="B780" s="3"/>
    </row>
    <row r="781">
      <c r="A781" s="3"/>
      <c r="B781" s="3"/>
    </row>
    <row r="782">
      <c r="A782" s="3"/>
      <c r="B782" s="3"/>
    </row>
    <row r="783">
      <c r="A783" s="3"/>
      <c r="B783" s="3"/>
    </row>
    <row r="784">
      <c r="A784" s="3"/>
      <c r="B784" s="3"/>
    </row>
    <row r="785">
      <c r="A785" s="3"/>
      <c r="B785" s="3"/>
    </row>
    <row r="786">
      <c r="A786" s="3"/>
      <c r="B786" s="3"/>
    </row>
    <row r="787">
      <c r="A787" s="3"/>
      <c r="B787" s="3"/>
    </row>
    <row r="788">
      <c r="A788" s="3"/>
      <c r="B788" s="3"/>
    </row>
    <row r="789">
      <c r="A789" s="3"/>
      <c r="B789" s="3"/>
    </row>
    <row r="790">
      <c r="A790" s="3"/>
      <c r="B790" s="3"/>
    </row>
    <row r="791">
      <c r="A791" s="3"/>
      <c r="B791" s="3"/>
    </row>
    <row r="792">
      <c r="A792" s="3"/>
      <c r="B792" s="3"/>
    </row>
    <row r="793">
      <c r="A793" s="3"/>
      <c r="B793" s="3"/>
    </row>
    <row r="794">
      <c r="A794" s="3"/>
      <c r="B794" s="3"/>
    </row>
    <row r="795">
      <c r="A795" s="3"/>
      <c r="B795" s="3"/>
    </row>
    <row r="796">
      <c r="A796" s="3"/>
      <c r="B796" s="3"/>
    </row>
    <row r="797">
      <c r="A797" s="3"/>
      <c r="B797" s="3"/>
    </row>
    <row r="798">
      <c r="A798" s="3"/>
      <c r="B798" s="3"/>
    </row>
    <row r="799">
      <c r="A799" s="3"/>
      <c r="B799" s="3"/>
    </row>
    <row r="800">
      <c r="A800" s="3"/>
      <c r="B800" s="3"/>
    </row>
  </sheetData>
  <conditionalFormatting sqref="P3:P14 P17:P19 P21:P27">
    <cfRule type="cellIs" dxfId="2" priority="1" operator="between">
      <formula>80</formula>
      <formula>95</formula>
    </cfRule>
  </conditionalFormatting>
  <conditionalFormatting sqref="P3:P14 P17:P19 P21:P27">
    <cfRule type="cellIs" dxfId="3" priority="2" operator="greaterThan">
      <formula>105</formula>
    </cfRule>
  </conditionalFormatting>
  <conditionalFormatting sqref="P3:P14 P17:P19 P21:P27">
    <cfRule type="cellIs" dxfId="4" priority="3" operator="between">
      <formula>95</formula>
      <formula>105</formula>
    </cfRule>
  </conditionalFormatting>
  <conditionalFormatting sqref="P3:P14 P17:P19 P21:P27">
    <cfRule type="cellIs" dxfId="5" priority="4" operator="lessThan">
      <formula>80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hidden="1" min="16" max="16" width="12.43"/>
    <col customWidth="1" hidden="1" min="17" max="17" width="8.14"/>
    <col customWidth="1" hidden="1" min="18" max="18" width="5.29"/>
    <col hidden="1" min="19" max="19" width="14.43"/>
    <col customWidth="1" min="20" max="20" width="5.71"/>
    <col customWidth="1" min="21" max="21" width="6.14"/>
    <col customWidth="1" min="22" max="22" width="13.29"/>
    <col customWidth="1" min="23" max="24" width="32.0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 t="s">
        <v>239</v>
      </c>
      <c r="Q1" s="2" t="s">
        <v>240</v>
      </c>
      <c r="R1" s="2"/>
      <c r="S1" s="2" t="s">
        <v>128</v>
      </c>
      <c r="T1" s="2"/>
      <c r="U1" s="19" t="s">
        <v>129</v>
      </c>
      <c r="V1" s="2" t="s">
        <v>130</v>
      </c>
      <c r="W1" s="2" t="s">
        <v>241</v>
      </c>
      <c r="X1" s="2" t="s">
        <v>242</v>
      </c>
    </row>
    <row r="2">
      <c r="A2" s="4" t="s">
        <v>243</v>
      </c>
      <c r="B2" s="83" t="s">
        <v>11</v>
      </c>
      <c r="C2" s="84">
        <v>45.0</v>
      </c>
      <c r="D2" s="83" t="s">
        <v>16</v>
      </c>
      <c r="E2" s="84">
        <v>20.0</v>
      </c>
      <c r="F2" s="83" t="s">
        <v>18</v>
      </c>
      <c r="G2" s="84">
        <v>25.0</v>
      </c>
      <c r="H2" s="85"/>
      <c r="I2" s="86"/>
      <c r="J2" s="85"/>
      <c r="K2" s="86"/>
      <c r="L2" s="85"/>
      <c r="M2" s="86"/>
      <c r="N2" s="85"/>
      <c r="O2" s="86"/>
      <c r="P2" s="79"/>
      <c r="Q2" s="86"/>
      <c r="R2" s="79"/>
      <c r="S2" s="22">
        <f t="shared" ref="S2:S17" si="1">SUM(C2,E2,G2,I2,K2,M2,O2,Q2)</f>
        <v>90</v>
      </c>
      <c r="U2" s="21">
        <v>14.0</v>
      </c>
      <c r="V2" s="23"/>
      <c r="W2" s="24" t="s">
        <v>244</v>
      </c>
      <c r="X2" s="24" t="s">
        <v>244</v>
      </c>
    </row>
    <row r="3">
      <c r="A3" s="4" t="s">
        <v>245</v>
      </c>
      <c r="B3" s="83" t="s">
        <v>20</v>
      </c>
      <c r="C3" s="84">
        <v>25.0</v>
      </c>
      <c r="D3" s="83" t="s">
        <v>21</v>
      </c>
      <c r="E3" s="84">
        <v>15.0</v>
      </c>
      <c r="F3" s="83" t="s">
        <v>22</v>
      </c>
      <c r="G3" s="84">
        <v>25.0</v>
      </c>
      <c r="H3" s="83" t="s">
        <v>26</v>
      </c>
      <c r="I3" s="84">
        <v>10.0</v>
      </c>
      <c r="J3" s="83" t="s">
        <v>52</v>
      </c>
      <c r="K3" s="84">
        <v>20.0</v>
      </c>
      <c r="L3" s="79"/>
      <c r="M3" s="86"/>
      <c r="N3" s="79"/>
      <c r="O3" s="86"/>
      <c r="P3" s="79"/>
      <c r="Q3" s="86"/>
      <c r="R3" s="79"/>
      <c r="S3" s="22">
        <f t="shared" si="1"/>
        <v>95</v>
      </c>
      <c r="U3" s="21">
        <v>14.0</v>
      </c>
      <c r="V3" s="23"/>
      <c r="W3" s="24" t="s">
        <v>244</v>
      </c>
      <c r="X3" s="24" t="s">
        <v>244</v>
      </c>
    </row>
    <row r="4">
      <c r="A4" s="4" t="s">
        <v>139</v>
      </c>
      <c r="B4" s="87" t="s">
        <v>23</v>
      </c>
      <c r="C4" s="72">
        <v>20.0</v>
      </c>
      <c r="D4" s="87" t="s">
        <v>54</v>
      </c>
      <c r="E4" s="72">
        <v>15.0</v>
      </c>
      <c r="F4" s="35"/>
      <c r="G4" s="36"/>
      <c r="H4" s="35"/>
      <c r="I4" s="3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6" t="s">
        <v>181</v>
      </c>
      <c r="R4" s="27"/>
      <c r="S4" s="22">
        <f t="shared" si="1"/>
        <v>35</v>
      </c>
      <c r="U4" s="21">
        <v>15.0</v>
      </c>
      <c r="V4" s="58" t="s">
        <v>136</v>
      </c>
      <c r="W4" s="60" t="s">
        <v>246</v>
      </c>
    </row>
    <row r="5">
      <c r="A5" s="4" t="s">
        <v>143</v>
      </c>
      <c r="B5" s="83" t="s">
        <v>59</v>
      </c>
      <c r="C5" s="84">
        <v>20.0</v>
      </c>
      <c r="D5" s="83" t="s">
        <v>62</v>
      </c>
      <c r="E5" s="84">
        <v>10.0</v>
      </c>
      <c r="F5" s="83" t="s">
        <v>63</v>
      </c>
      <c r="G5" s="84">
        <v>15.0</v>
      </c>
      <c r="H5" s="83" t="s">
        <v>66</v>
      </c>
      <c r="I5" s="84">
        <v>15.0</v>
      </c>
      <c r="J5" s="83" t="s">
        <v>35</v>
      </c>
      <c r="K5" s="84">
        <v>10.0</v>
      </c>
      <c r="L5" s="79" t="s">
        <v>181</v>
      </c>
      <c r="M5" s="86" t="s">
        <v>181</v>
      </c>
      <c r="N5" s="79" t="s">
        <v>181</v>
      </c>
      <c r="O5" s="86" t="s">
        <v>181</v>
      </c>
      <c r="P5" s="79"/>
      <c r="Q5" s="86" t="s">
        <v>181</v>
      </c>
      <c r="R5" s="79"/>
      <c r="S5" s="22">
        <f t="shared" si="1"/>
        <v>70</v>
      </c>
      <c r="U5" s="21">
        <v>16.0</v>
      </c>
      <c r="V5" s="23" t="s">
        <v>140</v>
      </c>
      <c r="W5" s="60" t="s">
        <v>247</v>
      </c>
      <c r="X5" s="60" t="s">
        <v>248</v>
      </c>
    </row>
    <row r="6">
      <c r="A6" s="4" t="s">
        <v>146</v>
      </c>
      <c r="B6" s="87" t="s">
        <v>98</v>
      </c>
      <c r="C6" s="72">
        <v>20.0</v>
      </c>
      <c r="D6" s="71" t="s">
        <v>99</v>
      </c>
      <c r="E6" s="72">
        <v>10.0</v>
      </c>
      <c r="F6" s="87" t="s">
        <v>204</v>
      </c>
      <c r="G6" s="72">
        <v>25.0</v>
      </c>
      <c r="H6" s="87" t="s">
        <v>205</v>
      </c>
      <c r="I6" s="72">
        <v>20.0</v>
      </c>
      <c r="J6" s="87" t="s">
        <v>206</v>
      </c>
      <c r="K6" s="72">
        <v>15.0</v>
      </c>
      <c r="L6" s="71"/>
      <c r="M6" s="72"/>
      <c r="N6" s="27" t="s">
        <v>181</v>
      </c>
      <c r="O6" s="26" t="s">
        <v>181</v>
      </c>
      <c r="P6" s="27"/>
      <c r="Q6" s="26" t="s">
        <v>181</v>
      </c>
      <c r="R6" s="27"/>
      <c r="S6" s="22">
        <f t="shared" si="1"/>
        <v>90</v>
      </c>
      <c r="U6" s="21">
        <v>17.0</v>
      </c>
      <c r="V6" s="23"/>
      <c r="W6" s="60" t="s">
        <v>249</v>
      </c>
      <c r="X6" s="60" t="s">
        <v>250</v>
      </c>
    </row>
    <row r="7">
      <c r="A7" s="4" t="s">
        <v>149</v>
      </c>
      <c r="B7" s="83" t="s">
        <v>209</v>
      </c>
      <c r="C7" s="84">
        <v>30.0</v>
      </c>
      <c r="D7" s="83" t="s">
        <v>210</v>
      </c>
      <c r="E7" s="84">
        <v>30.0</v>
      </c>
      <c r="F7" s="83" t="s">
        <v>56</v>
      </c>
      <c r="G7" s="84">
        <v>20.0</v>
      </c>
      <c r="H7" s="88" t="s">
        <v>207</v>
      </c>
      <c r="I7" s="84">
        <v>20.0</v>
      </c>
      <c r="J7" s="88"/>
      <c r="K7" s="84"/>
      <c r="L7" s="79" t="s">
        <v>181</v>
      </c>
      <c r="M7" s="86" t="s">
        <v>181</v>
      </c>
      <c r="N7" s="79" t="s">
        <v>181</v>
      </c>
      <c r="O7" s="86" t="s">
        <v>181</v>
      </c>
      <c r="P7" s="79"/>
      <c r="Q7" s="86" t="s">
        <v>181</v>
      </c>
      <c r="R7" s="79"/>
      <c r="S7" s="22">
        <f t="shared" si="1"/>
        <v>100</v>
      </c>
      <c r="U7" s="21">
        <v>18.0</v>
      </c>
      <c r="V7" s="23"/>
      <c r="W7" s="60" t="s">
        <v>251</v>
      </c>
      <c r="X7" s="60" t="s">
        <v>252</v>
      </c>
    </row>
    <row r="8">
      <c r="A8" s="4" t="s">
        <v>152</v>
      </c>
      <c r="B8" s="71" t="s">
        <v>24</v>
      </c>
      <c r="C8" s="72">
        <v>5.0</v>
      </c>
      <c r="D8" s="71" t="s">
        <v>57</v>
      </c>
      <c r="E8" s="72">
        <v>15.0</v>
      </c>
      <c r="F8" s="87" t="s">
        <v>82</v>
      </c>
      <c r="G8" s="72">
        <v>15.0</v>
      </c>
      <c r="H8" s="87" t="s">
        <v>220</v>
      </c>
      <c r="I8" s="72">
        <v>10.0</v>
      </c>
      <c r="J8" s="71" t="s">
        <v>43</v>
      </c>
      <c r="K8" s="72">
        <v>20.0</v>
      </c>
      <c r="L8" s="71" t="s">
        <v>238</v>
      </c>
      <c r="M8" s="72">
        <v>20.0</v>
      </c>
      <c r="N8" s="87" t="s">
        <v>32</v>
      </c>
      <c r="O8" s="72">
        <v>15.0</v>
      </c>
      <c r="P8" s="27"/>
      <c r="Q8" s="72"/>
      <c r="R8" s="27"/>
      <c r="S8" s="22">
        <f t="shared" si="1"/>
        <v>100</v>
      </c>
      <c r="U8" s="21">
        <v>19.0</v>
      </c>
      <c r="V8" s="23"/>
      <c r="W8" s="60" t="s">
        <v>187</v>
      </c>
      <c r="X8" s="60" t="s">
        <v>253</v>
      </c>
    </row>
    <row r="9">
      <c r="A9" s="4" t="s">
        <v>155</v>
      </c>
      <c r="B9" s="83" t="s">
        <v>84</v>
      </c>
      <c r="C9" s="84">
        <v>20.0</v>
      </c>
      <c r="D9" s="88" t="s">
        <v>86</v>
      </c>
      <c r="E9" s="84">
        <v>25.0</v>
      </c>
      <c r="F9" s="83" t="s">
        <v>38</v>
      </c>
      <c r="G9" s="84">
        <v>15.0</v>
      </c>
      <c r="H9" s="83" t="s">
        <v>214</v>
      </c>
      <c r="I9" s="84">
        <v>15.0</v>
      </c>
      <c r="J9" s="79" t="s">
        <v>181</v>
      </c>
      <c r="K9" s="86" t="s">
        <v>181</v>
      </c>
      <c r="L9" s="79" t="s">
        <v>181</v>
      </c>
      <c r="M9" s="86" t="s">
        <v>181</v>
      </c>
      <c r="N9" s="79" t="s">
        <v>181</v>
      </c>
      <c r="O9" s="86" t="s">
        <v>181</v>
      </c>
      <c r="P9" s="79"/>
      <c r="Q9" s="86" t="s">
        <v>181</v>
      </c>
      <c r="R9" s="79"/>
      <c r="S9" s="22">
        <f t="shared" si="1"/>
        <v>75</v>
      </c>
      <c r="U9" s="21">
        <v>20.0</v>
      </c>
      <c r="V9" s="23"/>
      <c r="W9" s="60" t="s">
        <v>254</v>
      </c>
      <c r="X9" s="60" t="s">
        <v>255</v>
      </c>
    </row>
    <row r="10">
      <c r="A10" s="4" t="s">
        <v>158</v>
      </c>
      <c r="B10" s="89" t="s">
        <v>110</v>
      </c>
      <c r="C10" s="72">
        <v>45.0</v>
      </c>
      <c r="D10" s="71" t="s">
        <v>231</v>
      </c>
      <c r="E10" s="72">
        <v>10.0</v>
      </c>
      <c r="F10" s="71" t="s">
        <v>232</v>
      </c>
      <c r="G10" s="72">
        <v>10.0</v>
      </c>
      <c r="H10" s="71" t="s">
        <v>233</v>
      </c>
      <c r="I10" s="72">
        <v>15.0</v>
      </c>
      <c r="J10" s="71" t="s">
        <v>234</v>
      </c>
      <c r="K10" s="72">
        <v>15.0</v>
      </c>
      <c r="L10" s="71" t="s">
        <v>235</v>
      </c>
      <c r="M10" s="72">
        <v>15.0</v>
      </c>
      <c r="N10" s="71" t="s">
        <v>93</v>
      </c>
      <c r="O10" s="72">
        <v>30.0</v>
      </c>
      <c r="P10" s="71"/>
      <c r="Q10" s="72"/>
      <c r="R10" s="72"/>
      <c r="S10" s="22">
        <f t="shared" si="1"/>
        <v>140</v>
      </c>
      <c r="U10" s="21">
        <v>21.0</v>
      </c>
      <c r="V10" s="23" t="s">
        <v>156</v>
      </c>
      <c r="W10" s="24" t="s">
        <v>157</v>
      </c>
      <c r="X10" s="24" t="s">
        <v>157</v>
      </c>
    </row>
    <row r="11">
      <c r="A11" s="4" t="s">
        <v>161</v>
      </c>
      <c r="B11" s="83" t="s">
        <v>71</v>
      </c>
      <c r="C11" s="84">
        <v>25.0</v>
      </c>
      <c r="D11" s="83" t="s">
        <v>73</v>
      </c>
      <c r="E11" s="84">
        <v>25.0</v>
      </c>
      <c r="F11" s="83" t="s">
        <v>68</v>
      </c>
      <c r="G11" s="84">
        <v>15.0</v>
      </c>
      <c r="H11" s="83" t="s">
        <v>79</v>
      </c>
      <c r="I11" s="84">
        <v>35.0</v>
      </c>
      <c r="J11" s="90"/>
      <c r="K11" s="91"/>
      <c r="L11" s="92"/>
      <c r="M11" s="93"/>
      <c r="N11" s="79" t="s">
        <v>181</v>
      </c>
      <c r="O11" s="86" t="s">
        <v>181</v>
      </c>
      <c r="P11" s="79"/>
      <c r="Q11" s="86" t="s">
        <v>181</v>
      </c>
      <c r="R11" s="79"/>
      <c r="S11" s="22">
        <f t="shared" si="1"/>
        <v>100</v>
      </c>
      <c r="U11" s="21">
        <v>22.0</v>
      </c>
      <c r="V11" s="23"/>
      <c r="W11" s="60" t="s">
        <v>256</v>
      </c>
      <c r="X11" s="60" t="s">
        <v>257</v>
      </c>
    </row>
    <row r="12">
      <c r="A12" s="4" t="s">
        <v>165</v>
      </c>
      <c r="B12" s="71" t="s">
        <v>76</v>
      </c>
      <c r="C12" s="72">
        <v>15.0</v>
      </c>
      <c r="D12" s="71" t="s">
        <v>74</v>
      </c>
      <c r="E12" s="72">
        <v>20.0</v>
      </c>
      <c r="F12" s="71" t="s">
        <v>77</v>
      </c>
      <c r="G12" s="72">
        <v>25.0</v>
      </c>
      <c r="H12" s="71" t="s">
        <v>29</v>
      </c>
      <c r="I12" s="72">
        <v>20.0</v>
      </c>
      <c r="J12" s="71" t="s">
        <v>42</v>
      </c>
      <c r="K12" s="72">
        <v>20.0</v>
      </c>
      <c r="L12" s="71"/>
      <c r="M12" s="72"/>
      <c r="N12" s="27" t="s">
        <v>181</v>
      </c>
      <c r="O12" s="26" t="s">
        <v>181</v>
      </c>
      <c r="P12" s="27"/>
      <c r="Q12" s="26" t="s">
        <v>181</v>
      </c>
      <c r="R12" s="27"/>
      <c r="S12" s="22">
        <f t="shared" si="1"/>
        <v>100</v>
      </c>
      <c r="U12" s="21">
        <v>23.0</v>
      </c>
      <c r="V12" s="23" t="s">
        <v>162</v>
      </c>
      <c r="W12" s="60" t="s">
        <v>190</v>
      </c>
      <c r="X12" s="60" t="s">
        <v>258</v>
      </c>
    </row>
    <row r="13">
      <c r="A13" s="4" t="s">
        <v>169</v>
      </c>
      <c r="B13" s="88" t="s">
        <v>102</v>
      </c>
      <c r="C13" s="84">
        <v>20.0</v>
      </c>
      <c r="D13" s="88" t="s">
        <v>103</v>
      </c>
      <c r="E13" s="84">
        <v>25.0</v>
      </c>
      <c r="F13" s="88" t="s">
        <v>104</v>
      </c>
      <c r="G13" s="84">
        <v>15.0</v>
      </c>
      <c r="H13" s="88" t="s">
        <v>89</v>
      </c>
      <c r="I13" s="84">
        <v>35.0</v>
      </c>
      <c r="J13" s="88" t="s">
        <v>107</v>
      </c>
      <c r="K13" s="84">
        <v>15.0</v>
      </c>
      <c r="L13" s="90"/>
      <c r="M13" s="91"/>
      <c r="N13" s="79" t="s">
        <v>181</v>
      </c>
      <c r="O13" s="86" t="s">
        <v>181</v>
      </c>
      <c r="P13" s="79"/>
      <c r="Q13" s="86" t="s">
        <v>181</v>
      </c>
      <c r="R13" s="79"/>
      <c r="S13" s="22">
        <f t="shared" si="1"/>
        <v>110</v>
      </c>
      <c r="U13" s="21">
        <v>24.0</v>
      </c>
      <c r="V13" s="23" t="s">
        <v>166</v>
      </c>
      <c r="W13" s="60" t="s">
        <v>259</v>
      </c>
      <c r="X13" s="60" t="s">
        <v>260</v>
      </c>
    </row>
    <row r="14">
      <c r="A14" s="4" t="s">
        <v>172</v>
      </c>
      <c r="B14" s="71" t="s">
        <v>223</v>
      </c>
      <c r="C14" s="72">
        <v>25.0</v>
      </c>
      <c r="D14" s="71" t="s">
        <v>237</v>
      </c>
      <c r="E14" s="72">
        <v>25.0</v>
      </c>
      <c r="F14" s="71" t="s">
        <v>97</v>
      </c>
      <c r="G14" s="72">
        <v>20.0</v>
      </c>
      <c r="H14" s="71" t="s">
        <v>100</v>
      </c>
      <c r="I14" s="72">
        <v>35.0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6" t="s">
        <v>181</v>
      </c>
      <c r="R14" s="27"/>
      <c r="S14" s="22">
        <f t="shared" si="1"/>
        <v>105</v>
      </c>
      <c r="U14" s="21">
        <v>25.0</v>
      </c>
      <c r="V14" s="23"/>
      <c r="W14" s="60" t="s">
        <v>261</v>
      </c>
      <c r="X14" s="60" t="s">
        <v>262</v>
      </c>
    </row>
    <row r="15">
      <c r="A15" s="4" t="s">
        <v>173</v>
      </c>
      <c r="B15" s="88" t="s">
        <v>87</v>
      </c>
      <c r="C15" s="84">
        <v>25.0</v>
      </c>
      <c r="D15" s="83" t="s">
        <v>13</v>
      </c>
      <c r="E15" s="84"/>
      <c r="F15" s="83" t="s">
        <v>14</v>
      </c>
      <c r="G15" s="84">
        <v>35.0</v>
      </c>
      <c r="H15" s="79" t="s">
        <v>181</v>
      </c>
      <c r="I15" s="86" t="s">
        <v>181</v>
      </c>
      <c r="J15" s="79" t="s">
        <v>181</v>
      </c>
      <c r="K15" s="86" t="s">
        <v>181</v>
      </c>
      <c r="L15" s="79" t="s">
        <v>181</v>
      </c>
      <c r="M15" s="86" t="s">
        <v>181</v>
      </c>
      <c r="N15" s="79" t="s">
        <v>181</v>
      </c>
      <c r="O15" s="86" t="s">
        <v>181</v>
      </c>
      <c r="P15" s="79"/>
      <c r="Q15" s="86" t="s">
        <v>181</v>
      </c>
      <c r="R15" s="79"/>
      <c r="S15" s="22">
        <f t="shared" si="1"/>
        <v>60</v>
      </c>
      <c r="U15" s="21">
        <v>26.0</v>
      </c>
      <c r="X15" s="60" t="s">
        <v>263</v>
      </c>
    </row>
    <row r="16">
      <c r="A16" s="4" t="s">
        <v>174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9" t="s">
        <v>181</v>
      </c>
      <c r="R16" s="28"/>
      <c r="S16" s="22">
        <f t="shared" si="1"/>
        <v>0</v>
      </c>
      <c r="U16" s="21">
        <v>27.0</v>
      </c>
    </row>
    <row r="17">
      <c r="A17" s="4" t="s">
        <v>264</v>
      </c>
      <c r="B17" s="39" t="s">
        <v>265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9" t="s">
        <v>181</v>
      </c>
      <c r="R17" s="28"/>
      <c r="S17" s="22">
        <f t="shared" si="1"/>
        <v>45</v>
      </c>
      <c r="U17" s="21">
        <v>28.0</v>
      </c>
    </row>
    <row r="18">
      <c r="A18" s="3"/>
    </row>
    <row r="19">
      <c r="A19" s="3"/>
      <c r="U19" s="23"/>
      <c r="V19" s="23"/>
      <c r="W19" s="23"/>
      <c r="X19" s="23" t="s">
        <v>175</v>
      </c>
    </row>
    <row r="20">
      <c r="A20" s="3"/>
      <c r="D20" s="94" t="s">
        <v>53</v>
      </c>
      <c r="E20" s="95">
        <v>15.0</v>
      </c>
      <c r="U20" s="23"/>
      <c r="V20" s="23"/>
      <c r="W20" s="23"/>
      <c r="X20" s="23" t="s">
        <v>176</v>
      </c>
      <c r="AB20" s="23" t="s">
        <v>193</v>
      </c>
    </row>
    <row r="21">
      <c r="A21" s="3"/>
      <c r="D21" s="94" t="s">
        <v>106</v>
      </c>
      <c r="E21" s="95">
        <v>20.0</v>
      </c>
      <c r="U21" s="23"/>
      <c r="V21" s="23"/>
      <c r="W21" s="23"/>
      <c r="X21" s="23" t="s">
        <v>177</v>
      </c>
    </row>
    <row r="22">
      <c r="A22" s="3"/>
      <c r="D22" s="94" t="s">
        <v>224</v>
      </c>
      <c r="E22" s="95">
        <v>15.0</v>
      </c>
      <c r="U22" s="23"/>
      <c r="V22" s="23"/>
      <c r="W22" s="23"/>
      <c r="X22" s="23" t="s">
        <v>178</v>
      </c>
    </row>
    <row r="23">
      <c r="A23" s="3"/>
    </row>
    <row r="24">
      <c r="A24" s="3"/>
      <c r="W24" s="40" t="s">
        <v>194</v>
      </c>
    </row>
    <row r="25">
      <c r="A25" s="3"/>
      <c r="W25" s="41" t="s">
        <v>195</v>
      </c>
    </row>
    <row r="26">
      <c r="A26" s="3"/>
    </row>
    <row r="27">
      <c r="A27" s="3"/>
      <c r="W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S2:S17">
    <cfRule type="cellIs" dxfId="2" priority="1" operator="between">
      <formula>80</formula>
      <formula>95</formula>
    </cfRule>
  </conditionalFormatting>
  <conditionalFormatting sqref="S2:S17">
    <cfRule type="cellIs" dxfId="3" priority="2" operator="greaterThan">
      <formula>105</formula>
    </cfRule>
  </conditionalFormatting>
  <conditionalFormatting sqref="S2:S17">
    <cfRule type="cellIs" dxfId="4" priority="3" operator="between">
      <formula>95</formula>
      <formula>105</formula>
    </cfRule>
  </conditionalFormatting>
  <conditionalFormatting sqref="S2:S17">
    <cfRule type="cellIs" dxfId="5" priority="4" operator="lessThan">
      <formula>80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14"/>
    <col customWidth="1" min="3" max="3" width="8.0"/>
    <col customWidth="1" min="5" max="5" width="8.0"/>
    <col customWidth="1" min="7" max="7" width="8.0"/>
    <col customWidth="1" min="8" max="8" width="14.29"/>
    <col customWidth="1" min="9" max="9" width="8.0"/>
    <col customWidth="1" min="11" max="11" width="8.0"/>
    <col customWidth="1" min="13" max="13" width="8.0"/>
    <col customWidth="1" min="14" max="14" width="12.86"/>
    <col customWidth="1" min="15" max="15" width="8.14"/>
    <col customWidth="1" min="16" max="16" width="5.29"/>
    <col customWidth="1" min="19" max="19" width="6.14"/>
    <col customWidth="1" min="20" max="20" width="14.0"/>
    <col customWidth="1" min="21" max="22" width="48.86"/>
  </cols>
  <sheetData>
    <row r="1">
      <c r="A1" s="18" t="s">
        <v>113</v>
      </c>
      <c r="B1" s="2" t="s">
        <v>114</v>
      </c>
      <c r="C1" s="2" t="s">
        <v>115</v>
      </c>
      <c r="D1" s="2" t="s">
        <v>116</v>
      </c>
      <c r="E1" s="2" t="s">
        <v>117</v>
      </c>
      <c r="F1" s="2" t="s">
        <v>118</v>
      </c>
      <c r="G1" s="2" t="s">
        <v>119</v>
      </c>
      <c r="H1" s="2" t="s">
        <v>120</v>
      </c>
      <c r="I1" s="2" t="s">
        <v>121</v>
      </c>
      <c r="J1" s="2" t="s">
        <v>122</v>
      </c>
      <c r="K1" s="2" t="s">
        <v>123</v>
      </c>
      <c r="L1" s="2" t="s">
        <v>124</v>
      </c>
      <c r="M1" s="2" t="s">
        <v>125</v>
      </c>
      <c r="N1" s="2" t="s">
        <v>126</v>
      </c>
      <c r="O1" s="2" t="s">
        <v>127</v>
      </c>
      <c r="P1" s="2"/>
      <c r="Q1" s="2" t="s">
        <v>128</v>
      </c>
      <c r="R1" s="2"/>
      <c r="S1" s="19" t="s">
        <v>129</v>
      </c>
      <c r="T1" s="2" t="s">
        <v>130</v>
      </c>
      <c r="U1" s="2" t="s">
        <v>179</v>
      </c>
      <c r="V1" s="2" t="s">
        <v>180</v>
      </c>
    </row>
    <row r="2">
      <c r="A2" s="4" t="s">
        <v>243</v>
      </c>
      <c r="B2" s="85" t="s">
        <v>11</v>
      </c>
      <c r="C2" s="86">
        <v>40.0</v>
      </c>
      <c r="D2" s="85" t="s">
        <v>16</v>
      </c>
      <c r="E2" s="86">
        <v>20.0</v>
      </c>
      <c r="F2" s="85" t="s">
        <v>18</v>
      </c>
      <c r="G2" s="86">
        <v>25.0</v>
      </c>
      <c r="H2" s="85"/>
      <c r="I2" s="86"/>
      <c r="J2" s="85"/>
      <c r="K2" s="86"/>
      <c r="L2" s="85"/>
      <c r="M2" s="86"/>
      <c r="N2" s="85"/>
      <c r="O2" s="86"/>
      <c r="P2" s="79"/>
      <c r="Q2" s="22">
        <f t="shared" ref="Q2:Q17" si="1">SUM(C2,E2,G2,I2,K2,M2,O2)</f>
        <v>85</v>
      </c>
      <c r="S2" s="21">
        <v>14.0</v>
      </c>
      <c r="T2" s="23"/>
      <c r="U2" s="24" t="s">
        <v>244</v>
      </c>
      <c r="V2" s="24" t="s">
        <v>244</v>
      </c>
    </row>
    <row r="3">
      <c r="A3" s="4" t="s">
        <v>266</v>
      </c>
      <c r="B3" s="85" t="s">
        <v>20</v>
      </c>
      <c r="C3" s="86">
        <v>25.0</v>
      </c>
      <c r="D3" s="85" t="s">
        <v>21</v>
      </c>
      <c r="E3" s="86">
        <v>15.0</v>
      </c>
      <c r="F3" s="85" t="s">
        <v>22</v>
      </c>
      <c r="G3" s="86">
        <v>25.0</v>
      </c>
      <c r="H3" s="85" t="s">
        <v>23</v>
      </c>
      <c r="I3" s="86">
        <v>20.0</v>
      </c>
      <c r="J3" s="85"/>
      <c r="K3" s="86"/>
      <c r="L3" s="79"/>
      <c r="M3" s="86"/>
      <c r="N3" s="79"/>
      <c r="O3" s="86"/>
      <c r="P3" s="79"/>
      <c r="Q3" s="22">
        <f t="shared" si="1"/>
        <v>85</v>
      </c>
      <c r="S3" s="21">
        <v>14.0</v>
      </c>
      <c r="T3" s="23"/>
      <c r="U3" s="24" t="s">
        <v>244</v>
      </c>
      <c r="V3" s="24" t="s">
        <v>244</v>
      </c>
    </row>
    <row r="4">
      <c r="A4" s="4" t="s">
        <v>135</v>
      </c>
      <c r="B4" s="34"/>
      <c r="C4" s="26"/>
      <c r="D4" s="34"/>
      <c r="E4" s="26"/>
      <c r="F4" s="35"/>
      <c r="G4" s="36"/>
      <c r="H4" s="34"/>
      <c r="I4" s="26"/>
      <c r="J4" s="34"/>
      <c r="K4" s="26"/>
      <c r="L4" s="27" t="s">
        <v>181</v>
      </c>
      <c r="M4" s="26" t="s">
        <v>181</v>
      </c>
      <c r="N4" s="27" t="s">
        <v>181</v>
      </c>
      <c r="O4" s="26" t="s">
        <v>181</v>
      </c>
      <c r="P4" s="27"/>
      <c r="Q4" s="22">
        <f t="shared" si="1"/>
        <v>0</v>
      </c>
      <c r="S4" s="21">
        <v>15.0</v>
      </c>
      <c r="T4" s="58" t="s">
        <v>136</v>
      </c>
      <c r="U4" s="23" t="s">
        <v>267</v>
      </c>
    </row>
    <row r="5">
      <c r="A5" s="4" t="s">
        <v>139</v>
      </c>
      <c r="B5" s="85" t="s">
        <v>59</v>
      </c>
      <c r="C5" s="86">
        <v>20.0</v>
      </c>
      <c r="D5" s="85" t="s">
        <v>62</v>
      </c>
      <c r="E5" s="86">
        <v>10.0</v>
      </c>
      <c r="F5" s="85" t="s">
        <v>52</v>
      </c>
      <c r="G5" s="86">
        <v>15.0</v>
      </c>
      <c r="H5" s="85" t="s">
        <v>26</v>
      </c>
      <c r="I5" s="86">
        <v>10.0</v>
      </c>
      <c r="J5" s="85" t="s">
        <v>98</v>
      </c>
      <c r="K5" s="86">
        <v>15.0</v>
      </c>
      <c r="L5" s="92" t="s">
        <v>54</v>
      </c>
      <c r="M5" s="93">
        <v>10.0</v>
      </c>
      <c r="N5" s="79" t="s">
        <v>181</v>
      </c>
      <c r="O5" s="86" t="s">
        <v>181</v>
      </c>
      <c r="P5" s="79"/>
      <c r="Q5" s="22">
        <f t="shared" si="1"/>
        <v>80</v>
      </c>
      <c r="S5" s="21">
        <v>16.0</v>
      </c>
      <c r="T5" s="23" t="s">
        <v>140</v>
      </c>
      <c r="U5" s="96" t="s">
        <v>268</v>
      </c>
      <c r="V5" s="23" t="s">
        <v>183</v>
      </c>
    </row>
    <row r="6">
      <c r="A6" s="4" t="s">
        <v>143</v>
      </c>
      <c r="B6" s="34" t="s">
        <v>46</v>
      </c>
      <c r="C6" s="26">
        <v>20.0</v>
      </c>
      <c r="D6" s="34" t="s">
        <v>48</v>
      </c>
      <c r="E6" s="26">
        <v>20.0</v>
      </c>
      <c r="F6" s="34" t="s">
        <v>35</v>
      </c>
      <c r="G6" s="26">
        <v>10.0</v>
      </c>
      <c r="H6" s="34" t="s">
        <v>63</v>
      </c>
      <c r="I6" s="26">
        <v>15.0</v>
      </c>
      <c r="J6" s="34" t="s">
        <v>66</v>
      </c>
      <c r="K6" s="26">
        <v>15.0</v>
      </c>
      <c r="L6" s="27" t="s">
        <v>181</v>
      </c>
      <c r="M6" s="26" t="s">
        <v>181</v>
      </c>
      <c r="N6" s="27" t="s">
        <v>181</v>
      </c>
      <c r="O6" s="26" t="s">
        <v>181</v>
      </c>
      <c r="P6" s="27"/>
      <c r="Q6" s="22">
        <f t="shared" si="1"/>
        <v>80</v>
      </c>
      <c r="S6" s="21">
        <v>17.0</v>
      </c>
      <c r="T6" s="23"/>
      <c r="U6" s="23" t="s">
        <v>269</v>
      </c>
      <c r="V6" s="23" t="s">
        <v>142</v>
      </c>
    </row>
    <row r="7">
      <c r="A7" s="4" t="s">
        <v>146</v>
      </c>
      <c r="B7" s="85" t="s">
        <v>55</v>
      </c>
      <c r="C7" s="86">
        <v>35.0</v>
      </c>
      <c r="D7" s="85" t="s">
        <v>56</v>
      </c>
      <c r="E7" s="86">
        <v>35.0</v>
      </c>
      <c r="F7" s="97" t="s">
        <v>49</v>
      </c>
      <c r="G7" s="93">
        <v>20.0</v>
      </c>
      <c r="H7" s="97"/>
      <c r="I7" s="93"/>
      <c r="J7" s="97"/>
      <c r="K7" s="93"/>
      <c r="L7" s="79" t="s">
        <v>181</v>
      </c>
      <c r="M7" s="86" t="s">
        <v>181</v>
      </c>
      <c r="N7" s="79" t="s">
        <v>181</v>
      </c>
      <c r="O7" s="86" t="s">
        <v>181</v>
      </c>
      <c r="P7" s="79"/>
      <c r="Q7" s="22">
        <f t="shared" si="1"/>
        <v>90</v>
      </c>
      <c r="S7" s="21">
        <v>18.0</v>
      </c>
      <c r="T7" s="23"/>
      <c r="U7" s="23" t="s">
        <v>270</v>
      </c>
      <c r="V7" s="23" t="s">
        <v>145</v>
      </c>
    </row>
    <row r="8">
      <c r="A8" s="4" t="s">
        <v>149</v>
      </c>
      <c r="B8" s="27" t="s">
        <v>24</v>
      </c>
      <c r="C8" s="26">
        <v>5.0</v>
      </c>
      <c r="D8" s="27" t="s">
        <v>57</v>
      </c>
      <c r="E8" s="26">
        <v>15.0</v>
      </c>
      <c r="F8" s="35" t="s">
        <v>88</v>
      </c>
      <c r="G8" s="36">
        <v>20.0</v>
      </c>
      <c r="H8" s="37" t="s">
        <v>87</v>
      </c>
      <c r="I8" s="36">
        <v>25.0</v>
      </c>
      <c r="J8" s="37" t="s">
        <v>43</v>
      </c>
      <c r="K8" s="36">
        <v>10.0</v>
      </c>
      <c r="L8" s="37" t="s">
        <v>44</v>
      </c>
      <c r="M8" s="36">
        <v>10.0</v>
      </c>
      <c r="N8" s="35" t="s">
        <v>32</v>
      </c>
      <c r="O8" s="36">
        <v>10.0</v>
      </c>
      <c r="P8" s="27"/>
      <c r="Q8" s="22">
        <f t="shared" si="1"/>
        <v>95</v>
      </c>
      <c r="S8" s="21">
        <v>19.0</v>
      </c>
      <c r="T8" s="23"/>
      <c r="U8" s="23" t="s">
        <v>271</v>
      </c>
      <c r="V8" s="23" t="s">
        <v>148</v>
      </c>
    </row>
    <row r="9">
      <c r="A9" s="4" t="s">
        <v>152</v>
      </c>
      <c r="B9" s="85" t="s">
        <v>84</v>
      </c>
      <c r="C9" s="86">
        <v>30.0</v>
      </c>
      <c r="D9" s="79" t="s">
        <v>86</v>
      </c>
      <c r="E9" s="86">
        <v>30.0</v>
      </c>
      <c r="F9" s="92" t="s">
        <v>38</v>
      </c>
      <c r="G9" s="93">
        <v>15.0</v>
      </c>
      <c r="H9" s="79" t="s">
        <v>181</v>
      </c>
      <c r="I9" s="86" t="s">
        <v>181</v>
      </c>
      <c r="J9" s="79" t="s">
        <v>181</v>
      </c>
      <c r="K9" s="86" t="s">
        <v>181</v>
      </c>
      <c r="L9" s="79" t="s">
        <v>181</v>
      </c>
      <c r="M9" s="86" t="s">
        <v>181</v>
      </c>
      <c r="N9" s="79" t="s">
        <v>181</v>
      </c>
      <c r="O9" s="86" t="s">
        <v>181</v>
      </c>
      <c r="P9" s="79"/>
      <c r="Q9" s="22">
        <f t="shared" si="1"/>
        <v>75</v>
      </c>
      <c r="S9" s="21">
        <v>20.0</v>
      </c>
      <c r="T9" s="23"/>
      <c r="U9" s="23" t="s">
        <v>272</v>
      </c>
      <c r="V9" s="23" t="s">
        <v>151</v>
      </c>
    </row>
    <row r="10">
      <c r="A10" s="4" t="s">
        <v>155</v>
      </c>
      <c r="B10" s="98" t="s">
        <v>110</v>
      </c>
      <c r="C10" s="26">
        <v>45.0</v>
      </c>
      <c r="D10" s="37" t="s">
        <v>273</v>
      </c>
      <c r="E10" s="36">
        <v>25.0</v>
      </c>
      <c r="F10" s="27" t="s">
        <v>91</v>
      </c>
      <c r="G10" s="26">
        <v>20.0</v>
      </c>
      <c r="H10" s="27" t="s">
        <v>93</v>
      </c>
      <c r="I10" s="26">
        <v>20.0</v>
      </c>
      <c r="J10" s="27" t="s">
        <v>181</v>
      </c>
      <c r="K10" s="26" t="s">
        <v>181</v>
      </c>
      <c r="L10" s="27" t="s">
        <v>181</v>
      </c>
      <c r="M10" s="26" t="s">
        <v>181</v>
      </c>
      <c r="N10" s="27" t="s">
        <v>181</v>
      </c>
      <c r="O10" s="26" t="s">
        <v>181</v>
      </c>
      <c r="P10" s="27"/>
      <c r="Q10" s="22">
        <f t="shared" si="1"/>
        <v>110</v>
      </c>
      <c r="S10" s="21">
        <v>21.0</v>
      </c>
      <c r="T10" s="23" t="s">
        <v>156</v>
      </c>
      <c r="U10" s="24" t="s">
        <v>157</v>
      </c>
      <c r="V10" s="24" t="s">
        <v>157</v>
      </c>
    </row>
    <row r="11">
      <c r="A11" s="4" t="s">
        <v>158</v>
      </c>
      <c r="B11" s="85" t="s">
        <v>71</v>
      </c>
      <c r="C11" s="86">
        <v>10.0</v>
      </c>
      <c r="D11" s="85" t="s">
        <v>73</v>
      </c>
      <c r="E11" s="86">
        <v>25.0</v>
      </c>
      <c r="F11" s="85" t="s">
        <v>68</v>
      </c>
      <c r="G11" s="86">
        <v>20.0</v>
      </c>
      <c r="H11" s="85" t="s">
        <v>79</v>
      </c>
      <c r="I11" s="86">
        <v>35.0</v>
      </c>
      <c r="J11" s="97"/>
      <c r="K11" s="93"/>
      <c r="L11" s="92"/>
      <c r="M11" s="93"/>
      <c r="N11" s="79" t="s">
        <v>181</v>
      </c>
      <c r="O11" s="86" t="s">
        <v>181</v>
      </c>
      <c r="P11" s="79"/>
      <c r="Q11" s="22">
        <f t="shared" si="1"/>
        <v>90</v>
      </c>
      <c r="S11" s="21">
        <v>22.0</v>
      </c>
      <c r="T11" s="23"/>
      <c r="U11" s="23" t="s">
        <v>274</v>
      </c>
      <c r="V11" s="23" t="s">
        <v>154</v>
      </c>
    </row>
    <row r="12">
      <c r="A12" s="4" t="s">
        <v>161</v>
      </c>
      <c r="B12" s="37" t="s">
        <v>74</v>
      </c>
      <c r="C12" s="36">
        <v>30.0</v>
      </c>
      <c r="D12" s="37" t="s">
        <v>76</v>
      </c>
      <c r="E12" s="36">
        <v>20.0</v>
      </c>
      <c r="F12" s="37" t="s">
        <v>77</v>
      </c>
      <c r="G12" s="36">
        <v>20.0</v>
      </c>
      <c r="H12" s="27" t="s">
        <v>29</v>
      </c>
      <c r="I12" s="26">
        <v>10.0</v>
      </c>
      <c r="J12" s="37" t="s">
        <v>42</v>
      </c>
      <c r="K12" s="36">
        <v>10.0</v>
      </c>
      <c r="L12" s="27" t="s">
        <v>181</v>
      </c>
      <c r="M12" s="26" t="s">
        <v>181</v>
      </c>
      <c r="N12" s="27" t="s">
        <v>181</v>
      </c>
      <c r="O12" s="26" t="s">
        <v>181</v>
      </c>
      <c r="P12" s="27"/>
      <c r="Q12" s="22">
        <f t="shared" si="1"/>
        <v>90</v>
      </c>
      <c r="S12" s="21">
        <v>23.0</v>
      </c>
      <c r="T12" s="23" t="s">
        <v>162</v>
      </c>
      <c r="U12" s="23" t="s">
        <v>275</v>
      </c>
      <c r="V12" s="23" t="s">
        <v>160</v>
      </c>
    </row>
    <row r="13">
      <c r="A13" s="4" t="s">
        <v>165</v>
      </c>
      <c r="B13" s="79" t="s">
        <v>102</v>
      </c>
      <c r="C13" s="86">
        <v>10.0</v>
      </c>
      <c r="D13" s="79" t="s">
        <v>103</v>
      </c>
      <c r="E13" s="86">
        <v>25.0</v>
      </c>
      <c r="F13" s="79" t="s">
        <v>104</v>
      </c>
      <c r="G13" s="86">
        <v>25.0</v>
      </c>
      <c r="H13" s="85" t="s">
        <v>82</v>
      </c>
      <c r="I13" s="86">
        <v>15.0</v>
      </c>
      <c r="J13" s="97" t="s">
        <v>89</v>
      </c>
      <c r="K13" s="93">
        <v>15.0</v>
      </c>
      <c r="L13" s="79" t="s">
        <v>181</v>
      </c>
      <c r="M13" s="86" t="s">
        <v>181</v>
      </c>
      <c r="N13" s="79" t="s">
        <v>181</v>
      </c>
      <c r="O13" s="86" t="s">
        <v>181</v>
      </c>
      <c r="P13" s="79"/>
      <c r="Q13" s="22">
        <f t="shared" si="1"/>
        <v>90</v>
      </c>
      <c r="S13" s="21">
        <v>24.0</v>
      </c>
      <c r="T13" s="23" t="s">
        <v>166</v>
      </c>
      <c r="U13" s="23" t="s">
        <v>276</v>
      </c>
      <c r="V13" s="23" t="s">
        <v>164</v>
      </c>
    </row>
    <row r="14">
      <c r="A14" s="4" t="s">
        <v>169</v>
      </c>
      <c r="B14" s="27" t="s">
        <v>99</v>
      </c>
      <c r="C14" s="26">
        <v>20.0</v>
      </c>
      <c r="D14" s="27" t="s">
        <v>95</v>
      </c>
      <c r="E14" s="26">
        <v>20.0</v>
      </c>
      <c r="F14" s="27" t="s">
        <v>97</v>
      </c>
      <c r="G14" s="26">
        <v>20.0</v>
      </c>
      <c r="H14" s="37" t="s">
        <v>81</v>
      </c>
      <c r="I14" s="36">
        <v>25.0</v>
      </c>
      <c r="J14" s="37"/>
      <c r="K14" s="36"/>
      <c r="L14" s="27" t="s">
        <v>181</v>
      </c>
      <c r="M14" s="26" t="s">
        <v>181</v>
      </c>
      <c r="N14" s="27" t="s">
        <v>181</v>
      </c>
      <c r="O14" s="26" t="s">
        <v>181</v>
      </c>
      <c r="P14" s="27"/>
      <c r="Q14" s="22">
        <f t="shared" si="1"/>
        <v>85</v>
      </c>
      <c r="S14" s="21">
        <v>25.0</v>
      </c>
      <c r="T14" s="23"/>
      <c r="U14" s="23" t="s">
        <v>277</v>
      </c>
      <c r="V14" s="23" t="s">
        <v>168</v>
      </c>
    </row>
    <row r="15">
      <c r="A15" s="4" t="s">
        <v>172</v>
      </c>
      <c r="B15" s="85" t="s">
        <v>13</v>
      </c>
      <c r="C15" s="86">
        <v>20.0</v>
      </c>
      <c r="D15" s="85" t="s">
        <v>14</v>
      </c>
      <c r="E15" s="86">
        <v>20.0</v>
      </c>
      <c r="F15" s="79" t="s">
        <v>181</v>
      </c>
      <c r="G15" s="86" t="s">
        <v>181</v>
      </c>
      <c r="H15" s="79" t="s">
        <v>181</v>
      </c>
      <c r="I15" s="86" t="s">
        <v>181</v>
      </c>
      <c r="J15" s="79" t="s">
        <v>181</v>
      </c>
      <c r="K15" s="86" t="s">
        <v>181</v>
      </c>
      <c r="L15" s="79" t="s">
        <v>181</v>
      </c>
      <c r="M15" s="86" t="s">
        <v>181</v>
      </c>
      <c r="N15" s="79" t="s">
        <v>181</v>
      </c>
      <c r="O15" s="86" t="s">
        <v>181</v>
      </c>
      <c r="P15" s="79"/>
      <c r="Q15" s="22">
        <f t="shared" si="1"/>
        <v>40</v>
      </c>
      <c r="S15" s="21">
        <v>26.0</v>
      </c>
      <c r="U15" s="23" t="s">
        <v>278</v>
      </c>
      <c r="V15" s="23" t="s">
        <v>171</v>
      </c>
    </row>
    <row r="16">
      <c r="A16" s="4" t="s">
        <v>173</v>
      </c>
      <c r="B16" s="28" t="s">
        <v>181</v>
      </c>
      <c r="C16" s="29" t="s">
        <v>181</v>
      </c>
      <c r="D16" s="28" t="s">
        <v>181</v>
      </c>
      <c r="E16" s="29" t="s">
        <v>181</v>
      </c>
      <c r="F16" s="28" t="s">
        <v>181</v>
      </c>
      <c r="G16" s="29" t="s">
        <v>181</v>
      </c>
      <c r="H16" s="28" t="s">
        <v>181</v>
      </c>
      <c r="I16" s="29" t="s">
        <v>181</v>
      </c>
      <c r="J16" s="28" t="s">
        <v>181</v>
      </c>
      <c r="K16" s="29" t="s">
        <v>181</v>
      </c>
      <c r="L16" s="28" t="s">
        <v>181</v>
      </c>
      <c r="M16" s="29" t="s">
        <v>181</v>
      </c>
      <c r="N16" s="28" t="s">
        <v>181</v>
      </c>
      <c r="O16" s="29" t="s">
        <v>181</v>
      </c>
      <c r="P16" s="28"/>
      <c r="Q16" s="22">
        <f t="shared" si="1"/>
        <v>0</v>
      </c>
      <c r="S16" s="21">
        <v>27.0</v>
      </c>
    </row>
    <row r="17">
      <c r="A17" s="4" t="s">
        <v>174</v>
      </c>
      <c r="B17" s="39" t="s">
        <v>112</v>
      </c>
      <c r="C17" s="29">
        <v>45.0</v>
      </c>
      <c r="D17" s="28" t="s">
        <v>181</v>
      </c>
      <c r="E17" s="29" t="s">
        <v>181</v>
      </c>
      <c r="F17" s="28" t="s">
        <v>181</v>
      </c>
      <c r="G17" s="29" t="s">
        <v>181</v>
      </c>
      <c r="H17" s="28" t="s">
        <v>181</v>
      </c>
      <c r="I17" s="29" t="s">
        <v>181</v>
      </c>
      <c r="J17" s="28" t="s">
        <v>181</v>
      </c>
      <c r="K17" s="29" t="s">
        <v>181</v>
      </c>
      <c r="L17" s="28" t="s">
        <v>181</v>
      </c>
      <c r="M17" s="29" t="s">
        <v>181</v>
      </c>
      <c r="N17" s="28" t="s">
        <v>181</v>
      </c>
      <c r="O17" s="29" t="s">
        <v>181</v>
      </c>
      <c r="P17" s="28"/>
      <c r="Q17" s="22">
        <f t="shared" si="1"/>
        <v>45</v>
      </c>
      <c r="S17" s="21">
        <v>28.0</v>
      </c>
    </row>
    <row r="18">
      <c r="A18" s="3"/>
    </row>
    <row r="19">
      <c r="A19" s="3"/>
      <c r="S19" s="23"/>
      <c r="T19" s="23"/>
      <c r="U19" s="23"/>
      <c r="V19" s="23" t="s">
        <v>175</v>
      </c>
    </row>
    <row r="20">
      <c r="A20" s="3"/>
      <c r="D20" s="94" t="s">
        <v>53</v>
      </c>
      <c r="E20" s="95">
        <v>15.0</v>
      </c>
      <c r="S20" s="23"/>
      <c r="T20" s="23"/>
      <c r="U20" s="23"/>
      <c r="V20" s="23" t="s">
        <v>176</v>
      </c>
      <c r="Z20" s="23" t="s">
        <v>193</v>
      </c>
    </row>
    <row r="21">
      <c r="A21" s="3"/>
      <c r="D21" s="94" t="s">
        <v>106</v>
      </c>
      <c r="E21" s="95">
        <v>20.0</v>
      </c>
      <c r="S21" s="23"/>
      <c r="T21" s="23"/>
      <c r="U21" s="23"/>
      <c r="V21" s="23" t="s">
        <v>177</v>
      </c>
    </row>
    <row r="22">
      <c r="A22" s="3"/>
      <c r="D22" s="94" t="s">
        <v>100</v>
      </c>
      <c r="E22" s="95">
        <v>20.0</v>
      </c>
      <c r="H22" s="79"/>
      <c r="I22" s="86"/>
      <c r="J22" s="79"/>
      <c r="K22" s="86"/>
      <c r="S22" s="23"/>
      <c r="T22" s="23"/>
      <c r="U22" s="23"/>
      <c r="V22" s="23" t="s">
        <v>178</v>
      </c>
    </row>
    <row r="23">
      <c r="A23" s="3"/>
    </row>
    <row r="24">
      <c r="A24" s="3"/>
      <c r="U24" s="40" t="s">
        <v>194</v>
      </c>
    </row>
    <row r="25">
      <c r="A25" s="3"/>
      <c r="U25" s="41" t="s">
        <v>195</v>
      </c>
    </row>
    <row r="26">
      <c r="A26" s="3"/>
    </row>
    <row r="27">
      <c r="A27" s="3"/>
      <c r="U27" s="42" t="s">
        <v>196</v>
      </c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</sheetData>
  <conditionalFormatting sqref="Q2:Q17">
    <cfRule type="cellIs" dxfId="2" priority="1" operator="between">
      <formula>80</formula>
      <formula>95</formula>
    </cfRule>
  </conditionalFormatting>
  <conditionalFormatting sqref="Q2:Q17">
    <cfRule type="cellIs" dxfId="3" priority="2" operator="greaterThan">
      <formula>105</formula>
    </cfRule>
  </conditionalFormatting>
  <conditionalFormatting sqref="Q2:Q17">
    <cfRule type="cellIs" dxfId="4" priority="3" operator="between">
      <formula>95</formula>
      <formula>105</formula>
    </cfRule>
  </conditionalFormatting>
  <conditionalFormatting sqref="Q2:Q17">
    <cfRule type="cellIs" dxfId="5" priority="4" operator="lessThan">
      <formula>80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