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e365-my.sharepoint.com/personal/lisa_thoenen_unibe_ch/Documents/_LISA_/34_RNAseq/Experiemnt_RNAseq_data/"/>
    </mc:Choice>
  </mc:AlternateContent>
  <xr:revisionPtr revIDLastSave="1288" documentId="8_{D36AACF9-E3E4-434F-914A-F963C9F50061}" xr6:coauthVersionLast="47" xr6:coauthVersionMax="47" xr10:uidLastSave="{771254C0-7118-40A9-9ACF-E750257F9C45}"/>
  <bookViews>
    <workbookView xWindow="36555" yWindow="3990" windowWidth="28800" windowHeight="15345" xr2:uid="{9BFC4CD6-B9CB-4C9C-A59B-678540253BB5}"/>
  </bookViews>
  <sheets>
    <sheet name="ExperimentalDesign" sheetId="1" r:id="rId1"/>
    <sheet name="Sample_list_metabolites" sheetId="2" r:id="rId2"/>
    <sheet name="PlateLayout" sheetId="3" r:id="rId3"/>
    <sheet name="Metadata" sheetId="4" r:id="rId4"/>
    <sheet name="Layout metabolite plate" sheetId="5" r:id="rId5"/>
  </sheets>
  <definedNames>
    <definedName name="_xlnm.Print_Area" localSheetId="0">ExperimentalDesign!$A$1:$X$43</definedName>
    <definedName name="_xlnm.Print_Area" localSheetId="2">PlateLayout!$A$1:$O$51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9" i="1" l="1"/>
  <c r="I50" i="1"/>
  <c r="K49" i="1" s="1"/>
  <c r="G50" i="2"/>
  <c r="G51" i="2"/>
  <c r="G27" i="2"/>
  <c r="G4" i="2"/>
  <c r="G40" i="2"/>
  <c r="G48" i="2"/>
  <c r="G7" i="2"/>
  <c r="G3" i="2"/>
  <c r="G25" i="2"/>
  <c r="G10" i="2"/>
  <c r="G32" i="2"/>
  <c r="G23" i="2"/>
  <c r="G49" i="2"/>
  <c r="G29" i="2"/>
  <c r="G22" i="2"/>
  <c r="G5" i="2"/>
  <c r="G17" i="2"/>
  <c r="G11" i="2"/>
  <c r="G39" i="2"/>
  <c r="G36" i="2"/>
  <c r="G34" i="2"/>
  <c r="G38" i="2"/>
  <c r="G13" i="2"/>
  <c r="G20" i="2"/>
  <c r="G16" i="2"/>
  <c r="G42" i="2"/>
  <c r="G6" i="2"/>
  <c r="G44" i="2"/>
  <c r="G2" i="2"/>
  <c r="G31" i="2"/>
  <c r="G43" i="2"/>
  <c r="G18" i="2"/>
  <c r="G19" i="2"/>
  <c r="G41" i="2"/>
  <c r="G47" i="2"/>
  <c r="G33" i="2"/>
  <c r="G21" i="2"/>
  <c r="G30" i="2"/>
  <c r="G37" i="2"/>
  <c r="G28" i="2"/>
  <c r="G24" i="2"/>
  <c r="G45" i="2"/>
  <c r="G15" i="2"/>
  <c r="G12" i="2"/>
  <c r="G8" i="2"/>
  <c r="G14" i="2"/>
  <c r="G26" i="2"/>
  <c r="G35" i="2"/>
  <c r="G9" i="2"/>
  <c r="G46" i="2"/>
  <c r="D57" i="4"/>
  <c r="D58" i="4"/>
  <c r="D59" i="4"/>
  <c r="D60" i="4"/>
  <c r="D61" i="4"/>
  <c r="D62" i="4"/>
  <c r="D63" i="4"/>
  <c r="D64" i="4"/>
  <c r="D38" i="4"/>
  <c r="D39" i="4"/>
  <c r="D40" i="4"/>
  <c r="D41" i="4"/>
  <c r="D2" i="4"/>
  <c r="D3" i="4"/>
  <c r="D65" i="4"/>
  <c r="D66" i="4"/>
  <c r="D47" i="4"/>
  <c r="D11" i="4"/>
  <c r="D95" i="4"/>
  <c r="D29" i="4"/>
  <c r="D30" i="4"/>
  <c r="D31" i="4"/>
  <c r="D67" i="4"/>
  <c r="D68" i="4"/>
  <c r="D92" i="4"/>
  <c r="D20" i="4"/>
  <c r="D42" i="4"/>
  <c r="D21" i="4"/>
  <c r="D4" i="4"/>
  <c r="D93" i="4"/>
  <c r="D69" i="4"/>
  <c r="D70" i="4"/>
  <c r="D12" i="4"/>
  <c r="D48" i="4"/>
  <c r="D13" i="4"/>
  <c r="D49" i="4"/>
  <c r="D14" i="4"/>
  <c r="D15" i="4"/>
  <c r="D71" i="4"/>
  <c r="D72" i="4"/>
  <c r="D43" i="4"/>
  <c r="D22" i="4"/>
  <c r="D5" i="4"/>
  <c r="D23" i="4"/>
  <c r="D24" i="4"/>
  <c r="D25" i="4"/>
  <c r="D73" i="4"/>
  <c r="D74" i="4"/>
  <c r="D50" i="4"/>
  <c r="D51" i="4"/>
  <c r="D52" i="4"/>
  <c r="D53" i="4"/>
  <c r="D16" i="4"/>
  <c r="D17" i="4"/>
  <c r="D75" i="4"/>
  <c r="D76" i="4"/>
  <c r="D44" i="4"/>
  <c r="D6" i="4"/>
  <c r="D94" i="4"/>
  <c r="D26" i="4"/>
  <c r="D27" i="4"/>
  <c r="D28" i="4"/>
  <c r="D77" i="4"/>
  <c r="D78" i="4"/>
  <c r="D96" i="4"/>
  <c r="D32" i="4"/>
  <c r="D54" i="4"/>
  <c r="D33" i="4"/>
  <c r="D18" i="4"/>
  <c r="D97" i="4"/>
  <c r="D79" i="4"/>
  <c r="D80" i="4"/>
  <c r="D7" i="4"/>
  <c r="D45" i="4"/>
  <c r="D8" i="4"/>
  <c r="D46" i="4"/>
  <c r="D9" i="4"/>
  <c r="D10" i="4"/>
  <c r="D81" i="4"/>
  <c r="D82" i="4"/>
  <c r="D55" i="4"/>
  <c r="D34" i="4"/>
  <c r="D19" i="4"/>
  <c r="D35" i="4"/>
  <c r="D36" i="4"/>
  <c r="D37" i="4"/>
  <c r="D83" i="4"/>
  <c r="D84" i="4"/>
  <c r="D85" i="4"/>
  <c r="D86" i="4"/>
  <c r="D87" i="4"/>
  <c r="D88" i="4"/>
  <c r="D89" i="4"/>
  <c r="D90" i="4"/>
  <c r="D91" i="4"/>
  <c r="D56" i="4"/>
  <c r="C40" i="4"/>
  <c r="C41" i="4"/>
  <c r="C2" i="4"/>
  <c r="C3" i="4"/>
  <c r="C65" i="4"/>
  <c r="C66" i="4"/>
  <c r="C47" i="4"/>
  <c r="C11" i="4"/>
  <c r="C95" i="4"/>
  <c r="C29" i="4"/>
  <c r="C30" i="4"/>
  <c r="C31" i="4"/>
  <c r="C67" i="4"/>
  <c r="C68" i="4"/>
  <c r="C92" i="4"/>
  <c r="C20" i="4"/>
  <c r="C42" i="4"/>
  <c r="C21" i="4"/>
  <c r="C4" i="4"/>
  <c r="C93" i="4"/>
  <c r="C69" i="4"/>
  <c r="C70" i="4"/>
  <c r="C12" i="4"/>
  <c r="C48" i="4"/>
  <c r="C13" i="4"/>
  <c r="C49" i="4"/>
  <c r="C14" i="4"/>
  <c r="C15" i="4"/>
  <c r="C71" i="4"/>
  <c r="C72" i="4"/>
  <c r="C43" i="4"/>
  <c r="C22" i="4"/>
  <c r="C5" i="4"/>
  <c r="C23" i="4"/>
  <c r="C24" i="4"/>
  <c r="C25" i="4"/>
  <c r="C73" i="4"/>
  <c r="C74" i="4"/>
  <c r="C50" i="4"/>
  <c r="C51" i="4"/>
  <c r="C52" i="4"/>
  <c r="C53" i="4"/>
  <c r="C16" i="4"/>
  <c r="C17" i="4"/>
  <c r="C75" i="4"/>
  <c r="C76" i="4"/>
  <c r="C44" i="4"/>
  <c r="C6" i="4"/>
  <c r="C94" i="4"/>
  <c r="C26" i="4"/>
  <c r="C27" i="4"/>
  <c r="C28" i="4"/>
  <c r="C77" i="4"/>
  <c r="C78" i="4"/>
  <c r="C96" i="4"/>
  <c r="C32" i="4"/>
  <c r="C54" i="4"/>
  <c r="C33" i="4"/>
  <c r="C18" i="4"/>
  <c r="C97" i="4"/>
  <c r="C79" i="4"/>
  <c r="C80" i="4"/>
  <c r="C7" i="4"/>
  <c r="C45" i="4"/>
  <c r="C8" i="4"/>
  <c r="C46" i="4"/>
  <c r="C9" i="4"/>
  <c r="C10" i="4"/>
  <c r="C81" i="4"/>
  <c r="C82" i="4"/>
  <c r="C55" i="4"/>
  <c r="C34" i="4"/>
  <c r="C19" i="4"/>
  <c r="C35" i="4"/>
  <c r="C36" i="4"/>
  <c r="C37" i="4"/>
  <c r="C83" i="4"/>
  <c r="C84" i="4"/>
  <c r="C85" i="4"/>
  <c r="C86" i="4"/>
  <c r="C87" i="4"/>
  <c r="C88" i="4"/>
  <c r="C89" i="4"/>
  <c r="C90" i="4"/>
  <c r="C91" i="4"/>
  <c r="C39" i="4"/>
  <c r="C38" i="4"/>
  <c r="C64" i="4"/>
  <c r="C57" i="4"/>
  <c r="C58" i="4"/>
  <c r="C59" i="4"/>
  <c r="C60" i="4"/>
  <c r="C61" i="4"/>
  <c r="C62" i="4"/>
  <c r="C63" i="4"/>
  <c r="C56" i="4"/>
  <c r="M36" i="1"/>
  <c r="L36" i="1"/>
  <c r="Q28" i="1"/>
  <c r="Q23" i="1"/>
  <c r="Q24" i="1" s="1"/>
  <c r="L28" i="1"/>
  <c r="L29" i="1" s="1"/>
  <c r="L25" i="1"/>
  <c r="L22" i="1"/>
  <c r="J49" i="1" l="1"/>
</calcChain>
</file>

<file path=xl/sharedStrings.xml><?xml version="1.0" encoding="utf-8"?>
<sst xmlns="http://schemas.openxmlformats.org/spreadsheetml/2006/main" count="1310" uniqueCount="221">
  <si>
    <t>RNAseq experimental design</t>
  </si>
  <si>
    <t>Strains</t>
  </si>
  <si>
    <t xml:space="preserve">LMB2 </t>
  </si>
  <si>
    <t>Microbacterium</t>
  </si>
  <si>
    <t>LSP13</t>
  </si>
  <si>
    <t>Sphingobium</t>
  </si>
  <si>
    <t>Growth</t>
  </si>
  <si>
    <t>16 h</t>
  </si>
  <si>
    <t>Setup</t>
  </si>
  <si>
    <t>Treatment</t>
  </si>
  <si>
    <t>0.5 TSB + MBOA 500 uM</t>
  </si>
  <si>
    <t>Measure OD overnight cultures</t>
  </si>
  <si>
    <t xml:space="preserve">Replicates </t>
  </si>
  <si>
    <t>7 each strain / treatement</t>
  </si>
  <si>
    <t>Readouts</t>
  </si>
  <si>
    <t>Growth (OD)</t>
  </si>
  <si>
    <t>Metabolites (qTOF)</t>
  </si>
  <si>
    <t>RNAseq</t>
  </si>
  <si>
    <t>A</t>
  </si>
  <si>
    <t>B</t>
  </si>
  <si>
    <t>C</t>
  </si>
  <si>
    <t>D</t>
  </si>
  <si>
    <t>E</t>
  </si>
  <si>
    <t>F</t>
  </si>
  <si>
    <t>G</t>
  </si>
  <si>
    <t>H</t>
  </si>
  <si>
    <t>LMB2 _DMSO_1</t>
  </si>
  <si>
    <t>LSP13_DMSO_1</t>
  </si>
  <si>
    <t>LMB2 _MBOA_1</t>
  </si>
  <si>
    <t>LSP13_MBOA_1</t>
  </si>
  <si>
    <t>LME3_MBOA_1</t>
  </si>
  <si>
    <t>LME3_DMSO_2</t>
  </si>
  <si>
    <t>LMB2 _MBOA_2</t>
  </si>
  <si>
    <t>LMB2 _DMSO_3</t>
  </si>
  <si>
    <t>LME3_MBOA_3</t>
  </si>
  <si>
    <t>LME3_DMSO_3</t>
  </si>
  <si>
    <t>LME3_MBOA_4</t>
  </si>
  <si>
    <t>LMB2 _DMSO_4</t>
  </si>
  <si>
    <t>LME3_DMSO_4</t>
  </si>
  <si>
    <t>LMB2 _MBOA_4</t>
  </si>
  <si>
    <t>LME3_DMSO_5</t>
  </si>
  <si>
    <t>LME3_MBOA_5</t>
  </si>
  <si>
    <t>LMB2 _DMSO_5</t>
  </si>
  <si>
    <t>LMB2 _MBOA_5</t>
  </si>
  <si>
    <t>LMB2 _MBOA_6</t>
  </si>
  <si>
    <t>LME3_MBOA_6</t>
  </si>
  <si>
    <t>LMB2 _DMSO_7</t>
  </si>
  <si>
    <t>LME3_DMSO_7</t>
  </si>
  <si>
    <t>LME3_DMSO_8</t>
  </si>
  <si>
    <t>LME3_MBOA_8</t>
  </si>
  <si>
    <t>LMB2 _DMSO_8</t>
  </si>
  <si>
    <t>LMB2 _MBOA_8</t>
  </si>
  <si>
    <t>LMB2 _MBOA_9</t>
  </si>
  <si>
    <t>LMB2 _DMSO_9</t>
  </si>
  <si>
    <t>LME3_MBOA_9</t>
  </si>
  <si>
    <t>LME3_DMSO_9</t>
  </si>
  <si>
    <t>LME3_MBOA_10</t>
  </si>
  <si>
    <t>LMB2 _DMSO_10</t>
  </si>
  <si>
    <t>LME3_DMSO_10</t>
  </si>
  <si>
    <t>LMB2 _MBOA_10</t>
  </si>
  <si>
    <t>Overnight cultures strains (loop in 25 ml medium in erlenmeyer, 0.5 TSB)</t>
  </si>
  <si>
    <t>Inoculate with starting OD = 0.1 / ca. 4 ul per 200 ul</t>
  </si>
  <si>
    <t>Metabolite samples (30 ul + 70 ul MeOH)</t>
  </si>
  <si>
    <t>Grow 16 hours in 200 ul 96well plates</t>
  </si>
  <si>
    <t>LSP13_MBOA_2</t>
  </si>
  <si>
    <t>LSP13_DMSO_2</t>
  </si>
  <si>
    <t>LSP13_MBOA_3</t>
  </si>
  <si>
    <t>LSP13_DMSO_3</t>
  </si>
  <si>
    <t>LSP13_MBOA_4</t>
  </si>
  <si>
    <t>LSP13_DMSO_4</t>
  </si>
  <si>
    <t>LSP13_MBOA_5</t>
  </si>
  <si>
    <t>LSP13_DMSO_5</t>
  </si>
  <si>
    <t>LSP13_DMSO_6</t>
  </si>
  <si>
    <t>LSP13_MBOA_7</t>
  </si>
  <si>
    <t>LSP13_DMSO_7</t>
  </si>
  <si>
    <t>LSP13_MBOA_9</t>
  </si>
  <si>
    <t>LSP13_DMSO_9</t>
  </si>
  <si>
    <t>LSP13_MBOA_10</t>
  </si>
  <si>
    <t>Media</t>
  </si>
  <si>
    <t>Strain</t>
  </si>
  <si>
    <t xml:space="preserve">Proceed with lysis protocol Nr. 4 </t>
  </si>
  <si>
    <t>Elute RNA twice with 50 ul water</t>
  </si>
  <si>
    <t>Transfer to nuclease free tubes and store at -80°C</t>
  </si>
  <si>
    <t>7 * 3 * 2 = 42 reactions</t>
  </si>
  <si>
    <t>Tecan</t>
  </si>
  <si>
    <r>
      <t>Treat your RNA with</t>
    </r>
    <r>
      <rPr>
        <b/>
        <u/>
        <sz val="11"/>
        <color theme="1"/>
        <rFont val="Calibri"/>
        <family val="2"/>
        <scheme val="minor"/>
      </rPr>
      <t xml:space="preserve"> RapidOut DNA Removal Kit</t>
    </r>
  </si>
  <si>
    <r>
      <t xml:space="preserve">Continue with </t>
    </r>
    <r>
      <rPr>
        <b/>
        <u/>
        <sz val="11"/>
        <color theme="1"/>
        <rFont val="Calibri"/>
        <family val="2"/>
        <scheme val="minor"/>
      </rPr>
      <t>Protocol 7</t>
    </r>
    <r>
      <rPr>
        <sz val="11"/>
        <color theme="1"/>
        <rFont val="Calibri"/>
        <family val="2"/>
        <scheme val="minor"/>
      </rPr>
      <t xml:space="preserve"> for RNA extraction, replace step 2 with s</t>
    </r>
    <r>
      <rPr>
        <b/>
        <u/>
        <sz val="11"/>
        <color theme="1"/>
        <rFont val="Calibri"/>
        <family val="2"/>
        <scheme val="minor"/>
      </rPr>
      <t>teps 1-4 for DNAse treatment</t>
    </r>
    <r>
      <rPr>
        <sz val="11"/>
        <color theme="1"/>
        <rFont val="Calibri"/>
        <family val="2"/>
        <scheme val="minor"/>
      </rPr>
      <t xml:space="preserve"> (Appendix B)</t>
    </r>
  </si>
  <si>
    <t>RNA extraction</t>
  </si>
  <si>
    <t>Metabolite analysis</t>
  </si>
  <si>
    <t>50 ul of fixed culture (step 6) to 700 ul MeOH</t>
  </si>
  <si>
    <t>filter 750 ul on filter plate</t>
  </si>
  <si>
    <t>750 ul to vial</t>
  </si>
  <si>
    <t>qTOF - 1 health method</t>
  </si>
  <si>
    <t>0.5 TSB + DMSO (825.75 ul stock / liter)</t>
  </si>
  <si>
    <t xml:space="preserve">                                                                                                                               </t>
  </si>
  <si>
    <t>NBC_DMSO_1</t>
  </si>
  <si>
    <t>NBC_DMSO_2</t>
  </si>
  <si>
    <t>NBC_MBOA_1</t>
  </si>
  <si>
    <t>NBC_MBOA_2</t>
  </si>
  <si>
    <t>NBC_MBOA_3</t>
  </si>
  <si>
    <t>NBC _DMSO_3</t>
  </si>
  <si>
    <t>NBC _DMSO_4</t>
  </si>
  <si>
    <t>NBC_MBOA_4</t>
  </si>
  <si>
    <t>NBC_MBOA_5</t>
  </si>
  <si>
    <t>NBC_MBOA_6</t>
  </si>
  <si>
    <t>NBC _DMSO_6</t>
  </si>
  <si>
    <t>NBC _DMSO_5</t>
  </si>
  <si>
    <t>LMI1x</t>
  </si>
  <si>
    <t>LMI1x_MBOA_1</t>
  </si>
  <si>
    <t>LMI1x_DMSO_2</t>
  </si>
  <si>
    <t>LMI1x_MBOA_4</t>
  </si>
  <si>
    <t>LMI1x_DMSO_5</t>
  </si>
  <si>
    <t>LMI1x_DMSO_8</t>
  </si>
  <si>
    <t>LMI1x_MBOA_10</t>
  </si>
  <si>
    <t>LMI1x_MBOA_5</t>
  </si>
  <si>
    <t>LMI1x_MBOA_8</t>
  </si>
  <si>
    <t>LMI1x_MBOA_3</t>
  </si>
  <si>
    <t>LMI1x_MBOA_6</t>
  </si>
  <si>
    <t>LMI1x_MBOA_9</t>
  </si>
  <si>
    <t>LMI1x_DMSO_3</t>
  </si>
  <si>
    <t>LMI1x_DMSO_4</t>
  </si>
  <si>
    <t>LMI1x_DMSO_7</t>
  </si>
  <si>
    <t>LMI1x_DMSO_9</t>
  </si>
  <si>
    <t>LMI1x_DMSO_10</t>
  </si>
  <si>
    <t>NBC</t>
  </si>
  <si>
    <t>LMB2</t>
  </si>
  <si>
    <t>DMSO</t>
  </si>
  <si>
    <t>MBOA</t>
  </si>
  <si>
    <t xml:space="preserve">Medium: </t>
  </si>
  <si>
    <t>30 ml 1/2 TSB + MBOA</t>
  </si>
  <si>
    <t>30 ml 1/2 TSB + DMSO</t>
  </si>
  <si>
    <t>inoculate with 4 ul bacteria each</t>
  </si>
  <si>
    <t>LMI1x_M_1</t>
  </si>
  <si>
    <t>NBC_M_1</t>
  </si>
  <si>
    <t>LSP13_M_1</t>
  </si>
  <si>
    <t>LSP13_M_2</t>
  </si>
  <si>
    <t>LMI1x_M_3</t>
  </si>
  <si>
    <t>LSP13_M_3</t>
  </si>
  <si>
    <t>LMI1x_D_2</t>
  </si>
  <si>
    <t>NBC_D_1</t>
  </si>
  <si>
    <t>LSP13_D_2</t>
  </si>
  <si>
    <t>LMI1x_D_3</t>
  </si>
  <si>
    <t>LSP13_D_1</t>
  </si>
  <si>
    <t>LSP13_D_3</t>
  </si>
  <si>
    <t>LMI1x_D_1</t>
  </si>
  <si>
    <t>LMB2_D_1</t>
  </si>
  <si>
    <t>LMB2_D_2</t>
  </si>
  <si>
    <t>LMB2_D_3</t>
  </si>
  <si>
    <t>LMB2_M_1</t>
  </si>
  <si>
    <t>LMI1x_M_2</t>
  </si>
  <si>
    <t>LMB2_M_2</t>
  </si>
  <si>
    <t>LMB2_M_3</t>
  </si>
  <si>
    <t>Plate Layout all</t>
  </si>
  <si>
    <t>medium</t>
  </si>
  <si>
    <t>Row</t>
  </si>
  <si>
    <t>Column</t>
  </si>
  <si>
    <t>Well</t>
  </si>
  <si>
    <t>Sample</t>
  </si>
  <si>
    <t>Replicate</t>
  </si>
  <si>
    <t>no</t>
  </si>
  <si>
    <t>Samples:</t>
  </si>
  <si>
    <t>samples of each strain</t>
  </si>
  <si>
    <t>reps pooled</t>
  </si>
  <si>
    <t>samples extracting</t>
  </si>
  <si>
    <t>reps per plate</t>
  </si>
  <si>
    <t>plates</t>
  </si>
  <si>
    <t>reps in total</t>
  </si>
  <si>
    <t>samples to extract / analyze</t>
  </si>
  <si>
    <t>Medium</t>
  </si>
  <si>
    <t>Volume well</t>
  </si>
  <si>
    <t>wells with the same treatment</t>
  </si>
  <si>
    <t>mililiter treatment</t>
  </si>
  <si>
    <t>mililiter treatment to prepare for the assay (with a bit more)</t>
  </si>
  <si>
    <t>factor from 8ml  to 40 ml</t>
  </si>
  <si>
    <t>ul MBOA / DMSO for 8 ml</t>
  </si>
  <si>
    <t>ul MBOA / DMSO for 40 ml</t>
  </si>
  <si>
    <t>Prepare treatments (33 ul MBOA / DMSO in 40 ml)</t>
  </si>
  <si>
    <t>Pool 6 samples as one sample</t>
  </si>
  <si>
    <t>M</t>
  </si>
  <si>
    <t>Sample_ID</t>
  </si>
  <si>
    <t>Add 1.2ml  of culture to 2.4 ml RNAprotect bacteria reagent - Use nuclease free tubes!</t>
  </si>
  <si>
    <t>Distribute cultures in the layout to a stock plate (200 ul plate) - dilute (to the OD of the culture with the lowest OD)</t>
  </si>
  <si>
    <t>LMB2_D_4</t>
  </si>
  <si>
    <t>LMB2_D_5</t>
  </si>
  <si>
    <t>LMB2_D_6</t>
  </si>
  <si>
    <t>LMB2_D_7</t>
  </si>
  <si>
    <t>LMB2_M_4</t>
  </si>
  <si>
    <t>LMB2_M_5</t>
  </si>
  <si>
    <t>LMB2_M_6</t>
  </si>
  <si>
    <t>LMB2_M_7</t>
  </si>
  <si>
    <t>LMI1x_D_4</t>
  </si>
  <si>
    <t>LMI1x_D_5</t>
  </si>
  <si>
    <t>LMI1x_D_6</t>
  </si>
  <si>
    <t>LMI1x_D_7</t>
  </si>
  <si>
    <t>LMI1x_M_4</t>
  </si>
  <si>
    <t>LMI1x_M_5</t>
  </si>
  <si>
    <t>LMI1x_M_6</t>
  </si>
  <si>
    <t>LMI1x_M_7</t>
  </si>
  <si>
    <t>LSP13_D_4</t>
  </si>
  <si>
    <t>LSP13_D_5</t>
  </si>
  <si>
    <t>LSP13_D_6</t>
  </si>
  <si>
    <t>LSP13_D_7</t>
  </si>
  <si>
    <t>LSP13_M_4</t>
  </si>
  <si>
    <t>LSP13_M_5</t>
  </si>
  <si>
    <t>LSP13_M_6</t>
  </si>
  <si>
    <t>LSP13_M_7</t>
  </si>
  <si>
    <t>NBC_D_2</t>
  </si>
  <si>
    <t>NBC_D_3</t>
  </si>
  <si>
    <t>NBC_M_2</t>
  </si>
  <si>
    <t>NBC_M_3</t>
  </si>
  <si>
    <t>Treat</t>
  </si>
  <si>
    <t>Nr</t>
  </si>
  <si>
    <t>To_D_1</t>
  </si>
  <si>
    <t>To_M_1</t>
  </si>
  <si>
    <t>To</t>
  </si>
  <si>
    <t>Random</t>
  </si>
  <si>
    <t>Pool</t>
  </si>
  <si>
    <t>Blank</t>
  </si>
  <si>
    <t>MeOH</t>
  </si>
  <si>
    <t>all</t>
  </si>
  <si>
    <t xml:space="preserve">33 ul in 40 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</si>
</sst>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2" borderId="0" xfId="0" applyFont="1" applyFill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0" borderId="0" xfId="0" applyFill="1"/>
    <xf numFmtId="0" fontId="0" fillId="9" borderId="0" xfId="0" applyFill="1"/>
    <xf numFmtId="0" fontId="0" fillId="11" borderId="1" xfId="0" applyFill="1" applyBorder="1"/>
    <xf numFmtId="0" fontId="0" fillId="6" borderId="0" xfId="0" applyFill="1"/>
    <xf numFmtId="0" fontId="0" fillId="12" borderId="0" xfId="0" applyFill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1" fillId="10" borderId="13" xfId="0" applyFont="1" applyFill="1" applyBorder="1"/>
    <xf numFmtId="0" fontId="0" fillId="10" borderId="14" xfId="0" applyFill="1" applyBorder="1"/>
    <xf numFmtId="0" fontId="0" fillId="10" borderId="15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0" xfId="0" applyFill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1" fillId="13" borderId="13" xfId="0" applyFont="1" applyFill="1" applyBorder="1"/>
    <xf numFmtId="0" fontId="0" fillId="13" borderId="14" xfId="0" applyFill="1" applyBorder="1"/>
    <xf numFmtId="0" fontId="0" fillId="13" borderId="15" xfId="0" applyFill="1" applyBorder="1"/>
    <xf numFmtId="164" fontId="0" fillId="13" borderId="8" xfId="0" applyNumberFormat="1" applyFill="1" applyBorder="1"/>
    <xf numFmtId="0" fontId="0" fillId="14" borderId="0" xfId="0" applyFill="1"/>
    <xf numFmtId="0" fontId="0" fillId="4" borderId="0" xfId="0" applyFill="1"/>
    <xf numFmtId="0" fontId="0" fillId="2" borderId="16" xfId="0" applyFill="1" applyBorder="1"/>
    <xf numFmtId="0" fontId="0" fillId="15" borderId="1" xfId="0" applyFill="1" applyBorder="1"/>
  </cellXfs>
  <cellStyles count="1">
    <cellStyle name="Normal" xfId="0" builtinId="0"/>
  </cellStyles>
  <dxfs count="10"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rgb="FFFF7C80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rgb="FFFF7C80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FCCCC"/>
      <color rgb="FFFF7C8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9525</xdr:rowOff>
    </xdr:from>
    <xdr:to>
      <xdr:col>14</xdr:col>
      <xdr:colOff>582986</xdr:colOff>
      <xdr:row>16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B0A73C-CB46-4F1A-BF03-3DEAE12AD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2350" y="304800"/>
          <a:ext cx="6050336" cy="3028950"/>
        </a:xfrm>
        <a:prstGeom prst="rect">
          <a:avLst/>
        </a:prstGeom>
      </xdr:spPr>
    </xdr:pic>
    <xdr:clientData/>
  </xdr:twoCellAnchor>
  <xdr:twoCellAnchor>
    <xdr:from>
      <xdr:col>5</xdr:col>
      <xdr:colOff>466725</xdr:colOff>
      <xdr:row>1</xdr:row>
      <xdr:rowOff>9526</xdr:rowOff>
    </xdr:from>
    <xdr:to>
      <xdr:col>7</xdr:col>
      <xdr:colOff>57150</xdr:colOff>
      <xdr:row>2</xdr:row>
      <xdr:rowOff>123826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DAE5E90-8496-46AB-93CD-525EC803D90E}"/>
            </a:ext>
          </a:extLst>
        </xdr:cNvPr>
        <xdr:cNvSpPr/>
      </xdr:nvSpPr>
      <xdr:spPr>
        <a:xfrm>
          <a:off x="4010025" y="304801"/>
          <a:ext cx="809625" cy="3048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H" sz="1100"/>
        </a:p>
      </xdr:txBody>
    </xdr:sp>
    <xdr:clientData/>
  </xdr:twoCellAnchor>
  <xdr:twoCellAnchor>
    <xdr:from>
      <xdr:col>12</xdr:col>
      <xdr:colOff>114300</xdr:colOff>
      <xdr:row>1</xdr:row>
      <xdr:rowOff>19051</xdr:rowOff>
    </xdr:from>
    <xdr:to>
      <xdr:col>13</xdr:col>
      <xdr:colOff>314325</xdr:colOff>
      <xdr:row>2</xdr:row>
      <xdr:rowOff>133351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D1B39E8-E1DA-4967-AD09-1AD326BD9E21}"/>
            </a:ext>
          </a:extLst>
        </xdr:cNvPr>
        <xdr:cNvSpPr/>
      </xdr:nvSpPr>
      <xdr:spPr>
        <a:xfrm>
          <a:off x="7924800" y="314326"/>
          <a:ext cx="809625" cy="3048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H" sz="1100"/>
        </a:p>
      </xdr:txBody>
    </xdr:sp>
    <xdr:clientData/>
  </xdr:twoCellAnchor>
  <xdr:twoCellAnchor>
    <xdr:from>
      <xdr:col>10</xdr:col>
      <xdr:colOff>361950</xdr:colOff>
      <xdr:row>1</xdr:row>
      <xdr:rowOff>1</xdr:rowOff>
    </xdr:from>
    <xdr:to>
      <xdr:col>11</xdr:col>
      <xdr:colOff>561975</xdr:colOff>
      <xdr:row>2</xdr:row>
      <xdr:rowOff>114301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EBF2704-EAD3-42B0-BF54-AAF72F0B2F16}"/>
            </a:ext>
          </a:extLst>
        </xdr:cNvPr>
        <xdr:cNvSpPr/>
      </xdr:nvSpPr>
      <xdr:spPr>
        <a:xfrm>
          <a:off x="6953250" y="295276"/>
          <a:ext cx="809625" cy="30480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3719-E335-4274-94FF-07776273A978}">
  <sheetPr>
    <pageSetUpPr fitToPage="1"/>
  </sheetPr>
  <dimension ref="A1:X50"/>
  <sheetViews>
    <sheetView tabSelected="1" topLeftCell="A27" zoomScaleNormal="100" workbookViewId="0">
      <selection activeCell="L50" sqref="L50"/>
    </sheetView>
  </sheetViews>
  <sheetFormatPr defaultRowHeight="15" x14ac:dyDescent="0.25"/>
  <cols>
    <col min="3" max="3" width="16.5703125" customWidth="1"/>
    <col min="19" max="19" width="9.140625" customWidth="1"/>
  </cols>
  <sheetData>
    <row r="1" spans="1:3" ht="23.25" x14ac:dyDescent="0.35">
      <c r="A1" s="2" t="s">
        <v>0</v>
      </c>
    </row>
    <row r="3" spans="1:3" x14ac:dyDescent="0.25">
      <c r="A3" s="1" t="s">
        <v>1</v>
      </c>
      <c r="B3" t="s">
        <v>2</v>
      </c>
      <c r="C3" t="s">
        <v>3</v>
      </c>
    </row>
    <row r="4" spans="1:3" x14ac:dyDescent="0.25">
      <c r="B4" t="s">
        <v>4</v>
      </c>
      <c r="C4" t="s">
        <v>5</v>
      </c>
    </row>
    <row r="5" spans="1:3" x14ac:dyDescent="0.25">
      <c r="B5" t="s">
        <v>107</v>
      </c>
      <c r="C5" t="s">
        <v>3</v>
      </c>
    </row>
    <row r="7" spans="1:3" x14ac:dyDescent="0.25">
      <c r="A7" s="1" t="s">
        <v>9</v>
      </c>
      <c r="B7" t="s">
        <v>93</v>
      </c>
    </row>
    <row r="8" spans="1:3" x14ac:dyDescent="0.25">
      <c r="B8" t="s">
        <v>10</v>
      </c>
    </row>
    <row r="10" spans="1:3" x14ac:dyDescent="0.25">
      <c r="A10" s="1" t="s">
        <v>12</v>
      </c>
      <c r="B10" t="s">
        <v>13</v>
      </c>
    </row>
    <row r="11" spans="1:3" x14ac:dyDescent="0.25">
      <c r="A11" s="1"/>
      <c r="B11" t="s">
        <v>83</v>
      </c>
    </row>
    <row r="13" spans="1:3" x14ac:dyDescent="0.25">
      <c r="A13" s="1" t="s">
        <v>6</v>
      </c>
      <c r="B13" t="s">
        <v>7</v>
      </c>
    </row>
    <row r="14" spans="1:3" x14ac:dyDescent="0.25">
      <c r="A14" s="1"/>
      <c r="B14" t="s">
        <v>84</v>
      </c>
    </row>
    <row r="15" spans="1:3" x14ac:dyDescent="0.25">
      <c r="A15" s="1" t="s">
        <v>14</v>
      </c>
      <c r="B15" t="s">
        <v>15</v>
      </c>
    </row>
    <row r="16" spans="1:3" x14ac:dyDescent="0.25">
      <c r="A16" s="1"/>
      <c r="B16" t="s">
        <v>16</v>
      </c>
    </row>
    <row r="17" spans="1:24" x14ac:dyDescent="0.25">
      <c r="A17" s="1"/>
      <c r="B17" t="s">
        <v>17</v>
      </c>
    </row>
    <row r="18" spans="1:24" ht="15.75" thickBot="1" x14ac:dyDescent="0.3">
      <c r="A18" s="1"/>
    </row>
    <row r="19" spans="1:24" ht="15.75" thickBot="1" x14ac:dyDescent="0.3">
      <c r="A19" s="1" t="s">
        <v>8</v>
      </c>
      <c r="L19" s="28" t="s">
        <v>160</v>
      </c>
      <c r="M19" s="29"/>
      <c r="N19" s="29"/>
      <c r="O19" s="30"/>
      <c r="Q19" s="40" t="s">
        <v>168</v>
      </c>
      <c r="R19" s="41"/>
      <c r="S19" s="41"/>
      <c r="T19" s="41"/>
      <c r="U19" s="41"/>
      <c r="V19" s="41"/>
      <c r="W19" s="41"/>
      <c r="X19" s="42"/>
    </row>
    <row r="20" spans="1:24" x14ac:dyDescent="0.25">
      <c r="A20">
        <v>1</v>
      </c>
      <c r="B20" t="s">
        <v>60</v>
      </c>
      <c r="L20" s="23">
        <v>7</v>
      </c>
      <c r="M20" s="18" t="s">
        <v>162</v>
      </c>
      <c r="N20" s="18"/>
      <c r="O20" s="24"/>
      <c r="Q20" s="34">
        <v>6</v>
      </c>
      <c r="R20" s="35" t="s">
        <v>165</v>
      </c>
      <c r="S20" s="35"/>
      <c r="T20" s="35"/>
      <c r="U20" s="35"/>
      <c r="V20" s="35"/>
      <c r="W20" s="35"/>
      <c r="X20" s="36"/>
    </row>
    <row r="21" spans="1:24" x14ac:dyDescent="0.25">
      <c r="A21">
        <v>2</v>
      </c>
      <c r="B21" t="s">
        <v>176</v>
      </c>
      <c r="L21" s="23">
        <v>6</v>
      </c>
      <c r="M21" s="18" t="s">
        <v>163</v>
      </c>
      <c r="N21" s="18"/>
      <c r="O21" s="24"/>
      <c r="Q21" s="34">
        <v>30</v>
      </c>
      <c r="R21" s="35" t="s">
        <v>170</v>
      </c>
      <c r="S21" s="35"/>
      <c r="T21" s="35"/>
      <c r="U21" s="35"/>
      <c r="V21" s="35"/>
      <c r="W21" s="35"/>
      <c r="X21" s="36"/>
    </row>
    <row r="22" spans="1:24" x14ac:dyDescent="0.25">
      <c r="A22">
        <v>3</v>
      </c>
      <c r="B22" t="s">
        <v>11</v>
      </c>
      <c r="L22" s="23">
        <f>L20*L21</f>
        <v>42</v>
      </c>
      <c r="M22" s="18" t="s">
        <v>161</v>
      </c>
      <c r="N22" s="18"/>
      <c r="O22" s="24"/>
      <c r="Q22" s="34">
        <v>0.2</v>
      </c>
      <c r="R22" s="35" t="s">
        <v>169</v>
      </c>
      <c r="S22" s="35"/>
      <c r="T22" s="35"/>
      <c r="U22" s="35"/>
      <c r="V22" s="35"/>
      <c r="W22" s="35"/>
      <c r="X22" s="36"/>
    </row>
    <row r="23" spans="1:24" x14ac:dyDescent="0.25">
      <c r="A23">
        <v>4</v>
      </c>
      <c r="B23" t="s">
        <v>181</v>
      </c>
      <c r="L23" s="23"/>
      <c r="M23" s="18"/>
      <c r="N23" s="18"/>
      <c r="O23" s="24"/>
      <c r="Q23" s="34">
        <f>Q20*Q21*Q22</f>
        <v>36</v>
      </c>
      <c r="R23" s="35" t="s">
        <v>171</v>
      </c>
      <c r="S23" s="35"/>
      <c r="T23" s="35"/>
      <c r="U23" s="35"/>
      <c r="V23" s="35"/>
      <c r="W23" s="35"/>
      <c r="X23" s="36"/>
    </row>
    <row r="24" spans="1:24" ht="15.75" thickBot="1" x14ac:dyDescent="0.3">
      <c r="A24">
        <v>5</v>
      </c>
      <c r="B24" t="s">
        <v>61</v>
      </c>
      <c r="L24" s="23">
        <v>9</v>
      </c>
      <c r="M24" s="18" t="s">
        <v>164</v>
      </c>
      <c r="N24" s="18"/>
      <c r="O24" s="24"/>
      <c r="Q24" s="37">
        <f>Q23+(Q23/9)</f>
        <v>40</v>
      </c>
      <c r="R24" s="38" t="s">
        <v>172</v>
      </c>
      <c r="S24" s="38"/>
      <c r="T24" s="38"/>
      <c r="U24" s="38"/>
      <c r="V24" s="38"/>
      <c r="W24" s="38"/>
      <c r="X24" s="39"/>
    </row>
    <row r="25" spans="1:24" ht="15.75" thickBot="1" x14ac:dyDescent="0.3">
      <c r="A25">
        <v>6</v>
      </c>
      <c r="B25" t="s">
        <v>63</v>
      </c>
      <c r="L25" s="23">
        <f>L22/L24</f>
        <v>4.666666666666667</v>
      </c>
      <c r="M25" s="18" t="s">
        <v>165</v>
      </c>
      <c r="N25" s="18"/>
      <c r="O25" s="24"/>
    </row>
    <row r="26" spans="1:24" x14ac:dyDescent="0.25">
      <c r="A26">
        <v>7</v>
      </c>
      <c r="B26" t="s">
        <v>177</v>
      </c>
      <c r="L26" s="23"/>
      <c r="M26" s="18"/>
      <c r="N26" s="18"/>
      <c r="O26" s="24"/>
      <c r="Q26" s="31">
        <v>5</v>
      </c>
      <c r="R26" s="32" t="s">
        <v>173</v>
      </c>
      <c r="S26" s="32"/>
      <c r="T26" s="32"/>
      <c r="U26" s="32"/>
      <c r="V26" s="32"/>
      <c r="W26" s="32"/>
      <c r="X26" s="33"/>
    </row>
    <row r="27" spans="1:24" x14ac:dyDescent="0.25">
      <c r="A27">
        <v>8</v>
      </c>
      <c r="B27" t="s">
        <v>62</v>
      </c>
      <c r="L27" s="23">
        <v>5</v>
      </c>
      <c r="M27" s="18" t="s">
        <v>165</v>
      </c>
      <c r="N27" s="18"/>
      <c r="O27" s="24"/>
      <c r="Q27" s="43">
        <v>6.6</v>
      </c>
      <c r="R27" s="35" t="s">
        <v>174</v>
      </c>
      <c r="S27" s="35"/>
      <c r="T27" s="35"/>
      <c r="U27" s="35"/>
      <c r="V27" s="35"/>
      <c r="W27" s="35"/>
      <c r="X27" s="36"/>
    </row>
    <row r="28" spans="1:24" ht="15.75" thickBot="1" x14ac:dyDescent="0.3">
      <c r="L28" s="23">
        <f>L27*9</f>
        <v>45</v>
      </c>
      <c r="M28" s="18" t="s">
        <v>166</v>
      </c>
      <c r="N28" s="18"/>
      <c r="O28" s="24"/>
      <c r="Q28" s="37">
        <f>Q27*Q26</f>
        <v>33</v>
      </c>
      <c r="R28" s="38" t="s">
        <v>175</v>
      </c>
      <c r="S28" s="38"/>
      <c r="T28" s="38"/>
      <c r="U28" s="38"/>
      <c r="V28" s="38"/>
      <c r="W28" s="38"/>
      <c r="X28" s="39"/>
    </row>
    <row r="29" spans="1:24" x14ac:dyDescent="0.25">
      <c r="A29" s="1" t="s">
        <v>87</v>
      </c>
      <c r="L29" s="23">
        <f>L28/6</f>
        <v>7.5</v>
      </c>
      <c r="M29" s="18" t="s">
        <v>167</v>
      </c>
      <c r="N29" s="18"/>
      <c r="O29" s="24"/>
    </row>
    <row r="30" spans="1:24" x14ac:dyDescent="0.25">
      <c r="A30">
        <v>9</v>
      </c>
      <c r="B30" t="s">
        <v>180</v>
      </c>
      <c r="L30" s="23"/>
      <c r="M30" s="18"/>
      <c r="N30" s="18"/>
      <c r="O30" s="24"/>
    </row>
    <row r="31" spans="1:24" x14ac:dyDescent="0.25">
      <c r="A31">
        <v>10</v>
      </c>
      <c r="B31" t="s">
        <v>80</v>
      </c>
      <c r="L31" s="23">
        <v>6</v>
      </c>
      <c r="M31" s="18" t="s">
        <v>87</v>
      </c>
      <c r="N31" s="18"/>
      <c r="O31" s="24"/>
    </row>
    <row r="32" spans="1:24" ht="15.75" thickBot="1" x14ac:dyDescent="0.3">
      <c r="A32">
        <v>11</v>
      </c>
      <c r="B32" t="s">
        <v>86</v>
      </c>
      <c r="L32" s="25">
        <v>1</v>
      </c>
      <c r="M32" s="26" t="s">
        <v>88</v>
      </c>
      <c r="N32" s="26"/>
      <c r="O32" s="27"/>
    </row>
    <row r="33" spans="1:13" x14ac:dyDescent="0.25">
      <c r="A33">
        <v>12</v>
      </c>
      <c r="B33" t="s">
        <v>81</v>
      </c>
    </row>
    <row r="34" spans="1:13" x14ac:dyDescent="0.25">
      <c r="A34">
        <v>13</v>
      </c>
      <c r="B34" t="s">
        <v>85</v>
      </c>
    </row>
    <row r="35" spans="1:13" x14ac:dyDescent="0.25">
      <c r="A35">
        <v>14</v>
      </c>
      <c r="B35" t="s">
        <v>82</v>
      </c>
    </row>
    <row r="36" spans="1:13" x14ac:dyDescent="0.25">
      <c r="L36">
        <f>0.2*30</f>
        <v>6</v>
      </c>
      <c r="M36">
        <f>L36*6</f>
        <v>36</v>
      </c>
    </row>
    <row r="37" spans="1:13" x14ac:dyDescent="0.25">
      <c r="A37" s="1" t="s">
        <v>88</v>
      </c>
    </row>
    <row r="38" spans="1:13" x14ac:dyDescent="0.25">
      <c r="A38">
        <v>15</v>
      </c>
      <c r="B38" t="s">
        <v>89</v>
      </c>
    </row>
    <row r="39" spans="1:13" x14ac:dyDescent="0.25">
      <c r="A39">
        <v>16</v>
      </c>
      <c r="B39" t="s">
        <v>90</v>
      </c>
    </row>
    <row r="40" spans="1:13" x14ac:dyDescent="0.25">
      <c r="A40">
        <v>17</v>
      </c>
      <c r="B40" t="s">
        <v>91</v>
      </c>
    </row>
    <row r="41" spans="1:13" x14ac:dyDescent="0.25">
      <c r="A41">
        <v>18</v>
      </c>
      <c r="B41" t="s">
        <v>92</v>
      </c>
    </row>
    <row r="46" spans="1:13" x14ac:dyDescent="0.25">
      <c r="K46">
        <v>40000</v>
      </c>
    </row>
    <row r="48" spans="1:13" x14ac:dyDescent="0.25">
      <c r="F48" t="s">
        <v>220</v>
      </c>
      <c r="I48">
        <v>40000</v>
      </c>
      <c r="J48">
        <v>100</v>
      </c>
    </row>
    <row r="49" spans="9:12" x14ac:dyDescent="0.25">
      <c r="I49">
        <v>33</v>
      </c>
      <c r="J49">
        <f>J48/I50</f>
        <v>8.2500000000000004E-2</v>
      </c>
      <c r="K49">
        <f>I49*I50</f>
        <v>40000</v>
      </c>
      <c r="L49">
        <f>J49*I50</f>
        <v>100</v>
      </c>
    </row>
    <row r="50" spans="9:12" x14ac:dyDescent="0.25">
      <c r="I50">
        <f>I48/I49</f>
        <v>1212.121212121212</v>
      </c>
    </row>
  </sheetData>
  <pageMargins left="0.7" right="0.7" top="0.75" bottom="0.75" header="0.3" footer="0.3"/>
  <pageSetup paperSize="9" scale="5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0733-A756-47B6-AB05-CAA276B7D543}">
  <dimension ref="A1:G51"/>
  <sheetViews>
    <sheetView view="pageBreakPreview" zoomScale="60" zoomScaleNormal="100" workbookViewId="0">
      <selection sqref="A1:G51"/>
    </sheetView>
  </sheetViews>
  <sheetFormatPr defaultRowHeight="15" x14ac:dyDescent="0.25"/>
  <cols>
    <col min="2" max="2" width="13.5703125" customWidth="1"/>
  </cols>
  <sheetData>
    <row r="1" spans="1:7" x14ac:dyDescent="0.25">
      <c r="A1" t="s">
        <v>211</v>
      </c>
      <c r="B1" t="s">
        <v>179</v>
      </c>
      <c r="C1" t="s">
        <v>79</v>
      </c>
      <c r="D1" t="s">
        <v>210</v>
      </c>
      <c r="E1" t="s">
        <v>158</v>
      </c>
      <c r="F1" t="s">
        <v>9</v>
      </c>
      <c r="G1" t="s">
        <v>215</v>
      </c>
    </row>
    <row r="2" spans="1:7" x14ac:dyDescent="0.25">
      <c r="A2">
        <v>1</v>
      </c>
      <c r="B2" t="s">
        <v>140</v>
      </c>
      <c r="C2" t="s">
        <v>4</v>
      </c>
      <c r="D2" t="s">
        <v>21</v>
      </c>
      <c r="E2">
        <v>2</v>
      </c>
      <c r="F2" t="s">
        <v>126</v>
      </c>
      <c r="G2">
        <f t="shared" ref="G2:G49" ca="1" si="0">RAND()</f>
        <v>0.7529349076059666</v>
      </c>
    </row>
    <row r="3" spans="1:7" x14ac:dyDescent="0.25">
      <c r="A3">
        <v>2</v>
      </c>
      <c r="B3" t="s">
        <v>185</v>
      </c>
      <c r="C3" t="s">
        <v>125</v>
      </c>
      <c r="D3" t="s">
        <v>21</v>
      </c>
      <c r="E3">
        <v>7</v>
      </c>
      <c r="F3" t="s">
        <v>126</v>
      </c>
      <c r="G3">
        <f t="shared" ca="1" si="0"/>
        <v>0.91577516515360791</v>
      </c>
    </row>
    <row r="4" spans="1:7" x14ac:dyDescent="0.25">
      <c r="A4">
        <v>3</v>
      </c>
      <c r="B4" t="s">
        <v>147</v>
      </c>
      <c r="C4" t="s">
        <v>125</v>
      </c>
      <c r="D4" t="s">
        <v>21</v>
      </c>
      <c r="E4">
        <v>3</v>
      </c>
      <c r="F4" t="s">
        <v>126</v>
      </c>
      <c r="G4">
        <f t="shared" ca="1" si="0"/>
        <v>0.98475052942603813</v>
      </c>
    </row>
    <row r="5" spans="1:7" x14ac:dyDescent="0.25">
      <c r="A5">
        <v>4</v>
      </c>
      <c r="B5" t="s">
        <v>144</v>
      </c>
      <c r="C5" t="s">
        <v>107</v>
      </c>
      <c r="D5" t="s">
        <v>21</v>
      </c>
      <c r="E5">
        <v>1</v>
      </c>
      <c r="F5" t="s">
        <v>126</v>
      </c>
      <c r="G5">
        <f t="shared" ca="1" si="0"/>
        <v>0.38931365696922049</v>
      </c>
    </row>
    <row r="6" spans="1:7" x14ac:dyDescent="0.25">
      <c r="A6">
        <v>5</v>
      </c>
      <c r="B6" t="s">
        <v>196</v>
      </c>
      <c r="C6" t="s">
        <v>107</v>
      </c>
      <c r="D6" t="s">
        <v>178</v>
      </c>
      <c r="E6">
        <v>6</v>
      </c>
      <c r="F6" t="s">
        <v>127</v>
      </c>
      <c r="G6">
        <f t="shared" ca="1" si="0"/>
        <v>0.76793427901180245</v>
      </c>
    </row>
    <row r="7" spans="1:7" x14ac:dyDescent="0.25">
      <c r="A7">
        <v>6</v>
      </c>
      <c r="B7" t="s">
        <v>184</v>
      </c>
      <c r="C7" t="s">
        <v>125</v>
      </c>
      <c r="D7" t="s">
        <v>21</v>
      </c>
      <c r="E7">
        <v>6</v>
      </c>
      <c r="F7" t="s">
        <v>126</v>
      </c>
      <c r="G7">
        <f t="shared" ca="1" si="0"/>
        <v>0.67399832252625935</v>
      </c>
    </row>
    <row r="8" spans="1:7" x14ac:dyDescent="0.25">
      <c r="A8">
        <v>7</v>
      </c>
      <c r="B8" t="s">
        <v>133</v>
      </c>
      <c r="C8" t="s">
        <v>124</v>
      </c>
      <c r="D8" t="s">
        <v>178</v>
      </c>
      <c r="E8">
        <v>1</v>
      </c>
      <c r="F8" t="s">
        <v>127</v>
      </c>
      <c r="G8">
        <f t="shared" ca="1" si="0"/>
        <v>0.80469158036244381</v>
      </c>
    </row>
    <row r="9" spans="1:7" x14ac:dyDescent="0.25">
      <c r="A9">
        <v>8</v>
      </c>
      <c r="B9" t="s">
        <v>213</v>
      </c>
      <c r="C9" t="s">
        <v>214</v>
      </c>
      <c r="D9" t="s">
        <v>178</v>
      </c>
      <c r="E9">
        <v>1</v>
      </c>
      <c r="F9" t="s">
        <v>127</v>
      </c>
      <c r="G9">
        <f t="shared" ca="1" si="0"/>
        <v>0.55148965082342216</v>
      </c>
    </row>
    <row r="10" spans="1:7" x14ac:dyDescent="0.25">
      <c r="A10">
        <v>9</v>
      </c>
      <c r="B10" t="s">
        <v>150</v>
      </c>
      <c r="C10" t="s">
        <v>125</v>
      </c>
      <c r="D10" t="s">
        <v>178</v>
      </c>
      <c r="E10">
        <v>2</v>
      </c>
      <c r="F10" t="s">
        <v>127</v>
      </c>
      <c r="G10">
        <f t="shared" ca="1" si="0"/>
        <v>0.78498849745217625</v>
      </c>
    </row>
    <row r="11" spans="1:7" x14ac:dyDescent="0.25">
      <c r="A11">
        <v>10</v>
      </c>
      <c r="B11" t="s">
        <v>141</v>
      </c>
      <c r="C11" t="s">
        <v>107</v>
      </c>
      <c r="D11" t="s">
        <v>21</v>
      </c>
      <c r="E11">
        <v>3</v>
      </c>
      <c r="F11" t="s">
        <v>126</v>
      </c>
      <c r="G11">
        <f t="shared" ca="1" si="0"/>
        <v>0.34897955880834508</v>
      </c>
    </row>
    <row r="12" spans="1:7" x14ac:dyDescent="0.25">
      <c r="A12">
        <v>11</v>
      </c>
      <c r="B12" t="s">
        <v>207</v>
      </c>
      <c r="C12" t="s">
        <v>124</v>
      </c>
      <c r="D12" t="s">
        <v>21</v>
      </c>
      <c r="E12">
        <v>3</v>
      </c>
      <c r="F12" t="s">
        <v>126</v>
      </c>
      <c r="G12">
        <f t="shared" ca="1" si="0"/>
        <v>0.3334719338697365</v>
      </c>
    </row>
    <row r="13" spans="1:7" x14ac:dyDescent="0.25">
      <c r="A13">
        <v>12</v>
      </c>
      <c r="B13" t="s">
        <v>149</v>
      </c>
      <c r="C13" t="s">
        <v>107</v>
      </c>
      <c r="D13" t="s">
        <v>178</v>
      </c>
      <c r="E13">
        <v>2</v>
      </c>
      <c r="F13" t="s">
        <v>127</v>
      </c>
      <c r="G13">
        <f t="shared" ca="1" si="0"/>
        <v>0.66229200127688514</v>
      </c>
    </row>
    <row r="14" spans="1:7" x14ac:dyDescent="0.25">
      <c r="A14">
        <v>13</v>
      </c>
      <c r="B14" t="s">
        <v>208</v>
      </c>
      <c r="C14" t="s">
        <v>124</v>
      </c>
      <c r="D14" t="s">
        <v>178</v>
      </c>
      <c r="E14">
        <v>2</v>
      </c>
      <c r="F14" t="s">
        <v>127</v>
      </c>
      <c r="G14">
        <f t="shared" ca="1" si="0"/>
        <v>0.68719820980672386</v>
      </c>
    </row>
    <row r="15" spans="1:7" x14ac:dyDescent="0.25">
      <c r="A15">
        <v>14</v>
      </c>
      <c r="B15" t="s">
        <v>206</v>
      </c>
      <c r="C15" t="s">
        <v>124</v>
      </c>
      <c r="D15" t="s">
        <v>21</v>
      </c>
      <c r="E15">
        <v>2</v>
      </c>
      <c r="F15" t="s">
        <v>126</v>
      </c>
      <c r="G15">
        <f t="shared" ca="1" si="0"/>
        <v>4.1541461775744803E-3</v>
      </c>
    </row>
    <row r="16" spans="1:7" x14ac:dyDescent="0.25">
      <c r="A16">
        <v>15</v>
      </c>
      <c r="B16" t="s">
        <v>194</v>
      </c>
      <c r="C16" t="s">
        <v>107</v>
      </c>
      <c r="D16" t="s">
        <v>178</v>
      </c>
      <c r="E16">
        <v>4</v>
      </c>
      <c r="F16" t="s">
        <v>127</v>
      </c>
      <c r="G16">
        <f t="shared" ca="1" si="0"/>
        <v>0.86893846484960191</v>
      </c>
    </row>
    <row r="17" spans="1:7" x14ac:dyDescent="0.25">
      <c r="A17">
        <v>16</v>
      </c>
      <c r="B17" t="s">
        <v>138</v>
      </c>
      <c r="C17" t="s">
        <v>107</v>
      </c>
      <c r="D17" t="s">
        <v>21</v>
      </c>
      <c r="E17">
        <v>2</v>
      </c>
      <c r="F17" t="s">
        <v>126</v>
      </c>
      <c r="G17">
        <f t="shared" ca="1" si="0"/>
        <v>0.30326561785591877</v>
      </c>
    </row>
    <row r="18" spans="1:7" x14ac:dyDescent="0.25">
      <c r="A18">
        <v>17</v>
      </c>
      <c r="B18" t="s">
        <v>199</v>
      </c>
      <c r="C18" t="s">
        <v>4</v>
      </c>
      <c r="D18" t="s">
        <v>21</v>
      </c>
      <c r="E18">
        <v>5</v>
      </c>
      <c r="F18" t="s">
        <v>126</v>
      </c>
      <c r="G18">
        <f t="shared" ca="1" si="0"/>
        <v>0.53452278484492843</v>
      </c>
    </row>
    <row r="19" spans="1:7" x14ac:dyDescent="0.25">
      <c r="A19">
        <v>18</v>
      </c>
      <c r="B19" t="s">
        <v>200</v>
      </c>
      <c r="C19" t="s">
        <v>4</v>
      </c>
      <c r="D19" t="s">
        <v>21</v>
      </c>
      <c r="E19">
        <v>6</v>
      </c>
      <c r="F19" t="s">
        <v>126</v>
      </c>
      <c r="G19">
        <f t="shared" ca="1" si="0"/>
        <v>0.62690935117276514</v>
      </c>
    </row>
    <row r="20" spans="1:7" x14ac:dyDescent="0.25">
      <c r="A20">
        <v>19</v>
      </c>
      <c r="B20" t="s">
        <v>136</v>
      </c>
      <c r="C20" t="s">
        <v>107</v>
      </c>
      <c r="D20" t="s">
        <v>178</v>
      </c>
      <c r="E20">
        <v>3</v>
      </c>
      <c r="F20" t="s">
        <v>127</v>
      </c>
      <c r="G20">
        <f t="shared" ca="1" si="0"/>
        <v>0.6592402619905815</v>
      </c>
    </row>
    <row r="21" spans="1:7" x14ac:dyDescent="0.25">
      <c r="A21">
        <v>20</v>
      </c>
      <c r="B21" t="s">
        <v>137</v>
      </c>
      <c r="C21" t="s">
        <v>4</v>
      </c>
      <c r="D21" t="s">
        <v>178</v>
      </c>
      <c r="E21">
        <v>3</v>
      </c>
      <c r="F21" t="s">
        <v>127</v>
      </c>
      <c r="G21">
        <f t="shared" ca="1" si="0"/>
        <v>0.71838952333133477</v>
      </c>
    </row>
    <row r="22" spans="1:7" x14ac:dyDescent="0.25">
      <c r="A22">
        <v>21</v>
      </c>
      <c r="B22" t="s">
        <v>189</v>
      </c>
      <c r="C22" t="s">
        <v>125</v>
      </c>
      <c r="D22" t="s">
        <v>178</v>
      </c>
      <c r="E22">
        <v>7</v>
      </c>
      <c r="F22" t="s">
        <v>127</v>
      </c>
      <c r="G22">
        <f t="shared" ca="1" si="0"/>
        <v>0.12293232096281348</v>
      </c>
    </row>
    <row r="23" spans="1:7" x14ac:dyDescent="0.25">
      <c r="A23">
        <v>22</v>
      </c>
      <c r="B23" t="s">
        <v>186</v>
      </c>
      <c r="C23" t="s">
        <v>125</v>
      </c>
      <c r="D23" t="s">
        <v>178</v>
      </c>
      <c r="E23">
        <v>4</v>
      </c>
      <c r="F23" t="s">
        <v>127</v>
      </c>
      <c r="G23">
        <f t="shared" ca="1" si="0"/>
        <v>0.92149701341817636</v>
      </c>
    </row>
    <row r="24" spans="1:7" x14ac:dyDescent="0.25">
      <c r="A24">
        <v>23</v>
      </c>
      <c r="B24" t="s">
        <v>205</v>
      </c>
      <c r="C24" t="s">
        <v>4</v>
      </c>
      <c r="D24" t="s">
        <v>178</v>
      </c>
      <c r="E24">
        <v>7</v>
      </c>
      <c r="F24" t="s">
        <v>127</v>
      </c>
      <c r="G24">
        <f t="shared" ca="1" si="0"/>
        <v>6.5939587305656078E-2</v>
      </c>
    </row>
    <row r="25" spans="1:7" x14ac:dyDescent="0.25">
      <c r="A25">
        <v>24</v>
      </c>
      <c r="B25" t="s">
        <v>148</v>
      </c>
      <c r="C25" t="s">
        <v>125</v>
      </c>
      <c r="D25" t="s">
        <v>178</v>
      </c>
      <c r="E25">
        <v>1</v>
      </c>
      <c r="F25" t="s">
        <v>127</v>
      </c>
      <c r="G25">
        <f t="shared" ca="1" si="0"/>
        <v>0.76760025066821858</v>
      </c>
    </row>
    <row r="26" spans="1:7" x14ac:dyDescent="0.25">
      <c r="A26">
        <v>25</v>
      </c>
      <c r="B26" t="s">
        <v>209</v>
      </c>
      <c r="C26" t="s">
        <v>124</v>
      </c>
      <c r="D26" t="s">
        <v>178</v>
      </c>
      <c r="E26">
        <v>3</v>
      </c>
      <c r="F26" t="s">
        <v>127</v>
      </c>
      <c r="G26">
        <f t="shared" ca="1" si="0"/>
        <v>1.3717135102880307E-2</v>
      </c>
    </row>
    <row r="27" spans="1:7" x14ac:dyDescent="0.25">
      <c r="A27">
        <v>26</v>
      </c>
      <c r="B27" t="s">
        <v>146</v>
      </c>
      <c r="C27" t="s">
        <v>125</v>
      </c>
      <c r="D27" t="s">
        <v>21</v>
      </c>
      <c r="E27">
        <v>2</v>
      </c>
      <c r="F27" t="s">
        <v>126</v>
      </c>
      <c r="G27">
        <f t="shared" ca="1" si="0"/>
        <v>9.1489720187176715E-4</v>
      </c>
    </row>
    <row r="28" spans="1:7" x14ac:dyDescent="0.25">
      <c r="A28">
        <v>27</v>
      </c>
      <c r="B28" t="s">
        <v>204</v>
      </c>
      <c r="C28" t="s">
        <v>4</v>
      </c>
      <c r="D28" t="s">
        <v>178</v>
      </c>
      <c r="E28">
        <v>6</v>
      </c>
      <c r="F28" t="s">
        <v>127</v>
      </c>
      <c r="G28">
        <f t="shared" ca="1" si="0"/>
        <v>0.98002275322015731</v>
      </c>
    </row>
    <row r="29" spans="1:7" x14ac:dyDescent="0.25">
      <c r="A29">
        <v>28</v>
      </c>
      <c r="B29" t="s">
        <v>188</v>
      </c>
      <c r="C29" t="s">
        <v>125</v>
      </c>
      <c r="D29" t="s">
        <v>178</v>
      </c>
      <c r="E29">
        <v>6</v>
      </c>
      <c r="F29" t="s">
        <v>127</v>
      </c>
      <c r="G29">
        <f t="shared" ca="1" si="0"/>
        <v>0.42786049980630647</v>
      </c>
    </row>
    <row r="30" spans="1:7" x14ac:dyDescent="0.25">
      <c r="A30">
        <v>29</v>
      </c>
      <c r="B30" t="s">
        <v>202</v>
      </c>
      <c r="C30" t="s">
        <v>4</v>
      </c>
      <c r="D30" t="s">
        <v>178</v>
      </c>
      <c r="E30">
        <v>4</v>
      </c>
      <c r="F30" t="s">
        <v>127</v>
      </c>
      <c r="G30">
        <f t="shared" ca="1" si="0"/>
        <v>0.13592237119699901</v>
      </c>
    </row>
    <row r="31" spans="1:7" x14ac:dyDescent="0.25">
      <c r="A31">
        <v>30</v>
      </c>
      <c r="B31" t="s">
        <v>143</v>
      </c>
      <c r="C31" t="s">
        <v>4</v>
      </c>
      <c r="D31" t="s">
        <v>21</v>
      </c>
      <c r="E31">
        <v>3</v>
      </c>
      <c r="F31" t="s">
        <v>126</v>
      </c>
      <c r="G31">
        <f t="shared" ca="1" si="0"/>
        <v>0.97851168780812625</v>
      </c>
    </row>
    <row r="32" spans="1:7" x14ac:dyDescent="0.25">
      <c r="A32">
        <v>31</v>
      </c>
      <c r="B32" t="s">
        <v>151</v>
      </c>
      <c r="C32" t="s">
        <v>125</v>
      </c>
      <c r="D32" t="s">
        <v>178</v>
      </c>
      <c r="E32">
        <v>3</v>
      </c>
      <c r="F32" t="s">
        <v>127</v>
      </c>
      <c r="G32">
        <f t="shared" ca="1" si="0"/>
        <v>5.7953506855936698E-2</v>
      </c>
    </row>
    <row r="33" spans="1:7" x14ac:dyDescent="0.25">
      <c r="A33">
        <v>32</v>
      </c>
      <c r="B33" t="s">
        <v>135</v>
      </c>
      <c r="C33" t="s">
        <v>4</v>
      </c>
      <c r="D33" t="s">
        <v>178</v>
      </c>
      <c r="E33">
        <v>2</v>
      </c>
      <c r="F33" t="s">
        <v>127</v>
      </c>
      <c r="G33">
        <f t="shared" ca="1" si="0"/>
        <v>0.37121304283035395</v>
      </c>
    </row>
    <row r="34" spans="1:7" x14ac:dyDescent="0.25">
      <c r="A34">
        <v>33</v>
      </c>
      <c r="B34" t="s">
        <v>192</v>
      </c>
      <c r="C34" t="s">
        <v>107</v>
      </c>
      <c r="D34" t="s">
        <v>21</v>
      </c>
      <c r="E34">
        <v>6</v>
      </c>
      <c r="F34" t="s">
        <v>126</v>
      </c>
      <c r="G34">
        <f t="shared" ca="1" si="0"/>
        <v>0.75939344916126805</v>
      </c>
    </row>
    <row r="35" spans="1:7" x14ac:dyDescent="0.25">
      <c r="A35">
        <v>34</v>
      </c>
      <c r="B35" t="s">
        <v>212</v>
      </c>
      <c r="C35" t="s">
        <v>214</v>
      </c>
      <c r="D35" t="s">
        <v>21</v>
      </c>
      <c r="E35">
        <v>1</v>
      </c>
      <c r="F35" t="s">
        <v>126</v>
      </c>
      <c r="G35">
        <f t="shared" ca="1" si="0"/>
        <v>0.41532143034558178</v>
      </c>
    </row>
    <row r="36" spans="1:7" x14ac:dyDescent="0.25">
      <c r="A36">
        <v>35</v>
      </c>
      <c r="B36" t="s">
        <v>191</v>
      </c>
      <c r="C36" t="s">
        <v>107</v>
      </c>
      <c r="D36" t="s">
        <v>21</v>
      </c>
      <c r="E36">
        <v>5</v>
      </c>
      <c r="F36" t="s">
        <v>126</v>
      </c>
      <c r="G36">
        <f t="shared" ca="1" si="0"/>
        <v>0.5285354233464965</v>
      </c>
    </row>
    <row r="37" spans="1:7" x14ac:dyDescent="0.25">
      <c r="A37">
        <v>36</v>
      </c>
      <c r="B37" t="s">
        <v>203</v>
      </c>
      <c r="C37" t="s">
        <v>4</v>
      </c>
      <c r="D37" t="s">
        <v>178</v>
      </c>
      <c r="E37">
        <v>5</v>
      </c>
      <c r="F37" t="s">
        <v>127</v>
      </c>
      <c r="G37">
        <f t="shared" ca="1" si="0"/>
        <v>0.94723923436660595</v>
      </c>
    </row>
    <row r="38" spans="1:7" x14ac:dyDescent="0.25">
      <c r="A38">
        <v>37</v>
      </c>
      <c r="B38" t="s">
        <v>132</v>
      </c>
      <c r="C38" t="s">
        <v>107</v>
      </c>
      <c r="D38" t="s">
        <v>178</v>
      </c>
      <c r="E38">
        <v>1</v>
      </c>
      <c r="F38" t="s">
        <v>127</v>
      </c>
      <c r="G38">
        <f t="shared" ca="1" si="0"/>
        <v>0.49248674057270747</v>
      </c>
    </row>
    <row r="39" spans="1:7" x14ac:dyDescent="0.25">
      <c r="A39">
        <v>38</v>
      </c>
      <c r="B39" t="s">
        <v>190</v>
      </c>
      <c r="C39" t="s">
        <v>107</v>
      </c>
      <c r="D39" t="s">
        <v>21</v>
      </c>
      <c r="E39">
        <v>4</v>
      </c>
      <c r="F39" t="s">
        <v>126</v>
      </c>
      <c r="G39">
        <f t="shared" ca="1" si="0"/>
        <v>0.86957781316123961</v>
      </c>
    </row>
    <row r="40" spans="1:7" x14ac:dyDescent="0.25">
      <c r="A40">
        <v>39</v>
      </c>
      <c r="B40" t="s">
        <v>182</v>
      </c>
      <c r="C40" t="s">
        <v>125</v>
      </c>
      <c r="D40" t="s">
        <v>21</v>
      </c>
      <c r="E40">
        <v>4</v>
      </c>
      <c r="F40" t="s">
        <v>126</v>
      </c>
      <c r="G40">
        <f t="shared" ca="1" si="0"/>
        <v>0.27240342687716168</v>
      </c>
    </row>
    <row r="41" spans="1:7" x14ac:dyDescent="0.25">
      <c r="A41">
        <v>40</v>
      </c>
      <c r="B41" t="s">
        <v>201</v>
      </c>
      <c r="C41" t="s">
        <v>4</v>
      </c>
      <c r="D41" t="s">
        <v>21</v>
      </c>
      <c r="E41">
        <v>7</v>
      </c>
      <c r="F41" t="s">
        <v>126</v>
      </c>
      <c r="G41">
        <f t="shared" ca="1" si="0"/>
        <v>0.25547260041309383</v>
      </c>
    </row>
    <row r="42" spans="1:7" x14ac:dyDescent="0.25">
      <c r="A42">
        <v>41</v>
      </c>
      <c r="B42" t="s">
        <v>195</v>
      </c>
      <c r="C42" t="s">
        <v>107</v>
      </c>
      <c r="D42" t="s">
        <v>178</v>
      </c>
      <c r="E42">
        <v>5</v>
      </c>
      <c r="F42" t="s">
        <v>127</v>
      </c>
      <c r="G42">
        <f t="shared" ca="1" si="0"/>
        <v>0.18766749501308955</v>
      </c>
    </row>
    <row r="43" spans="1:7" x14ac:dyDescent="0.25">
      <c r="A43">
        <v>42</v>
      </c>
      <c r="B43" t="s">
        <v>198</v>
      </c>
      <c r="C43" t="s">
        <v>4</v>
      </c>
      <c r="D43" t="s">
        <v>21</v>
      </c>
      <c r="E43">
        <v>4</v>
      </c>
      <c r="F43" t="s">
        <v>126</v>
      </c>
      <c r="G43">
        <f t="shared" ca="1" si="0"/>
        <v>5.4174900254157277E-2</v>
      </c>
    </row>
    <row r="44" spans="1:7" x14ac:dyDescent="0.25">
      <c r="A44">
        <v>43</v>
      </c>
      <c r="B44" t="s">
        <v>142</v>
      </c>
      <c r="C44" t="s">
        <v>4</v>
      </c>
      <c r="D44" t="s">
        <v>21</v>
      </c>
      <c r="E44">
        <v>1</v>
      </c>
      <c r="F44" t="s">
        <v>126</v>
      </c>
      <c r="G44">
        <f t="shared" ca="1" si="0"/>
        <v>0.22440505882620188</v>
      </c>
    </row>
    <row r="45" spans="1:7" x14ac:dyDescent="0.25">
      <c r="A45">
        <v>44</v>
      </c>
      <c r="B45" t="s">
        <v>139</v>
      </c>
      <c r="C45" t="s">
        <v>124</v>
      </c>
      <c r="D45" t="s">
        <v>21</v>
      </c>
      <c r="E45">
        <v>1</v>
      </c>
      <c r="F45" t="s">
        <v>126</v>
      </c>
      <c r="G45">
        <f t="shared" ca="1" si="0"/>
        <v>0.53483845033174315</v>
      </c>
    </row>
    <row r="46" spans="1:7" x14ac:dyDescent="0.25">
      <c r="A46">
        <v>45</v>
      </c>
      <c r="B46" t="s">
        <v>145</v>
      </c>
      <c r="C46" t="s">
        <v>125</v>
      </c>
      <c r="D46" t="s">
        <v>21</v>
      </c>
      <c r="E46">
        <v>1</v>
      </c>
      <c r="F46" t="s">
        <v>126</v>
      </c>
      <c r="G46">
        <f t="shared" ca="1" si="0"/>
        <v>0.83657357064696314</v>
      </c>
    </row>
    <row r="47" spans="1:7" x14ac:dyDescent="0.25">
      <c r="A47">
        <v>46</v>
      </c>
      <c r="B47" t="s">
        <v>134</v>
      </c>
      <c r="C47" t="s">
        <v>4</v>
      </c>
      <c r="D47" t="s">
        <v>178</v>
      </c>
      <c r="E47">
        <v>1</v>
      </c>
      <c r="F47" t="s">
        <v>127</v>
      </c>
      <c r="G47">
        <f t="shared" ca="1" si="0"/>
        <v>0.67479778833215776</v>
      </c>
    </row>
    <row r="48" spans="1:7" x14ac:dyDescent="0.25">
      <c r="A48">
        <v>47</v>
      </c>
      <c r="B48" t="s">
        <v>183</v>
      </c>
      <c r="C48" t="s">
        <v>125</v>
      </c>
      <c r="D48" t="s">
        <v>21</v>
      </c>
      <c r="E48">
        <v>5</v>
      </c>
      <c r="F48" t="s">
        <v>126</v>
      </c>
      <c r="G48">
        <f t="shared" ca="1" si="0"/>
        <v>5.9526816606554345E-3</v>
      </c>
    </row>
    <row r="49" spans="1:7" x14ac:dyDescent="0.25">
      <c r="A49">
        <v>48</v>
      </c>
      <c r="B49" t="s">
        <v>187</v>
      </c>
      <c r="C49" t="s">
        <v>125</v>
      </c>
      <c r="D49" t="s">
        <v>178</v>
      </c>
      <c r="E49">
        <v>5</v>
      </c>
      <c r="F49" t="s">
        <v>127</v>
      </c>
      <c r="G49">
        <f t="shared" ca="1" si="0"/>
        <v>0.98045504141761686</v>
      </c>
    </row>
    <row r="50" spans="1:7" x14ac:dyDescent="0.25">
      <c r="A50">
        <v>49</v>
      </c>
      <c r="B50" t="s">
        <v>216</v>
      </c>
      <c r="C50" t="s">
        <v>219</v>
      </c>
      <c r="D50" t="s">
        <v>219</v>
      </c>
      <c r="E50">
        <v>1</v>
      </c>
      <c r="F50" t="s">
        <v>219</v>
      </c>
      <c r="G50">
        <f t="shared" ref="G50:G51" ca="1" si="1">RAND()</f>
        <v>5.1189957148772169E-2</v>
      </c>
    </row>
    <row r="51" spans="1:7" x14ac:dyDescent="0.25">
      <c r="A51">
        <v>50</v>
      </c>
      <c r="B51" t="s">
        <v>217</v>
      </c>
      <c r="C51" t="s">
        <v>159</v>
      </c>
      <c r="D51" t="s">
        <v>159</v>
      </c>
      <c r="F51" t="s">
        <v>218</v>
      </c>
      <c r="G51">
        <f t="shared" ca="1" si="1"/>
        <v>0.3423338323755506</v>
      </c>
    </row>
  </sheetData>
  <sortState xmlns:xlrd2="http://schemas.microsoft.com/office/spreadsheetml/2017/richdata2" ref="A2:G51">
    <sortCondition ref="G2:G51"/>
  </sortState>
  <pageMargins left="0.7" right="0.7" top="0.75" bottom="0.75" header="0.3" footer="0.3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1E154-4C9E-4288-BB35-50A5698B84D5}">
  <dimension ref="A1:AR48"/>
  <sheetViews>
    <sheetView zoomScale="70" zoomScaleNormal="70" workbookViewId="0">
      <selection activeCell="H16" sqref="H16"/>
    </sheetView>
  </sheetViews>
  <sheetFormatPr defaultRowHeight="15" x14ac:dyDescent="0.25"/>
  <cols>
    <col min="1" max="2" width="15.7109375" customWidth="1"/>
    <col min="3" max="3" width="15.5703125" customWidth="1"/>
    <col min="4" max="20" width="15.7109375" customWidth="1"/>
    <col min="21" max="21" width="18.140625" customWidth="1"/>
    <col min="22" max="29" width="15.7109375" customWidth="1"/>
  </cols>
  <sheetData>
    <row r="1" spans="1:44" x14ac:dyDescent="0.25">
      <c r="A1" s="1"/>
    </row>
    <row r="4" spans="1:44" x14ac:dyDescent="0.25">
      <c r="Q4" s="1" t="s">
        <v>78</v>
      </c>
      <c r="S4" s="3" t="s">
        <v>18</v>
      </c>
      <c r="T4" s="4" t="s">
        <v>19</v>
      </c>
      <c r="U4" s="14" t="s">
        <v>20</v>
      </c>
      <c r="V4" s="3" t="s">
        <v>18</v>
      </c>
      <c r="W4" s="4" t="s">
        <v>19</v>
      </c>
      <c r="X4" s="14" t="s">
        <v>20</v>
      </c>
      <c r="Y4" s="14" t="s">
        <v>18</v>
      </c>
      <c r="Z4" s="4" t="s">
        <v>19</v>
      </c>
      <c r="AA4" s="14" t="s">
        <v>20</v>
      </c>
      <c r="AB4" s="3" t="s">
        <v>18</v>
      </c>
      <c r="AF4" s="1" t="s">
        <v>125</v>
      </c>
      <c r="AJ4" s="1"/>
      <c r="AM4" s="1"/>
      <c r="AN4" s="1"/>
      <c r="AP4" s="1"/>
    </row>
    <row r="5" spans="1:44" x14ac:dyDescent="0.25">
      <c r="A5" s="1" t="s">
        <v>152</v>
      </c>
      <c r="C5" s="3" t="s">
        <v>18</v>
      </c>
      <c r="D5" s="4" t="s">
        <v>19</v>
      </c>
      <c r="E5" s="14" t="s">
        <v>20</v>
      </c>
      <c r="F5" s="3" t="s">
        <v>18</v>
      </c>
      <c r="G5" s="4" t="s">
        <v>19</v>
      </c>
      <c r="H5" s="14" t="s">
        <v>20</v>
      </c>
      <c r="I5" s="14" t="s">
        <v>18</v>
      </c>
      <c r="J5" s="4" t="s">
        <v>19</v>
      </c>
      <c r="K5" s="14" t="s">
        <v>20</v>
      </c>
      <c r="L5" s="3" t="s">
        <v>18</v>
      </c>
      <c r="Q5" s="5"/>
      <c r="R5" s="5">
        <v>1</v>
      </c>
      <c r="S5" s="5">
        <v>2</v>
      </c>
      <c r="T5" s="5">
        <v>3</v>
      </c>
      <c r="U5" s="5">
        <v>4</v>
      </c>
      <c r="V5" s="5">
        <v>5</v>
      </c>
      <c r="W5" s="5">
        <v>6</v>
      </c>
      <c r="X5" s="5">
        <v>7</v>
      </c>
      <c r="Y5" s="5">
        <v>8</v>
      </c>
      <c r="Z5" s="5">
        <v>9</v>
      </c>
      <c r="AA5" s="5">
        <v>10</v>
      </c>
      <c r="AB5" s="5">
        <v>11</v>
      </c>
      <c r="AC5" s="5">
        <v>12</v>
      </c>
      <c r="AF5" s="5"/>
      <c r="AG5" s="5">
        <v>1</v>
      </c>
      <c r="AH5" s="5">
        <v>2</v>
      </c>
      <c r="AI5" s="5">
        <v>3</v>
      </c>
      <c r="AJ5" s="5">
        <v>4</v>
      </c>
      <c r="AK5" s="5">
        <v>5</v>
      </c>
      <c r="AL5" s="5">
        <v>6</v>
      </c>
      <c r="AM5" s="5">
        <v>7</v>
      </c>
      <c r="AN5" s="5">
        <v>8</v>
      </c>
      <c r="AO5" s="5">
        <v>9</v>
      </c>
      <c r="AP5" s="5">
        <v>10</v>
      </c>
      <c r="AQ5" s="5">
        <v>11</v>
      </c>
      <c r="AR5" s="5">
        <v>12</v>
      </c>
    </row>
    <row r="6" spans="1:44" x14ac:dyDescent="0.25">
      <c r="A6" s="5"/>
      <c r="B6" s="5">
        <v>1</v>
      </c>
      <c r="C6" s="5">
        <v>2</v>
      </c>
      <c r="D6" s="5">
        <v>3</v>
      </c>
      <c r="E6" s="5">
        <v>4</v>
      </c>
      <c r="F6" s="5">
        <v>5</v>
      </c>
      <c r="G6" s="5">
        <v>6</v>
      </c>
      <c r="H6" s="5">
        <v>7</v>
      </c>
      <c r="I6" s="5">
        <v>8</v>
      </c>
      <c r="J6" s="5">
        <v>9</v>
      </c>
      <c r="K6" s="5">
        <v>10</v>
      </c>
      <c r="L6" s="5">
        <v>11</v>
      </c>
      <c r="M6" s="5">
        <v>12</v>
      </c>
      <c r="Q6" s="5" t="s">
        <v>18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E6">
        <v>1</v>
      </c>
      <c r="AF6" s="5" t="s">
        <v>18</v>
      </c>
      <c r="AG6" s="17" t="s">
        <v>125</v>
      </c>
      <c r="AH6" s="17" t="s">
        <v>125</v>
      </c>
      <c r="AI6" s="17" t="s">
        <v>125</v>
      </c>
      <c r="AJ6" s="17" t="s">
        <v>125</v>
      </c>
      <c r="AK6" s="17" t="s">
        <v>125</v>
      </c>
      <c r="AL6" s="17" t="s">
        <v>125</v>
      </c>
      <c r="AM6" s="16" t="s">
        <v>125</v>
      </c>
      <c r="AN6" s="16" t="s">
        <v>125</v>
      </c>
      <c r="AO6" s="16" t="s">
        <v>125</v>
      </c>
      <c r="AP6" s="16" t="s">
        <v>125</v>
      </c>
      <c r="AQ6" s="16" t="s">
        <v>125</v>
      </c>
      <c r="AR6" s="16" t="s">
        <v>125</v>
      </c>
    </row>
    <row r="7" spans="1:44" x14ac:dyDescent="0.25">
      <c r="A7" s="5" t="s">
        <v>18</v>
      </c>
      <c r="B7" s="6"/>
      <c r="C7" s="6" t="s">
        <v>126</v>
      </c>
      <c r="D7" s="47" t="s">
        <v>127</v>
      </c>
      <c r="E7" s="6" t="s">
        <v>126</v>
      </c>
      <c r="F7" s="47" t="s">
        <v>127</v>
      </c>
      <c r="G7" s="6" t="s">
        <v>126</v>
      </c>
      <c r="H7" s="47" t="s">
        <v>127</v>
      </c>
      <c r="I7" s="6" t="s">
        <v>126</v>
      </c>
      <c r="J7" s="47" t="s">
        <v>127</v>
      </c>
      <c r="K7" s="6" t="s">
        <v>126</v>
      </c>
      <c r="L7" s="47" t="s">
        <v>127</v>
      </c>
      <c r="M7" s="6"/>
      <c r="Q7" s="5" t="s">
        <v>19</v>
      </c>
      <c r="R7" s="6"/>
      <c r="S7" s="11" t="s">
        <v>30</v>
      </c>
      <c r="T7" s="11" t="s">
        <v>31</v>
      </c>
      <c r="U7" s="11" t="s">
        <v>98</v>
      </c>
      <c r="V7" s="10" t="s">
        <v>36</v>
      </c>
      <c r="W7" s="10" t="s">
        <v>40</v>
      </c>
      <c r="X7" s="10" t="s">
        <v>44</v>
      </c>
      <c r="Y7" s="12" t="s">
        <v>102</v>
      </c>
      <c r="Z7" s="12" t="s">
        <v>48</v>
      </c>
      <c r="AA7" s="12" t="s">
        <v>52</v>
      </c>
      <c r="AB7" s="13" t="s">
        <v>56</v>
      </c>
      <c r="AC7" s="7"/>
      <c r="AE7">
        <v>2</v>
      </c>
      <c r="AF7" s="5" t="s">
        <v>19</v>
      </c>
      <c r="AG7" s="17" t="s">
        <v>125</v>
      </c>
      <c r="AH7" s="17" t="s">
        <v>125</v>
      </c>
      <c r="AI7" s="17" t="s">
        <v>125</v>
      </c>
      <c r="AJ7" s="17" t="s">
        <v>125</v>
      </c>
      <c r="AK7" s="17" t="s">
        <v>125</v>
      </c>
      <c r="AL7" s="17" t="s">
        <v>125</v>
      </c>
      <c r="AM7" s="16" t="s">
        <v>125</v>
      </c>
      <c r="AN7" s="16" t="s">
        <v>125</v>
      </c>
      <c r="AO7" s="16" t="s">
        <v>125</v>
      </c>
      <c r="AP7" s="16" t="s">
        <v>125</v>
      </c>
      <c r="AQ7" s="16" t="s">
        <v>125</v>
      </c>
      <c r="AR7" s="16" t="s">
        <v>125</v>
      </c>
    </row>
    <row r="8" spans="1:44" x14ac:dyDescent="0.25">
      <c r="A8" s="5" t="s">
        <v>19</v>
      </c>
      <c r="B8" s="6"/>
      <c r="C8" s="45" t="s">
        <v>4</v>
      </c>
      <c r="D8" s="45" t="s">
        <v>4</v>
      </c>
      <c r="E8" s="22" t="s">
        <v>124</v>
      </c>
      <c r="F8" s="44" t="s">
        <v>125</v>
      </c>
      <c r="G8" s="45" t="s">
        <v>4</v>
      </c>
      <c r="H8" s="45" t="s">
        <v>4</v>
      </c>
      <c r="I8" s="45" t="s">
        <v>4</v>
      </c>
      <c r="J8" s="22" t="s">
        <v>124</v>
      </c>
      <c r="K8" s="44" t="s">
        <v>125</v>
      </c>
      <c r="L8" s="45" t="s">
        <v>4</v>
      </c>
      <c r="M8" s="6"/>
      <c r="Q8" s="5" t="s">
        <v>20</v>
      </c>
      <c r="R8" s="6"/>
      <c r="S8" s="11" t="s">
        <v>26</v>
      </c>
      <c r="T8" s="11" t="s">
        <v>97</v>
      </c>
      <c r="U8" s="11" t="s">
        <v>33</v>
      </c>
      <c r="V8" s="10" t="s">
        <v>37</v>
      </c>
      <c r="W8" s="10" t="s">
        <v>41</v>
      </c>
      <c r="X8" s="10" t="s">
        <v>100</v>
      </c>
      <c r="Y8" s="12" t="s">
        <v>46</v>
      </c>
      <c r="Z8" s="12" t="s">
        <v>49</v>
      </c>
      <c r="AA8" s="12" t="s">
        <v>53</v>
      </c>
      <c r="AB8" s="13" t="s">
        <v>57</v>
      </c>
      <c r="AC8" s="7"/>
      <c r="AE8">
        <v>3</v>
      </c>
      <c r="AF8" s="5" t="s">
        <v>20</v>
      </c>
      <c r="AG8" s="17" t="s">
        <v>125</v>
      </c>
      <c r="AH8" s="17" t="s">
        <v>125</v>
      </c>
      <c r="AI8" s="17" t="s">
        <v>125</v>
      </c>
      <c r="AJ8" s="17" t="s">
        <v>125</v>
      </c>
      <c r="AK8" s="17" t="s">
        <v>125</v>
      </c>
      <c r="AL8" s="17" t="s">
        <v>125</v>
      </c>
      <c r="AM8" s="16" t="s">
        <v>125</v>
      </c>
      <c r="AN8" s="16" t="s">
        <v>125</v>
      </c>
      <c r="AO8" s="16" t="s">
        <v>125</v>
      </c>
      <c r="AP8" s="16" t="s">
        <v>125</v>
      </c>
      <c r="AQ8" s="16" t="s">
        <v>125</v>
      </c>
      <c r="AR8" s="16" t="s">
        <v>125</v>
      </c>
    </row>
    <row r="9" spans="1:44" x14ac:dyDescent="0.25">
      <c r="A9" s="5" t="s">
        <v>20</v>
      </c>
      <c r="B9" s="6"/>
      <c r="C9" s="45" t="s">
        <v>4</v>
      </c>
      <c r="D9" s="44" t="s">
        <v>125</v>
      </c>
      <c r="E9" s="21" t="s">
        <v>107</v>
      </c>
      <c r="F9" s="45" t="s">
        <v>4</v>
      </c>
      <c r="G9" s="21" t="s">
        <v>107</v>
      </c>
      <c r="H9" s="45" t="s">
        <v>4</v>
      </c>
      <c r="I9" s="44" t="s">
        <v>125</v>
      </c>
      <c r="J9" s="21" t="s">
        <v>107</v>
      </c>
      <c r="K9" s="45" t="s">
        <v>4</v>
      </c>
      <c r="L9" s="21" t="s">
        <v>107</v>
      </c>
      <c r="M9" s="6"/>
      <c r="Q9" s="5" t="s">
        <v>21</v>
      </c>
      <c r="R9" s="6"/>
      <c r="S9" s="11" t="s">
        <v>29</v>
      </c>
      <c r="T9" s="15" t="s">
        <v>64</v>
      </c>
      <c r="U9" s="11" t="s">
        <v>34</v>
      </c>
      <c r="V9" s="15" t="s">
        <v>68</v>
      </c>
      <c r="W9" s="15" t="s">
        <v>70</v>
      </c>
      <c r="X9" s="10" t="s">
        <v>45</v>
      </c>
      <c r="Y9" s="15" t="s">
        <v>73</v>
      </c>
      <c r="Z9" s="15" t="s">
        <v>104</v>
      </c>
      <c r="AA9" s="12" t="s">
        <v>54</v>
      </c>
      <c r="AB9" s="15" t="s">
        <v>77</v>
      </c>
      <c r="AC9" s="7"/>
      <c r="AF9" s="5" t="s">
        <v>21</v>
      </c>
      <c r="AG9" s="20" t="s">
        <v>124</v>
      </c>
      <c r="AH9" s="20" t="s">
        <v>124</v>
      </c>
      <c r="AI9" s="20" t="s">
        <v>124</v>
      </c>
      <c r="AJ9" s="20" t="s">
        <v>124</v>
      </c>
      <c r="AK9" s="20" t="s">
        <v>124</v>
      </c>
      <c r="AL9" s="20" t="s">
        <v>124</v>
      </c>
      <c r="AM9" s="16" t="s">
        <v>125</v>
      </c>
      <c r="AN9" s="16" t="s">
        <v>125</v>
      </c>
      <c r="AO9" s="16" t="s">
        <v>125</v>
      </c>
      <c r="AP9" s="16" t="s">
        <v>125</v>
      </c>
      <c r="AQ9" s="16" t="s">
        <v>125</v>
      </c>
      <c r="AR9" s="16" t="s">
        <v>125</v>
      </c>
    </row>
    <row r="10" spans="1:44" x14ac:dyDescent="0.25">
      <c r="A10" s="5" t="s">
        <v>21</v>
      </c>
      <c r="B10" s="6"/>
      <c r="C10" s="45" t="s">
        <v>4</v>
      </c>
      <c r="D10" s="22" t="s">
        <v>124</v>
      </c>
      <c r="E10" s="45" t="s">
        <v>4</v>
      </c>
      <c r="F10" s="44" t="s">
        <v>125</v>
      </c>
      <c r="G10" s="44" t="s">
        <v>125</v>
      </c>
      <c r="H10" s="45" t="s">
        <v>4</v>
      </c>
      <c r="I10" s="22" t="s">
        <v>124</v>
      </c>
      <c r="J10" s="45" t="s">
        <v>4</v>
      </c>
      <c r="K10" s="44" t="s">
        <v>125</v>
      </c>
      <c r="L10" s="44" t="s">
        <v>125</v>
      </c>
      <c r="M10" s="6"/>
      <c r="Q10" s="5" t="s">
        <v>22</v>
      </c>
      <c r="R10" s="6"/>
      <c r="S10" s="11" t="s">
        <v>95</v>
      </c>
      <c r="T10" s="15" t="s">
        <v>65</v>
      </c>
      <c r="U10" s="11" t="s">
        <v>35</v>
      </c>
      <c r="V10" s="10" t="s">
        <v>38</v>
      </c>
      <c r="W10" s="15" t="s">
        <v>71</v>
      </c>
      <c r="X10" s="10" t="s">
        <v>101</v>
      </c>
      <c r="Y10" s="12" t="s">
        <v>47</v>
      </c>
      <c r="Z10" s="15" t="s">
        <v>106</v>
      </c>
      <c r="AA10" s="12" t="s">
        <v>55</v>
      </c>
      <c r="AB10" s="13" t="s">
        <v>58</v>
      </c>
      <c r="AC10" s="7"/>
      <c r="AE10">
        <v>4</v>
      </c>
      <c r="AF10" s="5" t="s">
        <v>22</v>
      </c>
      <c r="AG10" s="17" t="s">
        <v>125</v>
      </c>
      <c r="AH10" s="17" t="s">
        <v>125</v>
      </c>
      <c r="AI10" s="17" t="s">
        <v>125</v>
      </c>
      <c r="AJ10" s="17" t="s">
        <v>125</v>
      </c>
      <c r="AK10" s="17" t="s">
        <v>125</v>
      </c>
      <c r="AL10" s="17" t="s">
        <v>125</v>
      </c>
      <c r="AM10" s="16" t="s">
        <v>125</v>
      </c>
      <c r="AN10" s="16" t="s">
        <v>125</v>
      </c>
      <c r="AO10" s="16" t="s">
        <v>125</v>
      </c>
      <c r="AP10" s="16" t="s">
        <v>125</v>
      </c>
      <c r="AQ10" s="16" t="s">
        <v>125</v>
      </c>
      <c r="AR10" s="16" t="s">
        <v>125</v>
      </c>
    </row>
    <row r="11" spans="1:44" x14ac:dyDescent="0.25">
      <c r="A11" s="5" t="s">
        <v>22</v>
      </c>
      <c r="B11" s="6"/>
      <c r="C11" s="45" t="s">
        <v>4</v>
      </c>
      <c r="D11" s="21" t="s">
        <v>107</v>
      </c>
      <c r="E11" s="21" t="s">
        <v>107</v>
      </c>
      <c r="F11" s="45" t="s">
        <v>4</v>
      </c>
      <c r="G11" s="21" t="s">
        <v>107</v>
      </c>
      <c r="H11" s="45" t="s">
        <v>4</v>
      </c>
      <c r="I11" s="21" t="s">
        <v>107</v>
      </c>
      <c r="J11" s="21" t="s">
        <v>107</v>
      </c>
      <c r="K11" s="45" t="s">
        <v>4</v>
      </c>
      <c r="L11" s="21" t="s">
        <v>107</v>
      </c>
      <c r="M11" s="6"/>
      <c r="Q11" s="5" t="s">
        <v>23</v>
      </c>
      <c r="R11" s="6"/>
      <c r="S11" s="11" t="s">
        <v>28</v>
      </c>
      <c r="T11" s="11" t="s">
        <v>96</v>
      </c>
      <c r="U11" s="15" t="s">
        <v>66</v>
      </c>
      <c r="V11" s="10" t="s">
        <v>39</v>
      </c>
      <c r="W11" s="10" t="s">
        <v>42</v>
      </c>
      <c r="X11" s="15" t="s">
        <v>99</v>
      </c>
      <c r="Y11" s="12" t="s">
        <v>103</v>
      </c>
      <c r="Z11" s="12" t="s">
        <v>50</v>
      </c>
      <c r="AA11" s="15" t="s">
        <v>75</v>
      </c>
      <c r="AB11" s="13" t="s">
        <v>59</v>
      </c>
      <c r="AC11" s="7"/>
      <c r="AE11">
        <v>5</v>
      </c>
      <c r="AF11" s="5" t="s">
        <v>23</v>
      </c>
      <c r="AG11" s="17" t="s">
        <v>125</v>
      </c>
      <c r="AH11" s="17" t="s">
        <v>125</v>
      </c>
      <c r="AI11" s="17" t="s">
        <v>125</v>
      </c>
      <c r="AJ11" s="17" t="s">
        <v>125</v>
      </c>
      <c r="AK11" s="17" t="s">
        <v>125</v>
      </c>
      <c r="AL11" s="17" t="s">
        <v>125</v>
      </c>
      <c r="AM11" s="16" t="s">
        <v>125</v>
      </c>
      <c r="AN11" s="16" t="s">
        <v>125</v>
      </c>
      <c r="AO11" s="16" t="s">
        <v>125</v>
      </c>
      <c r="AP11" s="16" t="s">
        <v>125</v>
      </c>
      <c r="AQ11" s="16" t="s">
        <v>125</v>
      </c>
      <c r="AR11" s="16" t="s">
        <v>125</v>
      </c>
    </row>
    <row r="12" spans="1:44" x14ac:dyDescent="0.25">
      <c r="A12" s="5" t="s">
        <v>23</v>
      </c>
      <c r="B12" s="6"/>
      <c r="C12" s="44" t="s">
        <v>125</v>
      </c>
      <c r="D12" s="21" t="s">
        <v>107</v>
      </c>
      <c r="E12" s="44" t="s">
        <v>125</v>
      </c>
      <c r="F12" s="44" t="s">
        <v>125</v>
      </c>
      <c r="G12" s="21" t="s">
        <v>107</v>
      </c>
      <c r="H12" s="44" t="s">
        <v>125</v>
      </c>
      <c r="I12" s="21" t="s">
        <v>107</v>
      </c>
      <c r="J12" s="44" t="s">
        <v>125</v>
      </c>
      <c r="K12" s="44" t="s">
        <v>125</v>
      </c>
      <c r="L12" s="21" t="s">
        <v>107</v>
      </c>
      <c r="M12" s="6"/>
      <c r="Q12" s="5" t="s">
        <v>24</v>
      </c>
      <c r="R12" s="8"/>
      <c r="S12" s="15" t="s">
        <v>27</v>
      </c>
      <c r="T12" s="11" t="s">
        <v>32</v>
      </c>
      <c r="U12" s="15" t="s">
        <v>67</v>
      </c>
      <c r="V12" s="15" t="s">
        <v>69</v>
      </c>
      <c r="W12" s="10" t="s">
        <v>43</v>
      </c>
      <c r="X12" s="15" t="s">
        <v>72</v>
      </c>
      <c r="Y12" s="15" t="s">
        <v>74</v>
      </c>
      <c r="Z12" s="12" t="s">
        <v>51</v>
      </c>
      <c r="AA12" s="15" t="s">
        <v>76</v>
      </c>
      <c r="AB12" s="15" t="s">
        <v>105</v>
      </c>
      <c r="AC12" s="9"/>
      <c r="AE12">
        <v>6</v>
      </c>
      <c r="AF12" s="5" t="s">
        <v>24</v>
      </c>
      <c r="AG12" s="17" t="s">
        <v>125</v>
      </c>
      <c r="AH12" s="17" t="s">
        <v>125</v>
      </c>
      <c r="AI12" s="17" t="s">
        <v>125</v>
      </c>
      <c r="AJ12" s="17" t="s">
        <v>125</v>
      </c>
      <c r="AK12" s="17" t="s">
        <v>125</v>
      </c>
      <c r="AL12" s="17" t="s">
        <v>125</v>
      </c>
      <c r="AM12" s="16" t="s">
        <v>125</v>
      </c>
      <c r="AN12" s="16" t="s">
        <v>125</v>
      </c>
      <c r="AO12" s="16" t="s">
        <v>125</v>
      </c>
      <c r="AP12" s="16" t="s">
        <v>125</v>
      </c>
      <c r="AQ12" s="16" t="s">
        <v>125</v>
      </c>
      <c r="AR12" s="16" t="s">
        <v>125</v>
      </c>
    </row>
    <row r="13" spans="1:44" x14ac:dyDescent="0.25">
      <c r="A13" s="5" t="s">
        <v>24</v>
      </c>
      <c r="B13" s="8"/>
      <c r="C13" s="44" t="s">
        <v>125</v>
      </c>
      <c r="D13" s="21" t="s">
        <v>107</v>
      </c>
      <c r="E13" s="22" t="s">
        <v>124</v>
      </c>
      <c r="F13" s="44" t="s">
        <v>125</v>
      </c>
      <c r="G13" s="21" t="s">
        <v>107</v>
      </c>
      <c r="H13" s="44" t="s">
        <v>125</v>
      </c>
      <c r="I13" s="21" t="s">
        <v>107</v>
      </c>
      <c r="J13" s="22" t="s">
        <v>124</v>
      </c>
      <c r="K13" s="44" t="s">
        <v>125</v>
      </c>
      <c r="L13" s="21" t="s">
        <v>107</v>
      </c>
      <c r="M13" s="6"/>
      <c r="Q13" s="5" t="s">
        <v>25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E13">
        <v>7</v>
      </c>
      <c r="AF13" s="5" t="s">
        <v>25</v>
      </c>
      <c r="AG13" s="17" t="s">
        <v>125</v>
      </c>
      <c r="AH13" s="17" t="s">
        <v>125</v>
      </c>
      <c r="AI13" s="17" t="s">
        <v>125</v>
      </c>
      <c r="AJ13" s="17" t="s">
        <v>125</v>
      </c>
      <c r="AK13" s="17" t="s">
        <v>125</v>
      </c>
      <c r="AL13" s="17" t="s">
        <v>125</v>
      </c>
      <c r="AM13" s="16" t="s">
        <v>125</v>
      </c>
      <c r="AN13" s="16" t="s">
        <v>125</v>
      </c>
      <c r="AO13" s="16" t="s">
        <v>125</v>
      </c>
      <c r="AP13" s="16" t="s">
        <v>125</v>
      </c>
      <c r="AQ13" s="16" t="s">
        <v>125</v>
      </c>
      <c r="AR13" s="16" t="s">
        <v>125</v>
      </c>
    </row>
    <row r="14" spans="1:44" x14ac:dyDescent="0.25">
      <c r="A14" s="5" t="s">
        <v>25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46"/>
      <c r="M14" s="6"/>
    </row>
    <row r="15" spans="1:44" x14ac:dyDescent="0.25">
      <c r="Q15" s="1" t="s">
        <v>79</v>
      </c>
      <c r="AG15" s="18" t="s">
        <v>126</v>
      </c>
      <c r="AH15">
        <v>42</v>
      </c>
      <c r="AM15" s="19" t="s">
        <v>127</v>
      </c>
      <c r="AN15">
        <v>42</v>
      </c>
    </row>
    <row r="16" spans="1:44" x14ac:dyDescent="0.25">
      <c r="Q16" s="5" t="s">
        <v>94</v>
      </c>
      <c r="R16" s="5">
        <v>1</v>
      </c>
      <c r="S16" s="5">
        <v>2</v>
      </c>
      <c r="T16" s="5">
        <v>3</v>
      </c>
      <c r="U16" s="5">
        <v>4</v>
      </c>
      <c r="V16" s="5">
        <v>5</v>
      </c>
      <c r="W16" s="5">
        <v>6</v>
      </c>
      <c r="X16" s="5">
        <v>7</v>
      </c>
      <c r="Y16" s="5">
        <v>8</v>
      </c>
      <c r="Z16" s="5">
        <v>9</v>
      </c>
      <c r="AA16" s="5">
        <v>10</v>
      </c>
      <c r="AB16" s="5">
        <v>11</v>
      </c>
      <c r="AC16" s="5">
        <v>12</v>
      </c>
    </row>
    <row r="17" spans="17:44" x14ac:dyDescent="0.25">
      <c r="Q17" s="5" t="s">
        <v>18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F17" s="1" t="s">
        <v>107</v>
      </c>
      <c r="AJ17" s="1"/>
      <c r="AM17" s="1"/>
      <c r="AN17" s="1"/>
      <c r="AP17" s="1"/>
    </row>
    <row r="18" spans="17:44" x14ac:dyDescent="0.25">
      <c r="Q18" s="5" t="s">
        <v>19</v>
      </c>
      <c r="R18" s="6"/>
      <c r="S18" s="11" t="s">
        <v>30</v>
      </c>
      <c r="T18" s="11" t="s">
        <v>31</v>
      </c>
      <c r="U18" s="12" t="s">
        <v>98</v>
      </c>
      <c r="V18" s="10" t="s">
        <v>36</v>
      </c>
      <c r="W18" s="10" t="s">
        <v>40</v>
      </c>
      <c r="X18" s="10" t="s">
        <v>44</v>
      </c>
      <c r="Y18" s="12" t="s">
        <v>102</v>
      </c>
      <c r="Z18" s="12" t="s">
        <v>48</v>
      </c>
      <c r="AA18" s="12" t="s">
        <v>52</v>
      </c>
      <c r="AB18" s="13" t="s">
        <v>56</v>
      </c>
      <c r="AC18" s="7"/>
      <c r="AF18" s="5"/>
      <c r="AG18" s="5">
        <v>1</v>
      </c>
      <c r="AH18" s="5">
        <v>2</v>
      </c>
      <c r="AI18" s="5">
        <v>3</v>
      </c>
      <c r="AJ18" s="5">
        <v>4</v>
      </c>
      <c r="AK18" s="5">
        <v>5</v>
      </c>
      <c r="AL18" s="5">
        <v>6</v>
      </c>
      <c r="AM18" s="5">
        <v>7</v>
      </c>
      <c r="AN18" s="5">
        <v>8</v>
      </c>
      <c r="AO18" s="5">
        <v>9</v>
      </c>
      <c r="AP18" s="5">
        <v>10</v>
      </c>
      <c r="AQ18" s="5">
        <v>11</v>
      </c>
      <c r="AR18" s="5">
        <v>12</v>
      </c>
    </row>
    <row r="19" spans="17:44" x14ac:dyDescent="0.25">
      <c r="Q19" s="5" t="s">
        <v>20</v>
      </c>
      <c r="R19" s="6"/>
      <c r="S19" s="11" t="s">
        <v>26</v>
      </c>
      <c r="T19" s="12" t="s">
        <v>97</v>
      </c>
      <c r="U19" s="11" t="s">
        <v>33</v>
      </c>
      <c r="V19" s="10" t="s">
        <v>37</v>
      </c>
      <c r="W19" s="10" t="s">
        <v>41</v>
      </c>
      <c r="X19" s="12" t="s">
        <v>100</v>
      </c>
      <c r="Y19" s="12" t="s">
        <v>46</v>
      </c>
      <c r="Z19" s="12" t="s">
        <v>49</v>
      </c>
      <c r="AA19" s="12" t="s">
        <v>53</v>
      </c>
      <c r="AB19" s="13" t="s">
        <v>57</v>
      </c>
      <c r="AC19" s="7"/>
      <c r="AE19">
        <v>1</v>
      </c>
      <c r="AF19" s="5" t="s">
        <v>18</v>
      </c>
      <c r="AG19" s="17" t="s">
        <v>107</v>
      </c>
      <c r="AH19" s="17" t="s">
        <v>107</v>
      </c>
      <c r="AI19" s="17" t="s">
        <v>107</v>
      </c>
      <c r="AJ19" s="17" t="s">
        <v>107</v>
      </c>
      <c r="AK19" s="17" t="s">
        <v>107</v>
      </c>
      <c r="AL19" s="17" t="s">
        <v>107</v>
      </c>
      <c r="AM19" s="16" t="s">
        <v>107</v>
      </c>
      <c r="AN19" s="16" t="s">
        <v>107</v>
      </c>
      <c r="AO19" s="16" t="s">
        <v>107</v>
      </c>
      <c r="AP19" s="16" t="s">
        <v>107</v>
      </c>
      <c r="AQ19" s="16" t="s">
        <v>107</v>
      </c>
      <c r="AR19" s="16" t="s">
        <v>107</v>
      </c>
    </row>
    <row r="20" spans="17:44" x14ac:dyDescent="0.25">
      <c r="Q20" s="5" t="s">
        <v>21</v>
      </c>
      <c r="R20" s="6"/>
      <c r="S20" s="11" t="s">
        <v>29</v>
      </c>
      <c r="T20" s="15" t="s">
        <v>64</v>
      </c>
      <c r="U20" s="11" t="s">
        <v>34</v>
      </c>
      <c r="V20" s="15" t="s">
        <v>68</v>
      </c>
      <c r="W20" s="15" t="s">
        <v>70</v>
      </c>
      <c r="X20" s="10" t="s">
        <v>45</v>
      </c>
      <c r="Y20" s="15" t="s">
        <v>73</v>
      </c>
      <c r="Z20" s="12" t="s">
        <v>104</v>
      </c>
      <c r="AA20" s="12" t="s">
        <v>54</v>
      </c>
      <c r="AB20" s="15" t="s">
        <v>77</v>
      </c>
      <c r="AC20" s="7"/>
      <c r="AE20">
        <v>2</v>
      </c>
      <c r="AF20" s="5" t="s">
        <v>19</v>
      </c>
      <c r="AG20" s="17" t="s">
        <v>107</v>
      </c>
      <c r="AH20" s="17" t="s">
        <v>107</v>
      </c>
      <c r="AI20" s="17" t="s">
        <v>107</v>
      </c>
      <c r="AJ20" s="17" t="s">
        <v>107</v>
      </c>
      <c r="AK20" s="17" t="s">
        <v>107</v>
      </c>
      <c r="AL20" s="17" t="s">
        <v>107</v>
      </c>
      <c r="AM20" s="16" t="s">
        <v>107</v>
      </c>
      <c r="AN20" s="16" t="s">
        <v>107</v>
      </c>
      <c r="AO20" s="16" t="s">
        <v>107</v>
      </c>
      <c r="AP20" s="16" t="s">
        <v>107</v>
      </c>
      <c r="AQ20" s="16" t="s">
        <v>107</v>
      </c>
      <c r="AR20" s="16" t="s">
        <v>107</v>
      </c>
    </row>
    <row r="21" spans="17:44" x14ac:dyDescent="0.25">
      <c r="Q21" s="5" t="s">
        <v>22</v>
      </c>
      <c r="R21" s="6"/>
      <c r="S21" s="12" t="s">
        <v>95</v>
      </c>
      <c r="T21" s="15" t="s">
        <v>65</v>
      </c>
      <c r="U21" s="11" t="s">
        <v>35</v>
      </c>
      <c r="V21" s="10" t="s">
        <v>38</v>
      </c>
      <c r="W21" s="15" t="s">
        <v>71</v>
      </c>
      <c r="X21" s="12" t="s">
        <v>101</v>
      </c>
      <c r="Y21" s="12" t="s">
        <v>47</v>
      </c>
      <c r="Z21" s="12" t="s">
        <v>106</v>
      </c>
      <c r="AA21" s="12" t="s">
        <v>55</v>
      </c>
      <c r="AB21" s="13" t="s">
        <v>58</v>
      </c>
      <c r="AC21" s="7"/>
      <c r="AE21">
        <v>3</v>
      </c>
      <c r="AF21" s="5" t="s">
        <v>20</v>
      </c>
      <c r="AG21" s="17" t="s">
        <v>107</v>
      </c>
      <c r="AH21" s="17" t="s">
        <v>107</v>
      </c>
      <c r="AI21" s="17" t="s">
        <v>107</v>
      </c>
      <c r="AJ21" s="17" t="s">
        <v>107</v>
      </c>
      <c r="AK21" s="17" t="s">
        <v>107</v>
      </c>
      <c r="AL21" s="17" t="s">
        <v>107</v>
      </c>
      <c r="AM21" s="16" t="s">
        <v>107</v>
      </c>
      <c r="AN21" s="16" t="s">
        <v>107</v>
      </c>
      <c r="AO21" s="16" t="s">
        <v>107</v>
      </c>
      <c r="AP21" s="16" t="s">
        <v>107</v>
      </c>
      <c r="AQ21" s="16" t="s">
        <v>107</v>
      </c>
      <c r="AR21" s="16" t="s">
        <v>107</v>
      </c>
    </row>
    <row r="22" spans="17:44" x14ac:dyDescent="0.25">
      <c r="Q22" s="5" t="s">
        <v>23</v>
      </c>
      <c r="R22" s="6"/>
      <c r="S22" s="11" t="s">
        <v>28</v>
      </c>
      <c r="T22" s="12" t="s">
        <v>96</v>
      </c>
      <c r="U22" s="15" t="s">
        <v>66</v>
      </c>
      <c r="V22" s="10" t="s">
        <v>39</v>
      </c>
      <c r="W22" s="10" t="s">
        <v>42</v>
      </c>
      <c r="X22" s="12" t="s">
        <v>99</v>
      </c>
      <c r="Y22" s="12" t="s">
        <v>103</v>
      </c>
      <c r="Z22" s="12" t="s">
        <v>50</v>
      </c>
      <c r="AA22" s="15" t="s">
        <v>75</v>
      </c>
      <c r="AB22" s="13" t="s">
        <v>59</v>
      </c>
      <c r="AC22" s="7"/>
      <c r="AF22" s="5" t="s">
        <v>21</v>
      </c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</row>
    <row r="23" spans="17:44" x14ac:dyDescent="0.25">
      <c r="Q23" s="5" t="s">
        <v>24</v>
      </c>
      <c r="R23" s="8"/>
      <c r="S23" s="15" t="s">
        <v>27</v>
      </c>
      <c r="T23" s="11" t="s">
        <v>32</v>
      </c>
      <c r="U23" s="15" t="s">
        <v>67</v>
      </c>
      <c r="V23" s="15" t="s">
        <v>69</v>
      </c>
      <c r="W23" s="10" t="s">
        <v>43</v>
      </c>
      <c r="X23" s="15" t="s">
        <v>72</v>
      </c>
      <c r="Y23" s="15" t="s">
        <v>74</v>
      </c>
      <c r="Z23" s="12" t="s">
        <v>51</v>
      </c>
      <c r="AA23" s="15" t="s">
        <v>76</v>
      </c>
      <c r="AB23" s="12" t="s">
        <v>105</v>
      </c>
      <c r="AC23" s="9"/>
      <c r="AE23">
        <v>4</v>
      </c>
      <c r="AF23" s="5" t="s">
        <v>22</v>
      </c>
      <c r="AG23" s="17" t="s">
        <v>107</v>
      </c>
      <c r="AH23" s="17" t="s">
        <v>107</v>
      </c>
      <c r="AI23" s="17" t="s">
        <v>107</v>
      </c>
      <c r="AJ23" s="17" t="s">
        <v>107</v>
      </c>
      <c r="AK23" s="17" t="s">
        <v>107</v>
      </c>
      <c r="AL23" s="17" t="s">
        <v>107</v>
      </c>
      <c r="AM23" s="16" t="s">
        <v>107</v>
      </c>
      <c r="AN23" s="16" t="s">
        <v>107</v>
      </c>
      <c r="AO23" s="16" t="s">
        <v>107</v>
      </c>
      <c r="AP23" s="16" t="s">
        <v>107</v>
      </c>
      <c r="AQ23" s="16" t="s">
        <v>107</v>
      </c>
      <c r="AR23" s="16" t="s">
        <v>107</v>
      </c>
    </row>
    <row r="24" spans="17:44" x14ac:dyDescent="0.25">
      <c r="Q24" s="5" t="s">
        <v>25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E24">
        <v>5</v>
      </c>
      <c r="AF24" s="5" t="s">
        <v>23</v>
      </c>
      <c r="AG24" s="17" t="s">
        <v>107</v>
      </c>
      <c r="AH24" s="17" t="s">
        <v>107</v>
      </c>
      <c r="AI24" s="17" t="s">
        <v>107</v>
      </c>
      <c r="AJ24" s="17" t="s">
        <v>107</v>
      </c>
      <c r="AK24" s="17" t="s">
        <v>107</v>
      </c>
      <c r="AL24" s="17" t="s">
        <v>107</v>
      </c>
      <c r="AM24" s="16" t="s">
        <v>107</v>
      </c>
      <c r="AN24" s="16" t="s">
        <v>107</v>
      </c>
      <c r="AO24" s="16" t="s">
        <v>107</v>
      </c>
      <c r="AP24" s="16" t="s">
        <v>107</v>
      </c>
      <c r="AQ24" s="16" t="s">
        <v>107</v>
      </c>
      <c r="AR24" s="16" t="s">
        <v>107</v>
      </c>
    </row>
    <row r="25" spans="17:44" x14ac:dyDescent="0.25">
      <c r="AE25">
        <v>6</v>
      </c>
      <c r="AF25" s="5" t="s">
        <v>24</v>
      </c>
      <c r="AG25" s="17" t="s">
        <v>107</v>
      </c>
      <c r="AH25" s="17" t="s">
        <v>107</v>
      </c>
      <c r="AI25" s="17" t="s">
        <v>107</v>
      </c>
      <c r="AJ25" s="17" t="s">
        <v>107</v>
      </c>
      <c r="AK25" s="17" t="s">
        <v>107</v>
      </c>
      <c r="AL25" s="17" t="s">
        <v>107</v>
      </c>
      <c r="AM25" s="16" t="s">
        <v>107</v>
      </c>
      <c r="AN25" s="16" t="s">
        <v>107</v>
      </c>
      <c r="AO25" s="16" t="s">
        <v>107</v>
      </c>
      <c r="AP25" s="16" t="s">
        <v>107</v>
      </c>
      <c r="AQ25" s="16" t="s">
        <v>107</v>
      </c>
      <c r="AR25" s="16" t="s">
        <v>107</v>
      </c>
    </row>
    <row r="26" spans="17:44" x14ac:dyDescent="0.25">
      <c r="AE26">
        <v>7</v>
      </c>
      <c r="AF26" s="5" t="s">
        <v>25</v>
      </c>
      <c r="AG26" s="17" t="s">
        <v>107</v>
      </c>
      <c r="AH26" s="17" t="s">
        <v>107</v>
      </c>
      <c r="AI26" s="17" t="s">
        <v>107</v>
      </c>
      <c r="AJ26" s="17" t="s">
        <v>107</v>
      </c>
      <c r="AK26" s="17" t="s">
        <v>107</v>
      </c>
      <c r="AL26" s="17" t="s">
        <v>107</v>
      </c>
      <c r="AM26" s="16" t="s">
        <v>107</v>
      </c>
      <c r="AN26" s="16" t="s">
        <v>107</v>
      </c>
      <c r="AO26" s="16" t="s">
        <v>107</v>
      </c>
      <c r="AP26" s="16" t="s">
        <v>107</v>
      </c>
      <c r="AQ26" s="16" t="s">
        <v>107</v>
      </c>
      <c r="AR26" s="16" t="s">
        <v>107</v>
      </c>
    </row>
    <row r="28" spans="17:44" x14ac:dyDescent="0.25">
      <c r="Q28" s="1" t="s">
        <v>78</v>
      </c>
      <c r="S28" s="3" t="s">
        <v>18</v>
      </c>
      <c r="T28" s="4" t="s">
        <v>19</v>
      </c>
      <c r="U28" s="14" t="s">
        <v>20</v>
      </c>
      <c r="V28" s="3" t="s">
        <v>18</v>
      </c>
      <c r="W28" s="4" t="s">
        <v>19</v>
      </c>
      <c r="X28" s="14" t="s">
        <v>20</v>
      </c>
      <c r="Y28" s="14" t="s">
        <v>18</v>
      </c>
      <c r="Z28" s="4" t="s">
        <v>19</v>
      </c>
      <c r="AA28" s="14" t="s">
        <v>20</v>
      </c>
      <c r="AB28" s="3" t="s">
        <v>18</v>
      </c>
      <c r="AG28" s="18" t="s">
        <v>126</v>
      </c>
      <c r="AH28">
        <v>42</v>
      </c>
      <c r="AM28" s="19" t="s">
        <v>127</v>
      </c>
      <c r="AN28">
        <v>42</v>
      </c>
    </row>
    <row r="29" spans="17:44" x14ac:dyDescent="0.25">
      <c r="Q29" s="5"/>
      <c r="R29" s="5">
        <v>1</v>
      </c>
      <c r="S29" s="5">
        <v>2</v>
      </c>
      <c r="T29" s="5">
        <v>3</v>
      </c>
      <c r="U29" s="5">
        <v>4</v>
      </c>
      <c r="V29" s="5">
        <v>5</v>
      </c>
      <c r="W29" s="5">
        <v>6</v>
      </c>
      <c r="X29" s="5">
        <v>7</v>
      </c>
      <c r="Y29" s="5">
        <v>8</v>
      </c>
      <c r="Z29" s="5">
        <v>9</v>
      </c>
      <c r="AA29" s="5">
        <v>10</v>
      </c>
      <c r="AB29" s="5">
        <v>11</v>
      </c>
      <c r="AC29" s="5">
        <v>12</v>
      </c>
    </row>
    <row r="30" spans="17:44" x14ac:dyDescent="0.25">
      <c r="Q30" s="5" t="s">
        <v>18</v>
      </c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F30" s="1" t="s">
        <v>4</v>
      </c>
      <c r="AJ30" s="1"/>
      <c r="AM30" s="1"/>
      <c r="AN30" s="1"/>
      <c r="AP30" s="1"/>
    </row>
    <row r="31" spans="17:44" x14ac:dyDescent="0.25">
      <c r="Q31" s="5" t="s">
        <v>19</v>
      </c>
      <c r="R31" s="6"/>
      <c r="S31" s="11" t="s">
        <v>108</v>
      </c>
      <c r="T31" s="11" t="s">
        <v>109</v>
      </c>
      <c r="U31" s="11" t="s">
        <v>98</v>
      </c>
      <c r="V31" s="10" t="s">
        <v>110</v>
      </c>
      <c r="W31" s="10" t="s">
        <v>111</v>
      </c>
      <c r="X31" s="10" t="s">
        <v>44</v>
      </c>
      <c r="Y31" s="12" t="s">
        <v>102</v>
      </c>
      <c r="Z31" s="12" t="s">
        <v>112</v>
      </c>
      <c r="AA31" s="12" t="s">
        <v>52</v>
      </c>
      <c r="AB31" s="13" t="s">
        <v>113</v>
      </c>
      <c r="AC31" s="7"/>
      <c r="AF31" s="5"/>
      <c r="AG31" s="5">
        <v>1</v>
      </c>
      <c r="AH31" s="5">
        <v>2</v>
      </c>
      <c r="AI31" s="5">
        <v>3</v>
      </c>
      <c r="AJ31" s="5">
        <v>4</v>
      </c>
      <c r="AK31" s="5">
        <v>5</v>
      </c>
      <c r="AL31" s="5">
        <v>6</v>
      </c>
      <c r="AM31" s="5">
        <v>7</v>
      </c>
      <c r="AN31" s="5">
        <v>8</v>
      </c>
      <c r="AO31" s="5">
        <v>9</v>
      </c>
      <c r="AP31" s="5">
        <v>10</v>
      </c>
      <c r="AQ31" s="5">
        <v>11</v>
      </c>
      <c r="AR31" s="5">
        <v>12</v>
      </c>
    </row>
    <row r="32" spans="17:44" x14ac:dyDescent="0.25">
      <c r="Q32" s="5" t="s">
        <v>20</v>
      </c>
      <c r="R32" s="6"/>
      <c r="S32" s="11" t="s">
        <v>26</v>
      </c>
      <c r="T32" s="11" t="s">
        <v>97</v>
      </c>
      <c r="U32" s="11" t="s">
        <v>33</v>
      </c>
      <c r="V32" s="10" t="s">
        <v>37</v>
      </c>
      <c r="W32" s="10" t="s">
        <v>114</v>
      </c>
      <c r="X32" s="10" t="s">
        <v>100</v>
      </c>
      <c r="Y32" s="12" t="s">
        <v>46</v>
      </c>
      <c r="Z32" s="12" t="s">
        <v>115</v>
      </c>
      <c r="AA32" s="12" t="s">
        <v>53</v>
      </c>
      <c r="AB32" s="13" t="s">
        <v>57</v>
      </c>
      <c r="AC32" s="7"/>
      <c r="AE32">
        <v>1</v>
      </c>
      <c r="AF32" s="5" t="s">
        <v>18</v>
      </c>
      <c r="AG32" s="17" t="s">
        <v>4</v>
      </c>
      <c r="AH32" s="17" t="s">
        <v>4</v>
      </c>
      <c r="AI32" s="17" t="s">
        <v>4</v>
      </c>
      <c r="AJ32" s="17" t="s">
        <v>4</v>
      </c>
      <c r="AK32" s="17" t="s">
        <v>4</v>
      </c>
      <c r="AL32" s="17" t="s">
        <v>4</v>
      </c>
      <c r="AM32" s="16" t="s">
        <v>4</v>
      </c>
      <c r="AN32" s="16" t="s">
        <v>4</v>
      </c>
      <c r="AO32" s="16" t="s">
        <v>4</v>
      </c>
      <c r="AP32" s="16" t="s">
        <v>4</v>
      </c>
      <c r="AQ32" s="16" t="s">
        <v>4</v>
      </c>
      <c r="AR32" s="16" t="s">
        <v>4</v>
      </c>
    </row>
    <row r="33" spans="17:44" x14ac:dyDescent="0.25">
      <c r="Q33" s="5" t="s">
        <v>21</v>
      </c>
      <c r="R33" s="6"/>
      <c r="S33" s="11" t="s">
        <v>29</v>
      </c>
      <c r="T33" s="15" t="s">
        <v>64</v>
      </c>
      <c r="U33" s="11" t="s">
        <v>116</v>
      </c>
      <c r="V33" s="15" t="s">
        <v>68</v>
      </c>
      <c r="W33" s="15" t="s">
        <v>70</v>
      </c>
      <c r="X33" s="10" t="s">
        <v>117</v>
      </c>
      <c r="Y33" s="15" t="s">
        <v>73</v>
      </c>
      <c r="Z33" s="15" t="s">
        <v>104</v>
      </c>
      <c r="AA33" s="12" t="s">
        <v>118</v>
      </c>
      <c r="AB33" s="15" t="s">
        <v>77</v>
      </c>
      <c r="AC33" s="7"/>
      <c r="AE33">
        <v>2</v>
      </c>
      <c r="AF33" s="5" t="s">
        <v>19</v>
      </c>
      <c r="AG33" s="17" t="s">
        <v>4</v>
      </c>
      <c r="AH33" s="17" t="s">
        <v>4</v>
      </c>
      <c r="AI33" s="17" t="s">
        <v>4</v>
      </c>
      <c r="AJ33" s="17" t="s">
        <v>4</v>
      </c>
      <c r="AK33" s="17" t="s">
        <v>4</v>
      </c>
      <c r="AL33" s="17" t="s">
        <v>4</v>
      </c>
      <c r="AM33" s="16" t="s">
        <v>4</v>
      </c>
      <c r="AN33" s="16" t="s">
        <v>4</v>
      </c>
      <c r="AO33" s="16" t="s">
        <v>4</v>
      </c>
      <c r="AP33" s="16" t="s">
        <v>4</v>
      </c>
      <c r="AQ33" s="16" t="s">
        <v>4</v>
      </c>
      <c r="AR33" s="16" t="s">
        <v>4</v>
      </c>
    </row>
    <row r="34" spans="17:44" x14ac:dyDescent="0.25">
      <c r="Q34" s="5" t="s">
        <v>22</v>
      </c>
      <c r="R34" s="6"/>
      <c r="S34" s="11" t="s">
        <v>95</v>
      </c>
      <c r="T34" s="15" t="s">
        <v>65</v>
      </c>
      <c r="U34" s="11" t="s">
        <v>119</v>
      </c>
      <c r="V34" s="10" t="s">
        <v>120</v>
      </c>
      <c r="W34" s="15" t="s">
        <v>71</v>
      </c>
      <c r="X34" s="10" t="s">
        <v>101</v>
      </c>
      <c r="Y34" s="12" t="s">
        <v>121</v>
      </c>
      <c r="Z34" s="15" t="s">
        <v>106</v>
      </c>
      <c r="AA34" s="12" t="s">
        <v>122</v>
      </c>
      <c r="AB34" s="13" t="s">
        <v>123</v>
      </c>
      <c r="AC34" s="7"/>
      <c r="AE34">
        <v>3</v>
      </c>
      <c r="AF34" s="5" t="s">
        <v>20</v>
      </c>
      <c r="AG34" s="17" t="s">
        <v>4</v>
      </c>
      <c r="AH34" s="17" t="s">
        <v>4</v>
      </c>
      <c r="AI34" s="17" t="s">
        <v>4</v>
      </c>
      <c r="AJ34" s="17" t="s">
        <v>4</v>
      </c>
      <c r="AK34" s="17" t="s">
        <v>4</v>
      </c>
      <c r="AL34" s="17" t="s">
        <v>4</v>
      </c>
      <c r="AM34" s="16" t="s">
        <v>4</v>
      </c>
      <c r="AN34" s="16" t="s">
        <v>4</v>
      </c>
      <c r="AO34" s="16" t="s">
        <v>4</v>
      </c>
      <c r="AP34" s="16" t="s">
        <v>4</v>
      </c>
      <c r="AQ34" s="16" t="s">
        <v>4</v>
      </c>
      <c r="AR34" s="16" t="s">
        <v>4</v>
      </c>
    </row>
    <row r="35" spans="17:44" x14ac:dyDescent="0.25">
      <c r="Q35" s="5" t="s">
        <v>23</v>
      </c>
      <c r="R35" s="6"/>
      <c r="S35" s="11" t="s">
        <v>28</v>
      </c>
      <c r="T35" s="11" t="s">
        <v>96</v>
      </c>
      <c r="U35" s="15" t="s">
        <v>66</v>
      </c>
      <c r="V35" s="10" t="s">
        <v>39</v>
      </c>
      <c r="W35" s="10" t="s">
        <v>42</v>
      </c>
      <c r="X35" s="15" t="s">
        <v>99</v>
      </c>
      <c r="Y35" s="12" t="s">
        <v>103</v>
      </c>
      <c r="Z35" s="12" t="s">
        <v>50</v>
      </c>
      <c r="AA35" s="15" t="s">
        <v>75</v>
      </c>
      <c r="AB35" s="13" t="s">
        <v>59</v>
      </c>
      <c r="AC35" s="7"/>
      <c r="AF35" s="5" t="s">
        <v>21</v>
      </c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</row>
    <row r="36" spans="17:44" x14ac:dyDescent="0.25">
      <c r="Q36" s="5" t="s">
        <v>24</v>
      </c>
      <c r="R36" s="8"/>
      <c r="S36" s="15" t="s">
        <v>27</v>
      </c>
      <c r="T36" s="11" t="s">
        <v>32</v>
      </c>
      <c r="U36" s="15" t="s">
        <v>67</v>
      </c>
      <c r="V36" s="15" t="s">
        <v>69</v>
      </c>
      <c r="W36" s="10" t="s">
        <v>43</v>
      </c>
      <c r="X36" s="15" t="s">
        <v>72</v>
      </c>
      <c r="Y36" s="15" t="s">
        <v>74</v>
      </c>
      <c r="Z36" s="12" t="s">
        <v>51</v>
      </c>
      <c r="AA36" s="15" t="s">
        <v>76</v>
      </c>
      <c r="AB36" s="15" t="s">
        <v>105</v>
      </c>
      <c r="AC36" s="9"/>
      <c r="AE36">
        <v>4</v>
      </c>
      <c r="AF36" s="5" t="s">
        <v>22</v>
      </c>
      <c r="AG36" s="17" t="s">
        <v>4</v>
      </c>
      <c r="AH36" s="17" t="s">
        <v>4</v>
      </c>
      <c r="AI36" s="17" t="s">
        <v>4</v>
      </c>
      <c r="AJ36" s="17" t="s">
        <v>4</v>
      </c>
      <c r="AK36" s="17" t="s">
        <v>4</v>
      </c>
      <c r="AL36" s="17" t="s">
        <v>4</v>
      </c>
      <c r="AM36" s="16" t="s">
        <v>4</v>
      </c>
      <c r="AN36" s="16" t="s">
        <v>4</v>
      </c>
      <c r="AO36" s="16" t="s">
        <v>4</v>
      </c>
      <c r="AP36" s="16" t="s">
        <v>4</v>
      </c>
      <c r="AQ36" s="16" t="s">
        <v>4</v>
      </c>
      <c r="AR36" s="16" t="s">
        <v>4</v>
      </c>
    </row>
    <row r="37" spans="17:44" x14ac:dyDescent="0.25">
      <c r="Q37" s="5" t="s">
        <v>25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E37">
        <v>5</v>
      </c>
      <c r="AF37" s="5" t="s">
        <v>23</v>
      </c>
      <c r="AG37" s="17" t="s">
        <v>4</v>
      </c>
      <c r="AH37" s="17" t="s">
        <v>4</v>
      </c>
      <c r="AI37" s="17" t="s">
        <v>4</v>
      </c>
      <c r="AJ37" s="17" t="s">
        <v>4</v>
      </c>
      <c r="AK37" s="17" t="s">
        <v>4</v>
      </c>
      <c r="AL37" s="17" t="s">
        <v>4</v>
      </c>
      <c r="AM37" s="16" t="s">
        <v>4</v>
      </c>
      <c r="AN37" s="16" t="s">
        <v>4</v>
      </c>
      <c r="AO37" s="16" t="s">
        <v>4</v>
      </c>
      <c r="AP37" s="16" t="s">
        <v>4</v>
      </c>
      <c r="AQ37" s="16" t="s">
        <v>4</v>
      </c>
      <c r="AR37" s="16" t="s">
        <v>4</v>
      </c>
    </row>
    <row r="38" spans="17:44" x14ac:dyDescent="0.25">
      <c r="AE38">
        <v>6</v>
      </c>
      <c r="AF38" s="5" t="s">
        <v>24</v>
      </c>
      <c r="AG38" s="17" t="s">
        <v>4</v>
      </c>
      <c r="AH38" s="17" t="s">
        <v>4</v>
      </c>
      <c r="AI38" s="17" t="s">
        <v>4</v>
      </c>
      <c r="AJ38" s="17" t="s">
        <v>4</v>
      </c>
      <c r="AK38" s="17" t="s">
        <v>4</v>
      </c>
      <c r="AL38" s="17" t="s">
        <v>4</v>
      </c>
      <c r="AM38" s="16" t="s">
        <v>4</v>
      </c>
      <c r="AN38" s="16" t="s">
        <v>4</v>
      </c>
      <c r="AO38" s="16" t="s">
        <v>4</v>
      </c>
      <c r="AP38" s="16" t="s">
        <v>4</v>
      </c>
      <c r="AQ38" s="16" t="s">
        <v>4</v>
      </c>
      <c r="AR38" s="16" t="s">
        <v>4</v>
      </c>
    </row>
    <row r="39" spans="17:44" x14ac:dyDescent="0.25">
      <c r="Q39" s="1" t="s">
        <v>79</v>
      </c>
      <c r="AE39">
        <v>7</v>
      </c>
      <c r="AF39" s="5" t="s">
        <v>25</v>
      </c>
      <c r="AG39" s="17" t="s">
        <v>4</v>
      </c>
      <c r="AH39" s="17" t="s">
        <v>4</v>
      </c>
      <c r="AI39" s="17" t="s">
        <v>4</v>
      </c>
      <c r="AJ39" s="17" t="s">
        <v>4</v>
      </c>
      <c r="AK39" s="17" t="s">
        <v>4</v>
      </c>
      <c r="AL39" s="17" t="s">
        <v>4</v>
      </c>
      <c r="AM39" s="16" t="s">
        <v>4</v>
      </c>
      <c r="AN39" s="16" t="s">
        <v>4</v>
      </c>
      <c r="AO39" s="16" t="s">
        <v>4</v>
      </c>
      <c r="AP39" s="16" t="s">
        <v>4</v>
      </c>
      <c r="AQ39" s="16" t="s">
        <v>4</v>
      </c>
      <c r="AR39" s="16" t="s">
        <v>4</v>
      </c>
    </row>
    <row r="40" spans="17:44" x14ac:dyDescent="0.25">
      <c r="Q40" s="5" t="s">
        <v>94</v>
      </c>
      <c r="R40" s="5">
        <v>1</v>
      </c>
      <c r="S40" s="5">
        <v>2</v>
      </c>
      <c r="T40" s="5">
        <v>3</v>
      </c>
      <c r="U40" s="5">
        <v>4</v>
      </c>
      <c r="V40" s="5">
        <v>5</v>
      </c>
      <c r="W40" s="5">
        <v>6</v>
      </c>
      <c r="X40" s="5">
        <v>7</v>
      </c>
      <c r="Y40" s="5">
        <v>8</v>
      </c>
      <c r="Z40" s="5">
        <v>9</v>
      </c>
      <c r="AA40" s="5">
        <v>10</v>
      </c>
      <c r="AB40" s="5">
        <v>11</v>
      </c>
      <c r="AC40" s="5">
        <v>12</v>
      </c>
    </row>
    <row r="41" spans="17:44" x14ac:dyDescent="0.25">
      <c r="Q41" s="5" t="s">
        <v>18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G41" s="18" t="s">
        <v>126</v>
      </c>
      <c r="AH41">
        <v>42</v>
      </c>
      <c r="AM41" s="19" t="s">
        <v>127</v>
      </c>
      <c r="AN41">
        <v>42</v>
      </c>
    </row>
    <row r="42" spans="17:44" x14ac:dyDescent="0.25">
      <c r="Q42" s="5" t="s">
        <v>19</v>
      </c>
      <c r="R42" s="6"/>
      <c r="S42" s="13" t="s">
        <v>108</v>
      </c>
      <c r="T42" s="13" t="s">
        <v>109</v>
      </c>
      <c r="U42" s="12" t="s">
        <v>98</v>
      </c>
      <c r="V42" s="13" t="s">
        <v>110</v>
      </c>
      <c r="W42" s="13" t="s">
        <v>111</v>
      </c>
      <c r="X42" s="10" t="s">
        <v>44</v>
      </c>
      <c r="Y42" s="12" t="s">
        <v>102</v>
      </c>
      <c r="Z42" s="13" t="s">
        <v>112</v>
      </c>
      <c r="AA42" s="12" t="s">
        <v>52</v>
      </c>
      <c r="AB42" s="13" t="s">
        <v>113</v>
      </c>
      <c r="AC42" s="7"/>
    </row>
    <row r="43" spans="17:44" x14ac:dyDescent="0.25">
      <c r="Q43" s="5" t="s">
        <v>20</v>
      </c>
      <c r="R43" s="6"/>
      <c r="S43" s="11" t="s">
        <v>26</v>
      </c>
      <c r="T43" s="12" t="s">
        <v>97</v>
      </c>
      <c r="U43" s="11" t="s">
        <v>33</v>
      </c>
      <c r="V43" s="10" t="s">
        <v>37</v>
      </c>
      <c r="W43" s="13" t="s">
        <v>114</v>
      </c>
      <c r="X43" s="12" t="s">
        <v>100</v>
      </c>
      <c r="Y43" s="12" t="s">
        <v>46</v>
      </c>
      <c r="Z43" s="13" t="s">
        <v>115</v>
      </c>
      <c r="AA43" s="12" t="s">
        <v>53</v>
      </c>
      <c r="AB43" s="13" t="s">
        <v>57</v>
      </c>
      <c r="AC43" s="7"/>
    </row>
    <row r="44" spans="17:44" x14ac:dyDescent="0.25">
      <c r="Q44" s="5" t="s">
        <v>21</v>
      </c>
      <c r="R44" s="6"/>
      <c r="S44" s="11" t="s">
        <v>29</v>
      </c>
      <c r="T44" s="15" t="s">
        <v>64</v>
      </c>
      <c r="U44" s="13" t="s">
        <v>116</v>
      </c>
      <c r="V44" s="15" t="s">
        <v>68</v>
      </c>
      <c r="W44" s="15" t="s">
        <v>70</v>
      </c>
      <c r="X44" s="13" t="s">
        <v>117</v>
      </c>
      <c r="Y44" s="15" t="s">
        <v>73</v>
      </c>
      <c r="Z44" s="12" t="s">
        <v>104</v>
      </c>
      <c r="AA44" s="13" t="s">
        <v>118</v>
      </c>
      <c r="AB44" s="15" t="s">
        <v>77</v>
      </c>
      <c r="AC44" s="7"/>
      <c r="AF44" t="s">
        <v>128</v>
      </c>
      <c r="AG44" s="18" t="s">
        <v>130</v>
      </c>
      <c r="AH44" s="18"/>
      <c r="AI44" t="s">
        <v>131</v>
      </c>
    </row>
    <row r="45" spans="17:44" x14ac:dyDescent="0.25">
      <c r="Q45" s="5" t="s">
        <v>22</v>
      </c>
      <c r="R45" s="6"/>
      <c r="S45" s="12" t="s">
        <v>95</v>
      </c>
      <c r="T45" s="15" t="s">
        <v>65</v>
      </c>
      <c r="U45" s="13" t="s">
        <v>119</v>
      </c>
      <c r="V45" s="13" t="s">
        <v>120</v>
      </c>
      <c r="W45" s="15" t="s">
        <v>71</v>
      </c>
      <c r="X45" s="12" t="s">
        <v>101</v>
      </c>
      <c r="Y45" s="13" t="s">
        <v>121</v>
      </c>
      <c r="Z45" s="12" t="s">
        <v>106</v>
      </c>
      <c r="AA45" s="13" t="s">
        <v>122</v>
      </c>
      <c r="AB45" s="13" t="s">
        <v>123</v>
      </c>
      <c r="AC45" s="7"/>
      <c r="AG45" s="19" t="s">
        <v>129</v>
      </c>
      <c r="AH45" s="19"/>
    </row>
    <row r="46" spans="17:44" x14ac:dyDescent="0.25">
      <c r="Q46" s="5" t="s">
        <v>23</v>
      </c>
      <c r="R46" s="6"/>
      <c r="S46" s="11" t="s">
        <v>28</v>
      </c>
      <c r="T46" s="12" t="s">
        <v>96</v>
      </c>
      <c r="U46" s="15" t="s">
        <v>66</v>
      </c>
      <c r="V46" s="10" t="s">
        <v>39</v>
      </c>
      <c r="W46" s="10" t="s">
        <v>42</v>
      </c>
      <c r="X46" s="12" t="s">
        <v>99</v>
      </c>
      <c r="Y46" s="12" t="s">
        <v>103</v>
      </c>
      <c r="Z46" s="12" t="s">
        <v>50</v>
      </c>
      <c r="AA46" s="15" t="s">
        <v>75</v>
      </c>
      <c r="AB46" s="13" t="s">
        <v>59</v>
      </c>
      <c r="AC46" s="7"/>
    </row>
    <row r="47" spans="17:44" x14ac:dyDescent="0.25">
      <c r="Q47" s="5" t="s">
        <v>24</v>
      </c>
      <c r="R47" s="8"/>
      <c r="S47" s="15" t="s">
        <v>27</v>
      </c>
      <c r="T47" s="11" t="s">
        <v>32</v>
      </c>
      <c r="U47" s="15" t="s">
        <v>67</v>
      </c>
      <c r="V47" s="15" t="s">
        <v>69</v>
      </c>
      <c r="W47" s="10" t="s">
        <v>43</v>
      </c>
      <c r="X47" s="15" t="s">
        <v>72</v>
      </c>
      <c r="Y47" s="15" t="s">
        <v>74</v>
      </c>
      <c r="Z47" s="12" t="s">
        <v>51</v>
      </c>
      <c r="AA47" s="15" t="s">
        <v>76</v>
      </c>
      <c r="AB47" s="12" t="s">
        <v>105</v>
      </c>
      <c r="AC47" s="9"/>
    </row>
    <row r="48" spans="17:44" x14ac:dyDescent="0.25">
      <c r="Q48" s="5" t="s">
        <v>25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</sheetData>
  <sortState xmlns:xlrd2="http://schemas.microsoft.com/office/spreadsheetml/2017/richdata2" ref="A18:G113">
    <sortCondition ref="D18:D113"/>
    <sortCondition ref="E18:E113"/>
  </sortState>
  <phoneticPr fontId="4" type="noConversion"/>
  <conditionalFormatting sqref="S7:AB12">
    <cfRule type="containsText" dxfId="9" priority="15" operator="containsText" text="DMSO">
      <formula>NOT(ISERROR(SEARCH("DMSO",S7)))</formula>
    </cfRule>
    <cfRule type="containsText" dxfId="8" priority="16" operator="containsText" text="MBOA">
      <formula>NOT(ISERROR(SEARCH("MBOA",S7)))</formula>
    </cfRule>
  </conditionalFormatting>
  <conditionalFormatting sqref="S18:AB23">
    <cfRule type="containsText" dxfId="7" priority="12" operator="containsText" text="LSP13">
      <formula>NOT(ISERROR(SEARCH("LSP13",S18)))</formula>
    </cfRule>
    <cfRule type="containsText" dxfId="6" priority="13" operator="containsText" text="LMB2">
      <formula>NOT(ISERROR(SEARCH("LMB2",S18)))</formula>
    </cfRule>
    <cfRule type="containsText" dxfId="5" priority="14" operator="containsText" text="LME3">
      <formula>NOT(ISERROR(SEARCH("LME3",S18)))</formula>
    </cfRule>
  </conditionalFormatting>
  <conditionalFormatting sqref="S31:AB36">
    <cfRule type="containsText" dxfId="4" priority="10" operator="containsText" text="DMSO">
      <formula>NOT(ISERROR(SEARCH("DMSO",S31)))</formula>
    </cfRule>
    <cfRule type="containsText" dxfId="3" priority="11" operator="containsText" text="MBOA">
      <formula>NOT(ISERROR(SEARCH("MBOA",S31)))</formula>
    </cfRule>
  </conditionalFormatting>
  <conditionalFormatting sqref="S42:AB47">
    <cfRule type="containsText" dxfId="2" priority="7" operator="containsText" text="LSP13">
      <formula>NOT(ISERROR(SEARCH("LSP13",S42)))</formula>
    </cfRule>
    <cfRule type="containsText" dxfId="1" priority="8" operator="containsText" text="LMB2">
      <formula>NOT(ISERROR(SEARCH("LMB2",S42)))</formula>
    </cfRule>
    <cfRule type="containsText" dxfId="0" priority="9" operator="containsText" text="LME3">
      <formula>NOT(ISERROR(SEARCH("LME3",S42)))</formula>
    </cfRule>
  </conditionalFormatting>
  <pageMargins left="0.7" right="0.7" top="0.75" bottom="0.75" header="0.3" footer="0.3"/>
  <pageSetup paperSize="9" scale="42" orientation="portrait" r:id="rId1"/>
  <colBreaks count="1" manualBreakCount="1">
    <brk id="1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B2868-8352-4724-AB5C-60AF92993202}">
  <dimension ref="A1:G97"/>
  <sheetViews>
    <sheetView workbookViewId="0">
      <selection activeCell="N5" sqref="N5"/>
    </sheetView>
  </sheetViews>
  <sheetFormatPr defaultRowHeight="15" x14ac:dyDescent="0.25"/>
  <cols>
    <col min="4" max="4" width="17.140625" customWidth="1"/>
  </cols>
  <sheetData>
    <row r="1" spans="1:7" x14ac:dyDescent="0.25">
      <c r="A1" t="s">
        <v>154</v>
      </c>
      <c r="B1" t="s">
        <v>155</v>
      </c>
      <c r="C1" t="s">
        <v>156</v>
      </c>
      <c r="D1" t="s">
        <v>157</v>
      </c>
      <c r="E1" t="s">
        <v>79</v>
      </c>
      <c r="F1" t="s">
        <v>9</v>
      </c>
      <c r="G1" t="s">
        <v>158</v>
      </c>
    </row>
    <row r="2" spans="1:7" x14ac:dyDescent="0.25">
      <c r="A2" s="5" t="s">
        <v>23</v>
      </c>
      <c r="B2">
        <v>2</v>
      </c>
      <c r="C2" t="str">
        <f t="shared" ref="C2:C33" si="0">A2&amp;B2</f>
        <v>F2</v>
      </c>
      <c r="D2" t="str">
        <f t="shared" ref="D2:D33" si="1">E2&amp;"_"&amp;F2</f>
        <v>LMB2_DMSO</v>
      </c>
      <c r="E2" s="44" t="s">
        <v>125</v>
      </c>
      <c r="F2" t="s">
        <v>126</v>
      </c>
      <c r="G2">
        <v>1</v>
      </c>
    </row>
    <row r="3" spans="1:7" x14ac:dyDescent="0.25">
      <c r="A3" s="5" t="s">
        <v>24</v>
      </c>
      <c r="B3">
        <v>2</v>
      </c>
      <c r="C3" t="str">
        <f t="shared" si="0"/>
        <v>G2</v>
      </c>
      <c r="D3" t="str">
        <f t="shared" si="1"/>
        <v>LMB2_DMSO</v>
      </c>
      <c r="E3" s="44" t="s">
        <v>125</v>
      </c>
      <c r="F3" t="s">
        <v>126</v>
      </c>
      <c r="G3">
        <v>2</v>
      </c>
    </row>
    <row r="4" spans="1:7" x14ac:dyDescent="0.25">
      <c r="A4" s="5" t="s">
        <v>23</v>
      </c>
      <c r="B4">
        <v>4</v>
      </c>
      <c r="C4" t="str">
        <f t="shared" si="0"/>
        <v>F4</v>
      </c>
      <c r="D4" t="str">
        <f t="shared" si="1"/>
        <v>LMB2_DMSO</v>
      </c>
      <c r="E4" s="44" t="s">
        <v>125</v>
      </c>
      <c r="F4" t="s">
        <v>126</v>
      </c>
      <c r="G4">
        <v>3</v>
      </c>
    </row>
    <row r="5" spans="1:7" x14ac:dyDescent="0.25">
      <c r="A5" s="5" t="s">
        <v>21</v>
      </c>
      <c r="B5">
        <v>6</v>
      </c>
      <c r="C5" t="str">
        <f t="shared" si="0"/>
        <v>D6</v>
      </c>
      <c r="D5" t="str">
        <f t="shared" si="1"/>
        <v>LMB2_DMSO</v>
      </c>
      <c r="E5" s="44" t="s">
        <v>125</v>
      </c>
      <c r="F5" t="s">
        <v>126</v>
      </c>
      <c r="G5">
        <v>4</v>
      </c>
    </row>
    <row r="6" spans="1:7" x14ac:dyDescent="0.25">
      <c r="A6" s="5" t="s">
        <v>20</v>
      </c>
      <c r="B6">
        <v>8</v>
      </c>
      <c r="C6" t="str">
        <f t="shared" si="0"/>
        <v>C8</v>
      </c>
      <c r="D6" t="str">
        <f t="shared" si="1"/>
        <v>LMB2_DMSO</v>
      </c>
      <c r="E6" s="44" t="s">
        <v>125</v>
      </c>
      <c r="F6" t="s">
        <v>126</v>
      </c>
      <c r="G6">
        <v>5</v>
      </c>
    </row>
    <row r="7" spans="1:7" x14ac:dyDescent="0.25">
      <c r="A7" s="5" t="s">
        <v>19</v>
      </c>
      <c r="B7">
        <v>10</v>
      </c>
      <c r="C7" t="str">
        <f t="shared" si="0"/>
        <v>B10</v>
      </c>
      <c r="D7" t="str">
        <f t="shared" si="1"/>
        <v>LMB2_DMSO</v>
      </c>
      <c r="E7" s="44" t="s">
        <v>125</v>
      </c>
      <c r="F7" t="s">
        <v>126</v>
      </c>
      <c r="G7">
        <v>6</v>
      </c>
    </row>
    <row r="8" spans="1:7" x14ac:dyDescent="0.25">
      <c r="A8" s="5" t="s">
        <v>21</v>
      </c>
      <c r="B8">
        <v>10</v>
      </c>
      <c r="C8" t="str">
        <f t="shared" si="0"/>
        <v>D10</v>
      </c>
      <c r="D8" t="str">
        <f t="shared" si="1"/>
        <v>LMB2_DMSO</v>
      </c>
      <c r="E8" s="44" t="s">
        <v>125</v>
      </c>
      <c r="F8" t="s">
        <v>126</v>
      </c>
      <c r="G8">
        <v>7</v>
      </c>
    </row>
    <row r="9" spans="1:7" x14ac:dyDescent="0.25">
      <c r="A9" s="5" t="s">
        <v>23</v>
      </c>
      <c r="B9">
        <v>10</v>
      </c>
      <c r="C9" t="str">
        <f t="shared" si="0"/>
        <v>F10</v>
      </c>
      <c r="D9" t="str">
        <f t="shared" si="1"/>
        <v>LMB2_DMSO</v>
      </c>
      <c r="E9" s="44" t="s">
        <v>125</v>
      </c>
      <c r="F9" t="s">
        <v>126</v>
      </c>
      <c r="G9">
        <v>8</v>
      </c>
    </row>
    <row r="10" spans="1:7" x14ac:dyDescent="0.25">
      <c r="A10" s="5" t="s">
        <v>24</v>
      </c>
      <c r="B10">
        <v>10</v>
      </c>
      <c r="C10" t="str">
        <f t="shared" si="0"/>
        <v>G10</v>
      </c>
      <c r="D10" t="str">
        <f t="shared" si="1"/>
        <v>LMB2_DMSO</v>
      </c>
      <c r="E10" s="44" t="s">
        <v>125</v>
      </c>
      <c r="F10" t="s">
        <v>126</v>
      </c>
      <c r="G10">
        <v>9</v>
      </c>
    </row>
    <row r="11" spans="1:7" x14ac:dyDescent="0.25">
      <c r="A11" s="5" t="s">
        <v>20</v>
      </c>
      <c r="B11">
        <v>3</v>
      </c>
      <c r="C11" t="str">
        <f t="shared" si="0"/>
        <v>C3</v>
      </c>
      <c r="D11" t="str">
        <f t="shared" si="1"/>
        <v>LMB2_MBOA</v>
      </c>
      <c r="E11" s="44" t="s">
        <v>125</v>
      </c>
      <c r="F11" t="s">
        <v>127</v>
      </c>
      <c r="G11">
        <v>1</v>
      </c>
    </row>
    <row r="12" spans="1:7" x14ac:dyDescent="0.25">
      <c r="A12" s="5" t="s">
        <v>19</v>
      </c>
      <c r="B12">
        <v>5</v>
      </c>
      <c r="C12" t="str">
        <f t="shared" si="0"/>
        <v>B5</v>
      </c>
      <c r="D12" t="str">
        <f t="shared" si="1"/>
        <v>LMB2_MBOA</v>
      </c>
      <c r="E12" s="44" t="s">
        <v>125</v>
      </c>
      <c r="F12" t="s">
        <v>127</v>
      </c>
      <c r="G12">
        <v>2</v>
      </c>
    </row>
    <row r="13" spans="1:7" x14ac:dyDescent="0.25">
      <c r="A13" s="5" t="s">
        <v>21</v>
      </c>
      <c r="B13">
        <v>5</v>
      </c>
      <c r="C13" t="str">
        <f t="shared" si="0"/>
        <v>D5</v>
      </c>
      <c r="D13" t="str">
        <f t="shared" si="1"/>
        <v>LMB2_MBOA</v>
      </c>
      <c r="E13" s="44" t="s">
        <v>125</v>
      </c>
      <c r="F13" t="s">
        <v>127</v>
      </c>
      <c r="G13">
        <v>3</v>
      </c>
    </row>
    <row r="14" spans="1:7" x14ac:dyDescent="0.25">
      <c r="A14" s="5" t="s">
        <v>23</v>
      </c>
      <c r="B14">
        <v>5</v>
      </c>
      <c r="C14" t="str">
        <f t="shared" si="0"/>
        <v>F5</v>
      </c>
      <c r="D14" t="str">
        <f t="shared" si="1"/>
        <v>LMB2_MBOA</v>
      </c>
      <c r="E14" s="44" t="s">
        <v>125</v>
      </c>
      <c r="F14" t="s">
        <v>127</v>
      </c>
      <c r="G14">
        <v>4</v>
      </c>
    </row>
    <row r="15" spans="1:7" x14ac:dyDescent="0.25">
      <c r="A15" s="5" t="s">
        <v>24</v>
      </c>
      <c r="B15">
        <v>5</v>
      </c>
      <c r="C15" t="str">
        <f t="shared" si="0"/>
        <v>G5</v>
      </c>
      <c r="D15" t="str">
        <f t="shared" si="1"/>
        <v>LMB2_MBOA</v>
      </c>
      <c r="E15" s="44" t="s">
        <v>125</v>
      </c>
      <c r="F15" t="s">
        <v>127</v>
      </c>
      <c r="G15">
        <v>5</v>
      </c>
    </row>
    <row r="16" spans="1:7" x14ac:dyDescent="0.25">
      <c r="A16" s="5" t="s">
        <v>23</v>
      </c>
      <c r="B16">
        <v>7</v>
      </c>
      <c r="C16" t="str">
        <f t="shared" si="0"/>
        <v>F7</v>
      </c>
      <c r="D16" t="str">
        <f t="shared" si="1"/>
        <v>LMB2_MBOA</v>
      </c>
      <c r="E16" s="44" t="s">
        <v>125</v>
      </c>
      <c r="F16" t="s">
        <v>127</v>
      </c>
      <c r="G16">
        <v>6</v>
      </c>
    </row>
    <row r="17" spans="1:7" x14ac:dyDescent="0.25">
      <c r="A17" s="5" t="s">
        <v>24</v>
      </c>
      <c r="B17">
        <v>7</v>
      </c>
      <c r="C17" t="str">
        <f t="shared" si="0"/>
        <v>G7</v>
      </c>
      <c r="D17" t="str">
        <f t="shared" si="1"/>
        <v>LMB2_MBOA</v>
      </c>
      <c r="E17" s="44" t="s">
        <v>125</v>
      </c>
      <c r="F17" t="s">
        <v>127</v>
      </c>
      <c r="G17">
        <v>7</v>
      </c>
    </row>
    <row r="18" spans="1:7" x14ac:dyDescent="0.25">
      <c r="A18" s="5" t="s">
        <v>23</v>
      </c>
      <c r="B18">
        <v>9</v>
      </c>
      <c r="C18" t="str">
        <f t="shared" si="0"/>
        <v>F9</v>
      </c>
      <c r="D18" t="str">
        <f t="shared" si="1"/>
        <v>LMB2_MBOA</v>
      </c>
      <c r="E18" s="44" t="s">
        <v>125</v>
      </c>
      <c r="F18" t="s">
        <v>127</v>
      </c>
      <c r="G18">
        <v>8</v>
      </c>
    </row>
    <row r="19" spans="1:7" x14ac:dyDescent="0.25">
      <c r="A19" s="5" t="s">
        <v>21</v>
      </c>
      <c r="B19">
        <v>11</v>
      </c>
      <c r="C19" t="str">
        <f t="shared" si="0"/>
        <v>D11</v>
      </c>
      <c r="D19" t="str">
        <f t="shared" si="1"/>
        <v>LMB2_MBOA</v>
      </c>
      <c r="E19" s="44" t="s">
        <v>125</v>
      </c>
      <c r="F19" t="s">
        <v>127</v>
      </c>
      <c r="G19">
        <v>9</v>
      </c>
    </row>
    <row r="20" spans="1:7" x14ac:dyDescent="0.25">
      <c r="A20" s="5" t="s">
        <v>20</v>
      </c>
      <c r="B20">
        <v>4</v>
      </c>
      <c r="C20" t="str">
        <f t="shared" si="0"/>
        <v>C4</v>
      </c>
      <c r="D20" t="str">
        <f t="shared" si="1"/>
        <v>LMI1x_DMSO</v>
      </c>
      <c r="E20" s="21" t="s">
        <v>107</v>
      </c>
      <c r="F20" t="s">
        <v>126</v>
      </c>
      <c r="G20">
        <v>1</v>
      </c>
    </row>
    <row r="21" spans="1:7" x14ac:dyDescent="0.25">
      <c r="A21" s="5" t="s">
        <v>22</v>
      </c>
      <c r="B21">
        <v>4</v>
      </c>
      <c r="C21" t="str">
        <f t="shared" si="0"/>
        <v>E4</v>
      </c>
      <c r="D21" t="str">
        <f t="shared" si="1"/>
        <v>LMI1x_DMSO</v>
      </c>
      <c r="E21" s="21" t="s">
        <v>107</v>
      </c>
      <c r="F21" t="s">
        <v>126</v>
      </c>
      <c r="G21">
        <v>2</v>
      </c>
    </row>
    <row r="22" spans="1:7" x14ac:dyDescent="0.25">
      <c r="A22" s="5" t="s">
        <v>20</v>
      </c>
      <c r="B22">
        <v>6</v>
      </c>
      <c r="C22" t="str">
        <f t="shared" si="0"/>
        <v>C6</v>
      </c>
      <c r="D22" t="str">
        <f t="shared" si="1"/>
        <v>LMI1x_DMSO</v>
      </c>
      <c r="E22" s="21" t="s">
        <v>107</v>
      </c>
      <c r="F22" t="s">
        <v>126</v>
      </c>
      <c r="G22">
        <v>3</v>
      </c>
    </row>
    <row r="23" spans="1:7" x14ac:dyDescent="0.25">
      <c r="A23" s="5" t="s">
        <v>22</v>
      </c>
      <c r="B23">
        <v>6</v>
      </c>
      <c r="C23" t="str">
        <f t="shared" si="0"/>
        <v>E6</v>
      </c>
      <c r="D23" t="str">
        <f t="shared" si="1"/>
        <v>LMI1x_DMSO</v>
      </c>
      <c r="E23" s="21" t="s">
        <v>107</v>
      </c>
      <c r="F23" t="s">
        <v>126</v>
      </c>
      <c r="G23">
        <v>4</v>
      </c>
    </row>
    <row r="24" spans="1:7" x14ac:dyDescent="0.25">
      <c r="A24" s="5" t="s">
        <v>23</v>
      </c>
      <c r="B24">
        <v>6</v>
      </c>
      <c r="C24" t="str">
        <f t="shared" si="0"/>
        <v>F6</v>
      </c>
      <c r="D24" t="str">
        <f t="shared" si="1"/>
        <v>LMI1x_DMSO</v>
      </c>
      <c r="E24" s="21" t="s">
        <v>107</v>
      </c>
      <c r="F24" t="s">
        <v>126</v>
      </c>
      <c r="G24">
        <v>5</v>
      </c>
    </row>
    <row r="25" spans="1:7" x14ac:dyDescent="0.25">
      <c r="A25" s="5" t="s">
        <v>24</v>
      </c>
      <c r="B25">
        <v>6</v>
      </c>
      <c r="C25" t="str">
        <f t="shared" si="0"/>
        <v>G6</v>
      </c>
      <c r="D25" t="str">
        <f t="shared" si="1"/>
        <v>LMI1x_DMSO</v>
      </c>
      <c r="E25" s="21" t="s">
        <v>107</v>
      </c>
      <c r="F25" t="s">
        <v>126</v>
      </c>
      <c r="G25">
        <v>6</v>
      </c>
    </row>
    <row r="26" spans="1:7" x14ac:dyDescent="0.25">
      <c r="A26" s="5" t="s">
        <v>22</v>
      </c>
      <c r="B26">
        <v>8</v>
      </c>
      <c r="C26" t="str">
        <f t="shared" si="0"/>
        <v>E8</v>
      </c>
      <c r="D26" t="str">
        <f t="shared" si="1"/>
        <v>LMI1x_DMSO</v>
      </c>
      <c r="E26" s="21" t="s">
        <v>107</v>
      </c>
      <c r="F26" t="s">
        <v>126</v>
      </c>
      <c r="G26">
        <v>7</v>
      </c>
    </row>
    <row r="27" spans="1:7" x14ac:dyDescent="0.25">
      <c r="A27" s="5" t="s">
        <v>23</v>
      </c>
      <c r="B27">
        <v>8</v>
      </c>
      <c r="C27" t="str">
        <f t="shared" si="0"/>
        <v>F8</v>
      </c>
      <c r="D27" t="str">
        <f t="shared" si="1"/>
        <v>LMI1x_DMSO</v>
      </c>
      <c r="E27" s="21" t="s">
        <v>107</v>
      </c>
      <c r="F27" t="s">
        <v>126</v>
      </c>
      <c r="G27">
        <v>8</v>
      </c>
    </row>
    <row r="28" spans="1:7" x14ac:dyDescent="0.25">
      <c r="A28" s="5" t="s">
        <v>24</v>
      </c>
      <c r="B28">
        <v>8</v>
      </c>
      <c r="C28" t="str">
        <f t="shared" si="0"/>
        <v>G8</v>
      </c>
      <c r="D28" t="str">
        <f t="shared" si="1"/>
        <v>LMI1x_DMSO</v>
      </c>
      <c r="E28" s="21" t="s">
        <v>107</v>
      </c>
      <c r="F28" t="s">
        <v>126</v>
      </c>
      <c r="G28">
        <v>9</v>
      </c>
    </row>
    <row r="29" spans="1:7" x14ac:dyDescent="0.25">
      <c r="A29" s="5" t="s">
        <v>22</v>
      </c>
      <c r="B29">
        <v>3</v>
      </c>
      <c r="C29" t="str">
        <f t="shared" si="0"/>
        <v>E3</v>
      </c>
      <c r="D29" t="str">
        <f t="shared" si="1"/>
        <v>LMI1x_MBOA</v>
      </c>
      <c r="E29" s="21" t="s">
        <v>107</v>
      </c>
      <c r="F29" t="s">
        <v>127</v>
      </c>
      <c r="G29">
        <v>1</v>
      </c>
    </row>
    <row r="30" spans="1:7" x14ac:dyDescent="0.25">
      <c r="A30" s="5" t="s">
        <v>23</v>
      </c>
      <c r="B30">
        <v>3</v>
      </c>
      <c r="C30" t="str">
        <f t="shared" si="0"/>
        <v>F3</v>
      </c>
      <c r="D30" t="str">
        <f t="shared" si="1"/>
        <v>LMI1x_MBOA</v>
      </c>
      <c r="E30" s="21" t="s">
        <v>107</v>
      </c>
      <c r="F30" t="s">
        <v>127</v>
      </c>
      <c r="G30">
        <v>2</v>
      </c>
    </row>
    <row r="31" spans="1:7" x14ac:dyDescent="0.25">
      <c r="A31" s="5" t="s">
        <v>24</v>
      </c>
      <c r="B31">
        <v>3</v>
      </c>
      <c r="C31" t="str">
        <f t="shared" si="0"/>
        <v>G3</v>
      </c>
      <c r="D31" t="str">
        <f t="shared" si="1"/>
        <v>LMI1x_MBOA</v>
      </c>
      <c r="E31" s="21" t="s">
        <v>107</v>
      </c>
      <c r="F31" t="s">
        <v>127</v>
      </c>
      <c r="G31">
        <v>3</v>
      </c>
    </row>
    <row r="32" spans="1:7" x14ac:dyDescent="0.25">
      <c r="A32" s="5" t="s">
        <v>20</v>
      </c>
      <c r="B32">
        <v>9</v>
      </c>
      <c r="C32" t="str">
        <f t="shared" si="0"/>
        <v>C9</v>
      </c>
      <c r="D32" t="str">
        <f t="shared" si="1"/>
        <v>LMI1x_MBOA</v>
      </c>
      <c r="E32" s="21" t="s">
        <v>107</v>
      </c>
      <c r="F32" t="s">
        <v>127</v>
      </c>
      <c r="G32">
        <v>4</v>
      </c>
    </row>
    <row r="33" spans="1:7" x14ac:dyDescent="0.25">
      <c r="A33" s="5" t="s">
        <v>22</v>
      </c>
      <c r="B33">
        <v>9</v>
      </c>
      <c r="C33" t="str">
        <f t="shared" si="0"/>
        <v>E9</v>
      </c>
      <c r="D33" t="str">
        <f t="shared" si="1"/>
        <v>LMI1x_MBOA</v>
      </c>
      <c r="E33" s="21" t="s">
        <v>107</v>
      </c>
      <c r="F33" t="s">
        <v>127</v>
      </c>
      <c r="G33">
        <v>5</v>
      </c>
    </row>
    <row r="34" spans="1:7" x14ac:dyDescent="0.25">
      <c r="A34" s="5" t="s">
        <v>20</v>
      </c>
      <c r="B34">
        <v>11</v>
      </c>
      <c r="C34" t="str">
        <f t="shared" ref="C34:C65" si="2">A34&amp;B34</f>
        <v>C11</v>
      </c>
      <c r="D34" t="str">
        <f t="shared" ref="D34:D65" si="3">E34&amp;"_"&amp;F34</f>
        <v>LMI1x_MBOA</v>
      </c>
      <c r="E34" s="21" t="s">
        <v>107</v>
      </c>
      <c r="F34" t="s">
        <v>127</v>
      </c>
      <c r="G34">
        <v>6</v>
      </c>
    </row>
    <row r="35" spans="1:7" x14ac:dyDescent="0.25">
      <c r="A35" s="5" t="s">
        <v>22</v>
      </c>
      <c r="B35">
        <v>11</v>
      </c>
      <c r="C35" t="str">
        <f t="shared" si="2"/>
        <v>E11</v>
      </c>
      <c r="D35" t="str">
        <f t="shared" si="3"/>
        <v>LMI1x_MBOA</v>
      </c>
      <c r="E35" s="21" t="s">
        <v>107</v>
      </c>
      <c r="F35" t="s">
        <v>127</v>
      </c>
      <c r="G35">
        <v>7</v>
      </c>
    </row>
    <row r="36" spans="1:7" x14ac:dyDescent="0.25">
      <c r="A36" s="5" t="s">
        <v>23</v>
      </c>
      <c r="B36">
        <v>11</v>
      </c>
      <c r="C36" t="str">
        <f t="shared" si="2"/>
        <v>F11</v>
      </c>
      <c r="D36" t="str">
        <f t="shared" si="3"/>
        <v>LMI1x_MBOA</v>
      </c>
      <c r="E36" s="21" t="s">
        <v>107</v>
      </c>
      <c r="F36" t="s">
        <v>127</v>
      </c>
      <c r="G36">
        <v>8</v>
      </c>
    </row>
    <row r="37" spans="1:7" x14ac:dyDescent="0.25">
      <c r="A37" s="5" t="s">
        <v>24</v>
      </c>
      <c r="B37">
        <v>11</v>
      </c>
      <c r="C37" t="str">
        <f t="shared" si="2"/>
        <v>G11</v>
      </c>
      <c r="D37" t="str">
        <f t="shared" si="3"/>
        <v>LMI1x_MBOA</v>
      </c>
      <c r="E37" s="21" t="s">
        <v>107</v>
      </c>
      <c r="F37" t="s">
        <v>127</v>
      </c>
      <c r="G37">
        <v>9</v>
      </c>
    </row>
    <row r="38" spans="1:7" x14ac:dyDescent="0.25">
      <c r="A38" s="5" t="s">
        <v>19</v>
      </c>
      <c r="B38">
        <v>2</v>
      </c>
      <c r="C38" t="str">
        <f t="shared" si="2"/>
        <v>B2</v>
      </c>
      <c r="D38" t="str">
        <f t="shared" si="3"/>
        <v>LSP13_DMSO</v>
      </c>
      <c r="E38" s="45" t="s">
        <v>4</v>
      </c>
      <c r="F38" t="s">
        <v>126</v>
      </c>
      <c r="G38">
        <v>1</v>
      </c>
    </row>
    <row r="39" spans="1:7" x14ac:dyDescent="0.25">
      <c r="A39" s="5" t="s">
        <v>20</v>
      </c>
      <c r="B39">
        <v>2</v>
      </c>
      <c r="C39" t="str">
        <f t="shared" si="2"/>
        <v>C2</v>
      </c>
      <c r="D39" t="str">
        <f t="shared" si="3"/>
        <v>LSP13_DMSO</v>
      </c>
      <c r="E39" s="45" t="s">
        <v>4</v>
      </c>
      <c r="F39" t="s">
        <v>126</v>
      </c>
      <c r="G39">
        <v>2</v>
      </c>
    </row>
    <row r="40" spans="1:7" x14ac:dyDescent="0.25">
      <c r="A40" s="5" t="s">
        <v>21</v>
      </c>
      <c r="B40">
        <v>2</v>
      </c>
      <c r="C40" t="str">
        <f t="shared" si="2"/>
        <v>D2</v>
      </c>
      <c r="D40" t="str">
        <f t="shared" si="3"/>
        <v>LSP13_DMSO</v>
      </c>
      <c r="E40" s="45" t="s">
        <v>4</v>
      </c>
      <c r="F40" t="s">
        <v>126</v>
      </c>
      <c r="G40">
        <v>3</v>
      </c>
    </row>
    <row r="41" spans="1:7" x14ac:dyDescent="0.25">
      <c r="A41" s="5" t="s">
        <v>22</v>
      </c>
      <c r="B41">
        <v>2</v>
      </c>
      <c r="C41" t="str">
        <f t="shared" si="2"/>
        <v>E2</v>
      </c>
      <c r="D41" t="str">
        <f t="shared" si="3"/>
        <v>LSP13_DMSO</v>
      </c>
      <c r="E41" s="45" t="s">
        <v>4</v>
      </c>
      <c r="F41" t="s">
        <v>126</v>
      </c>
      <c r="G41">
        <v>4</v>
      </c>
    </row>
    <row r="42" spans="1:7" x14ac:dyDescent="0.25">
      <c r="A42" s="5" t="s">
        <v>21</v>
      </c>
      <c r="B42">
        <v>4</v>
      </c>
      <c r="C42" t="str">
        <f t="shared" si="2"/>
        <v>D4</v>
      </c>
      <c r="D42" t="str">
        <f t="shared" si="3"/>
        <v>LSP13_DMSO</v>
      </c>
      <c r="E42" s="45" t="s">
        <v>4</v>
      </c>
      <c r="F42" t="s">
        <v>126</v>
      </c>
      <c r="G42">
        <v>5</v>
      </c>
    </row>
    <row r="43" spans="1:7" x14ac:dyDescent="0.25">
      <c r="A43" s="5" t="s">
        <v>19</v>
      </c>
      <c r="B43">
        <v>6</v>
      </c>
      <c r="C43" t="str">
        <f t="shared" si="2"/>
        <v>B6</v>
      </c>
      <c r="D43" t="str">
        <f t="shared" si="3"/>
        <v>LSP13_DMSO</v>
      </c>
      <c r="E43" s="45" t="s">
        <v>4</v>
      </c>
      <c r="F43" t="s">
        <v>126</v>
      </c>
      <c r="G43">
        <v>6</v>
      </c>
    </row>
    <row r="44" spans="1:7" x14ac:dyDescent="0.25">
      <c r="A44" s="5" t="s">
        <v>19</v>
      </c>
      <c r="B44">
        <v>8</v>
      </c>
      <c r="C44" t="str">
        <f t="shared" si="2"/>
        <v>B8</v>
      </c>
      <c r="D44" t="str">
        <f t="shared" si="3"/>
        <v>LSP13_DMSO</v>
      </c>
      <c r="E44" s="45" t="s">
        <v>4</v>
      </c>
      <c r="F44" t="s">
        <v>126</v>
      </c>
      <c r="G44">
        <v>7</v>
      </c>
    </row>
    <row r="45" spans="1:7" x14ac:dyDescent="0.25">
      <c r="A45" s="5" t="s">
        <v>20</v>
      </c>
      <c r="B45">
        <v>10</v>
      </c>
      <c r="C45" t="str">
        <f t="shared" si="2"/>
        <v>C10</v>
      </c>
      <c r="D45" t="str">
        <f t="shared" si="3"/>
        <v>LSP13_DMSO</v>
      </c>
      <c r="E45" s="45" t="s">
        <v>4</v>
      </c>
      <c r="F45" t="s">
        <v>126</v>
      </c>
      <c r="G45">
        <v>8</v>
      </c>
    </row>
    <row r="46" spans="1:7" x14ac:dyDescent="0.25">
      <c r="A46" s="5" t="s">
        <v>22</v>
      </c>
      <c r="B46">
        <v>10</v>
      </c>
      <c r="C46" t="str">
        <f t="shared" si="2"/>
        <v>E10</v>
      </c>
      <c r="D46" t="str">
        <f t="shared" si="3"/>
        <v>LSP13_DMSO</v>
      </c>
      <c r="E46" s="45" t="s">
        <v>4</v>
      </c>
      <c r="F46" t="s">
        <v>126</v>
      </c>
      <c r="G46">
        <v>9</v>
      </c>
    </row>
    <row r="47" spans="1:7" x14ac:dyDescent="0.25">
      <c r="A47" s="5" t="s">
        <v>19</v>
      </c>
      <c r="B47">
        <v>3</v>
      </c>
      <c r="C47" t="str">
        <f t="shared" si="2"/>
        <v>B3</v>
      </c>
      <c r="D47" t="str">
        <f t="shared" si="3"/>
        <v>LSP13_MBOA</v>
      </c>
      <c r="E47" s="45" t="s">
        <v>4</v>
      </c>
      <c r="F47" t="s">
        <v>127</v>
      </c>
      <c r="G47">
        <v>1</v>
      </c>
    </row>
    <row r="48" spans="1:7" x14ac:dyDescent="0.25">
      <c r="A48" s="5" t="s">
        <v>20</v>
      </c>
      <c r="B48">
        <v>5</v>
      </c>
      <c r="C48" t="str">
        <f t="shared" si="2"/>
        <v>C5</v>
      </c>
      <c r="D48" t="str">
        <f t="shared" si="3"/>
        <v>LSP13_MBOA</v>
      </c>
      <c r="E48" s="45" t="s">
        <v>4</v>
      </c>
      <c r="F48" t="s">
        <v>127</v>
      </c>
      <c r="G48">
        <v>2</v>
      </c>
    </row>
    <row r="49" spans="1:7" x14ac:dyDescent="0.25">
      <c r="A49" s="5" t="s">
        <v>22</v>
      </c>
      <c r="B49">
        <v>5</v>
      </c>
      <c r="C49" t="str">
        <f t="shared" si="2"/>
        <v>E5</v>
      </c>
      <c r="D49" t="str">
        <f t="shared" si="3"/>
        <v>LSP13_MBOA</v>
      </c>
      <c r="E49" s="45" t="s">
        <v>4</v>
      </c>
      <c r="F49" t="s">
        <v>127</v>
      </c>
      <c r="G49">
        <v>3</v>
      </c>
    </row>
    <row r="50" spans="1:7" x14ac:dyDescent="0.25">
      <c r="A50" s="5" t="s">
        <v>19</v>
      </c>
      <c r="B50">
        <v>7</v>
      </c>
      <c r="C50" t="str">
        <f t="shared" si="2"/>
        <v>B7</v>
      </c>
      <c r="D50" t="str">
        <f t="shared" si="3"/>
        <v>LSP13_MBOA</v>
      </c>
      <c r="E50" s="45" t="s">
        <v>4</v>
      </c>
      <c r="F50" t="s">
        <v>127</v>
      </c>
      <c r="G50">
        <v>4</v>
      </c>
    </row>
    <row r="51" spans="1:7" x14ac:dyDescent="0.25">
      <c r="A51" s="5" t="s">
        <v>20</v>
      </c>
      <c r="B51">
        <v>7</v>
      </c>
      <c r="C51" t="str">
        <f t="shared" si="2"/>
        <v>C7</v>
      </c>
      <c r="D51" t="str">
        <f t="shared" si="3"/>
        <v>LSP13_MBOA</v>
      </c>
      <c r="E51" s="45" t="s">
        <v>4</v>
      </c>
      <c r="F51" t="s">
        <v>127</v>
      </c>
      <c r="G51">
        <v>5</v>
      </c>
    </row>
    <row r="52" spans="1:7" x14ac:dyDescent="0.25">
      <c r="A52" s="5" t="s">
        <v>21</v>
      </c>
      <c r="B52">
        <v>7</v>
      </c>
      <c r="C52" t="str">
        <f t="shared" si="2"/>
        <v>D7</v>
      </c>
      <c r="D52" t="str">
        <f t="shared" si="3"/>
        <v>LSP13_MBOA</v>
      </c>
      <c r="E52" s="45" t="s">
        <v>4</v>
      </c>
      <c r="F52" t="s">
        <v>127</v>
      </c>
      <c r="G52">
        <v>6</v>
      </c>
    </row>
    <row r="53" spans="1:7" x14ac:dyDescent="0.25">
      <c r="A53" s="5" t="s">
        <v>22</v>
      </c>
      <c r="B53">
        <v>7</v>
      </c>
      <c r="C53" t="str">
        <f t="shared" si="2"/>
        <v>E7</v>
      </c>
      <c r="D53" t="str">
        <f t="shared" si="3"/>
        <v>LSP13_MBOA</v>
      </c>
      <c r="E53" s="45" t="s">
        <v>4</v>
      </c>
      <c r="F53" t="s">
        <v>127</v>
      </c>
      <c r="G53">
        <v>7</v>
      </c>
    </row>
    <row r="54" spans="1:7" x14ac:dyDescent="0.25">
      <c r="A54" s="5" t="s">
        <v>21</v>
      </c>
      <c r="B54">
        <v>9</v>
      </c>
      <c r="C54" t="str">
        <f t="shared" si="2"/>
        <v>D9</v>
      </c>
      <c r="D54" t="str">
        <f t="shared" si="3"/>
        <v>LSP13_MBOA</v>
      </c>
      <c r="E54" s="45" t="s">
        <v>4</v>
      </c>
      <c r="F54" t="s">
        <v>127</v>
      </c>
      <c r="G54">
        <v>8</v>
      </c>
    </row>
    <row r="55" spans="1:7" x14ac:dyDescent="0.25">
      <c r="A55" s="5" t="s">
        <v>19</v>
      </c>
      <c r="B55">
        <v>11</v>
      </c>
      <c r="C55" t="str">
        <f t="shared" si="2"/>
        <v>B11</v>
      </c>
      <c r="D55" t="str">
        <f t="shared" si="3"/>
        <v>LSP13_MBOA</v>
      </c>
      <c r="E55" s="45" t="s">
        <v>4</v>
      </c>
      <c r="F55" t="s">
        <v>127</v>
      </c>
      <c r="G55">
        <v>9</v>
      </c>
    </row>
    <row r="56" spans="1:7" x14ac:dyDescent="0.25">
      <c r="A56" s="5" t="s">
        <v>18</v>
      </c>
      <c r="B56">
        <v>1</v>
      </c>
      <c r="C56" t="str">
        <f t="shared" si="2"/>
        <v>A1</v>
      </c>
      <c r="D56" t="str">
        <f t="shared" si="3"/>
        <v>medium_no</v>
      </c>
      <c r="E56" t="s">
        <v>153</v>
      </c>
      <c r="F56" t="s">
        <v>159</v>
      </c>
      <c r="G56">
        <v>1</v>
      </c>
    </row>
    <row r="57" spans="1:7" x14ac:dyDescent="0.25">
      <c r="A57" s="5" t="s">
        <v>19</v>
      </c>
      <c r="B57">
        <v>1</v>
      </c>
      <c r="C57" t="str">
        <f t="shared" si="2"/>
        <v>B1</v>
      </c>
      <c r="D57" t="str">
        <f t="shared" si="3"/>
        <v>medium_no</v>
      </c>
      <c r="E57" t="s">
        <v>153</v>
      </c>
      <c r="F57" t="s">
        <v>159</v>
      </c>
      <c r="G57">
        <v>2</v>
      </c>
    </row>
    <row r="58" spans="1:7" x14ac:dyDescent="0.25">
      <c r="A58" s="5" t="s">
        <v>20</v>
      </c>
      <c r="B58">
        <v>1</v>
      </c>
      <c r="C58" t="str">
        <f t="shared" si="2"/>
        <v>C1</v>
      </c>
      <c r="D58" t="str">
        <f t="shared" si="3"/>
        <v>medium_no</v>
      </c>
      <c r="E58" t="s">
        <v>153</v>
      </c>
      <c r="F58" t="s">
        <v>159</v>
      </c>
      <c r="G58">
        <v>3</v>
      </c>
    </row>
    <row r="59" spans="1:7" x14ac:dyDescent="0.25">
      <c r="A59" s="5" t="s">
        <v>21</v>
      </c>
      <c r="B59">
        <v>1</v>
      </c>
      <c r="C59" t="str">
        <f t="shared" si="2"/>
        <v>D1</v>
      </c>
      <c r="D59" t="str">
        <f t="shared" si="3"/>
        <v>medium_no</v>
      </c>
      <c r="E59" t="s">
        <v>153</v>
      </c>
      <c r="F59" t="s">
        <v>159</v>
      </c>
      <c r="G59">
        <v>4</v>
      </c>
    </row>
    <row r="60" spans="1:7" x14ac:dyDescent="0.25">
      <c r="A60" s="5" t="s">
        <v>22</v>
      </c>
      <c r="B60">
        <v>1</v>
      </c>
      <c r="C60" t="str">
        <f t="shared" si="2"/>
        <v>E1</v>
      </c>
      <c r="D60" t="str">
        <f t="shared" si="3"/>
        <v>medium_no</v>
      </c>
      <c r="E60" t="s">
        <v>153</v>
      </c>
      <c r="F60" t="s">
        <v>159</v>
      </c>
      <c r="G60">
        <v>5</v>
      </c>
    </row>
    <row r="61" spans="1:7" x14ac:dyDescent="0.25">
      <c r="A61" s="5" t="s">
        <v>23</v>
      </c>
      <c r="B61">
        <v>1</v>
      </c>
      <c r="C61" t="str">
        <f t="shared" si="2"/>
        <v>F1</v>
      </c>
      <c r="D61" t="str">
        <f t="shared" si="3"/>
        <v>medium_no</v>
      </c>
      <c r="E61" t="s">
        <v>153</v>
      </c>
      <c r="F61" t="s">
        <v>159</v>
      </c>
      <c r="G61">
        <v>6</v>
      </c>
    </row>
    <row r="62" spans="1:7" x14ac:dyDescent="0.25">
      <c r="A62" s="5" t="s">
        <v>24</v>
      </c>
      <c r="B62">
        <v>1</v>
      </c>
      <c r="C62" t="str">
        <f t="shared" si="2"/>
        <v>G1</v>
      </c>
      <c r="D62" t="str">
        <f t="shared" si="3"/>
        <v>medium_no</v>
      </c>
      <c r="E62" t="s">
        <v>153</v>
      </c>
      <c r="F62" t="s">
        <v>159</v>
      </c>
      <c r="G62">
        <v>7</v>
      </c>
    </row>
    <row r="63" spans="1:7" x14ac:dyDescent="0.25">
      <c r="A63" s="5" t="s">
        <v>25</v>
      </c>
      <c r="B63">
        <v>1</v>
      </c>
      <c r="C63" t="str">
        <f t="shared" si="2"/>
        <v>H1</v>
      </c>
      <c r="D63" t="str">
        <f t="shared" si="3"/>
        <v>medium_no</v>
      </c>
      <c r="E63" t="s">
        <v>153</v>
      </c>
      <c r="F63" t="s">
        <v>159</v>
      </c>
      <c r="G63">
        <v>8</v>
      </c>
    </row>
    <row r="64" spans="1:7" x14ac:dyDescent="0.25">
      <c r="A64" s="5" t="s">
        <v>18</v>
      </c>
      <c r="B64">
        <v>2</v>
      </c>
      <c r="C64" t="str">
        <f t="shared" si="2"/>
        <v>A2</v>
      </c>
      <c r="D64" t="str">
        <f t="shared" si="3"/>
        <v>medium_no</v>
      </c>
      <c r="E64" t="s">
        <v>153</v>
      </c>
      <c r="F64" t="s">
        <v>159</v>
      </c>
      <c r="G64">
        <v>9</v>
      </c>
    </row>
    <row r="65" spans="1:7" x14ac:dyDescent="0.25">
      <c r="A65" s="5" t="s">
        <v>25</v>
      </c>
      <c r="B65">
        <v>2</v>
      </c>
      <c r="C65" t="str">
        <f t="shared" si="2"/>
        <v>H2</v>
      </c>
      <c r="D65" t="str">
        <f t="shared" si="3"/>
        <v>medium_no</v>
      </c>
      <c r="E65" t="s">
        <v>153</v>
      </c>
      <c r="F65" t="s">
        <v>159</v>
      </c>
      <c r="G65">
        <v>10</v>
      </c>
    </row>
    <row r="66" spans="1:7" x14ac:dyDescent="0.25">
      <c r="A66" s="5" t="s">
        <v>18</v>
      </c>
      <c r="B66">
        <v>3</v>
      </c>
      <c r="C66" t="str">
        <f t="shared" ref="C66:C97" si="4">A66&amp;B66</f>
        <v>A3</v>
      </c>
      <c r="D66" t="str">
        <f t="shared" ref="D66:D97" si="5">E66&amp;"_"&amp;F66</f>
        <v>medium_no</v>
      </c>
      <c r="E66" t="s">
        <v>153</v>
      </c>
      <c r="F66" t="s">
        <v>159</v>
      </c>
      <c r="G66">
        <v>11</v>
      </c>
    </row>
    <row r="67" spans="1:7" x14ac:dyDescent="0.25">
      <c r="A67" s="5" t="s">
        <v>25</v>
      </c>
      <c r="B67">
        <v>3</v>
      </c>
      <c r="C67" t="str">
        <f t="shared" si="4"/>
        <v>H3</v>
      </c>
      <c r="D67" t="str">
        <f t="shared" si="5"/>
        <v>medium_no</v>
      </c>
      <c r="E67" t="s">
        <v>153</v>
      </c>
      <c r="F67" t="s">
        <v>159</v>
      </c>
      <c r="G67">
        <v>12</v>
      </c>
    </row>
    <row r="68" spans="1:7" x14ac:dyDescent="0.25">
      <c r="A68" s="5" t="s">
        <v>18</v>
      </c>
      <c r="B68">
        <v>4</v>
      </c>
      <c r="C68" t="str">
        <f t="shared" si="4"/>
        <v>A4</v>
      </c>
      <c r="D68" t="str">
        <f t="shared" si="5"/>
        <v>medium_no</v>
      </c>
      <c r="E68" t="s">
        <v>153</v>
      </c>
      <c r="F68" t="s">
        <v>159</v>
      </c>
      <c r="G68">
        <v>13</v>
      </c>
    </row>
    <row r="69" spans="1:7" x14ac:dyDescent="0.25">
      <c r="A69" s="5" t="s">
        <v>25</v>
      </c>
      <c r="B69">
        <v>4</v>
      </c>
      <c r="C69" t="str">
        <f t="shared" si="4"/>
        <v>H4</v>
      </c>
      <c r="D69" t="str">
        <f t="shared" si="5"/>
        <v>medium_no</v>
      </c>
      <c r="E69" t="s">
        <v>153</v>
      </c>
      <c r="F69" t="s">
        <v>159</v>
      </c>
      <c r="G69">
        <v>14</v>
      </c>
    </row>
    <row r="70" spans="1:7" x14ac:dyDescent="0.25">
      <c r="A70" s="5" t="s">
        <v>18</v>
      </c>
      <c r="B70">
        <v>5</v>
      </c>
      <c r="C70" t="str">
        <f t="shared" si="4"/>
        <v>A5</v>
      </c>
      <c r="D70" t="str">
        <f t="shared" si="5"/>
        <v>medium_no</v>
      </c>
      <c r="E70" t="s">
        <v>153</v>
      </c>
      <c r="F70" t="s">
        <v>159</v>
      </c>
      <c r="G70">
        <v>15</v>
      </c>
    </row>
    <row r="71" spans="1:7" x14ac:dyDescent="0.25">
      <c r="A71" s="5" t="s">
        <v>25</v>
      </c>
      <c r="B71">
        <v>5</v>
      </c>
      <c r="C71" t="str">
        <f t="shared" si="4"/>
        <v>H5</v>
      </c>
      <c r="D71" t="str">
        <f t="shared" si="5"/>
        <v>medium_no</v>
      </c>
      <c r="E71" t="s">
        <v>153</v>
      </c>
      <c r="F71" t="s">
        <v>159</v>
      </c>
      <c r="G71">
        <v>16</v>
      </c>
    </row>
    <row r="72" spans="1:7" x14ac:dyDescent="0.25">
      <c r="A72" s="5" t="s">
        <v>18</v>
      </c>
      <c r="B72">
        <v>6</v>
      </c>
      <c r="C72" t="str">
        <f t="shared" si="4"/>
        <v>A6</v>
      </c>
      <c r="D72" t="str">
        <f t="shared" si="5"/>
        <v>medium_no</v>
      </c>
      <c r="E72" t="s">
        <v>153</v>
      </c>
      <c r="F72" t="s">
        <v>159</v>
      </c>
      <c r="G72">
        <v>17</v>
      </c>
    </row>
    <row r="73" spans="1:7" x14ac:dyDescent="0.25">
      <c r="A73" s="5" t="s">
        <v>25</v>
      </c>
      <c r="B73">
        <v>6</v>
      </c>
      <c r="C73" t="str">
        <f t="shared" si="4"/>
        <v>H6</v>
      </c>
      <c r="D73" t="str">
        <f t="shared" si="5"/>
        <v>medium_no</v>
      </c>
      <c r="E73" t="s">
        <v>153</v>
      </c>
      <c r="F73" t="s">
        <v>159</v>
      </c>
      <c r="G73">
        <v>18</v>
      </c>
    </row>
    <row r="74" spans="1:7" x14ac:dyDescent="0.25">
      <c r="A74" s="5" t="s">
        <v>18</v>
      </c>
      <c r="B74">
        <v>7</v>
      </c>
      <c r="C74" t="str">
        <f t="shared" si="4"/>
        <v>A7</v>
      </c>
      <c r="D74" t="str">
        <f t="shared" si="5"/>
        <v>medium_no</v>
      </c>
      <c r="E74" t="s">
        <v>153</v>
      </c>
      <c r="F74" t="s">
        <v>159</v>
      </c>
      <c r="G74">
        <v>19</v>
      </c>
    </row>
    <row r="75" spans="1:7" x14ac:dyDescent="0.25">
      <c r="A75" s="5" t="s">
        <v>25</v>
      </c>
      <c r="B75">
        <v>7</v>
      </c>
      <c r="C75" t="str">
        <f t="shared" si="4"/>
        <v>H7</v>
      </c>
      <c r="D75" t="str">
        <f t="shared" si="5"/>
        <v>medium_no</v>
      </c>
      <c r="E75" t="s">
        <v>153</v>
      </c>
      <c r="F75" t="s">
        <v>159</v>
      </c>
      <c r="G75">
        <v>20</v>
      </c>
    </row>
    <row r="76" spans="1:7" x14ac:dyDescent="0.25">
      <c r="A76" s="5" t="s">
        <v>18</v>
      </c>
      <c r="B76">
        <v>8</v>
      </c>
      <c r="C76" t="str">
        <f t="shared" si="4"/>
        <v>A8</v>
      </c>
      <c r="D76" t="str">
        <f t="shared" si="5"/>
        <v>medium_no</v>
      </c>
      <c r="E76" t="s">
        <v>153</v>
      </c>
      <c r="F76" t="s">
        <v>159</v>
      </c>
      <c r="G76">
        <v>21</v>
      </c>
    </row>
    <row r="77" spans="1:7" x14ac:dyDescent="0.25">
      <c r="A77" s="5" t="s">
        <v>25</v>
      </c>
      <c r="B77">
        <v>8</v>
      </c>
      <c r="C77" t="str">
        <f t="shared" si="4"/>
        <v>H8</v>
      </c>
      <c r="D77" t="str">
        <f t="shared" si="5"/>
        <v>medium_no</v>
      </c>
      <c r="E77" t="s">
        <v>153</v>
      </c>
      <c r="F77" t="s">
        <v>159</v>
      </c>
      <c r="G77">
        <v>22</v>
      </c>
    </row>
    <row r="78" spans="1:7" x14ac:dyDescent="0.25">
      <c r="A78" s="5" t="s">
        <v>18</v>
      </c>
      <c r="B78">
        <v>9</v>
      </c>
      <c r="C78" t="str">
        <f t="shared" si="4"/>
        <v>A9</v>
      </c>
      <c r="D78" t="str">
        <f t="shared" si="5"/>
        <v>medium_no</v>
      </c>
      <c r="E78" t="s">
        <v>153</v>
      </c>
      <c r="F78" t="s">
        <v>159</v>
      </c>
      <c r="G78">
        <v>23</v>
      </c>
    </row>
    <row r="79" spans="1:7" x14ac:dyDescent="0.25">
      <c r="A79" s="5" t="s">
        <v>25</v>
      </c>
      <c r="B79">
        <v>9</v>
      </c>
      <c r="C79" t="str">
        <f t="shared" si="4"/>
        <v>H9</v>
      </c>
      <c r="D79" t="str">
        <f t="shared" si="5"/>
        <v>medium_no</v>
      </c>
      <c r="E79" t="s">
        <v>153</v>
      </c>
      <c r="F79" t="s">
        <v>159</v>
      </c>
      <c r="G79">
        <v>24</v>
      </c>
    </row>
    <row r="80" spans="1:7" x14ac:dyDescent="0.25">
      <c r="A80" s="5" t="s">
        <v>18</v>
      </c>
      <c r="B80">
        <v>10</v>
      </c>
      <c r="C80" t="str">
        <f t="shared" si="4"/>
        <v>A10</v>
      </c>
      <c r="D80" t="str">
        <f t="shared" si="5"/>
        <v>medium_no</v>
      </c>
      <c r="E80" t="s">
        <v>153</v>
      </c>
      <c r="F80" t="s">
        <v>159</v>
      </c>
      <c r="G80">
        <v>25</v>
      </c>
    </row>
    <row r="81" spans="1:7" x14ac:dyDescent="0.25">
      <c r="A81" s="5" t="s">
        <v>25</v>
      </c>
      <c r="B81">
        <v>10</v>
      </c>
      <c r="C81" t="str">
        <f t="shared" si="4"/>
        <v>H10</v>
      </c>
      <c r="D81" t="str">
        <f t="shared" si="5"/>
        <v>medium_no</v>
      </c>
      <c r="E81" t="s">
        <v>153</v>
      </c>
      <c r="F81" t="s">
        <v>159</v>
      </c>
      <c r="G81">
        <v>26</v>
      </c>
    </row>
    <row r="82" spans="1:7" x14ac:dyDescent="0.25">
      <c r="A82" s="5" t="s">
        <v>18</v>
      </c>
      <c r="B82">
        <v>11</v>
      </c>
      <c r="C82" t="str">
        <f t="shared" si="4"/>
        <v>A11</v>
      </c>
      <c r="D82" t="str">
        <f t="shared" si="5"/>
        <v>medium_no</v>
      </c>
      <c r="E82" t="s">
        <v>153</v>
      </c>
      <c r="F82" t="s">
        <v>159</v>
      </c>
      <c r="G82">
        <v>27</v>
      </c>
    </row>
    <row r="83" spans="1:7" x14ac:dyDescent="0.25">
      <c r="A83" s="5" t="s">
        <v>25</v>
      </c>
      <c r="B83">
        <v>11</v>
      </c>
      <c r="C83" t="str">
        <f t="shared" si="4"/>
        <v>H11</v>
      </c>
      <c r="D83" t="str">
        <f t="shared" si="5"/>
        <v>medium_no</v>
      </c>
      <c r="E83" t="s">
        <v>153</v>
      </c>
      <c r="F83" t="s">
        <v>159</v>
      </c>
      <c r="G83">
        <v>28</v>
      </c>
    </row>
    <row r="84" spans="1:7" x14ac:dyDescent="0.25">
      <c r="A84" s="5" t="s">
        <v>18</v>
      </c>
      <c r="B84">
        <v>12</v>
      </c>
      <c r="C84" t="str">
        <f t="shared" si="4"/>
        <v>A12</v>
      </c>
      <c r="D84" t="str">
        <f t="shared" si="5"/>
        <v>medium_no</v>
      </c>
      <c r="E84" t="s">
        <v>153</v>
      </c>
      <c r="F84" t="s">
        <v>159</v>
      </c>
      <c r="G84">
        <v>29</v>
      </c>
    </row>
    <row r="85" spans="1:7" x14ac:dyDescent="0.25">
      <c r="A85" s="5" t="s">
        <v>19</v>
      </c>
      <c r="B85">
        <v>12</v>
      </c>
      <c r="C85" t="str">
        <f t="shared" si="4"/>
        <v>B12</v>
      </c>
      <c r="D85" t="str">
        <f t="shared" si="5"/>
        <v>medium_no</v>
      </c>
      <c r="E85" t="s">
        <v>153</v>
      </c>
      <c r="F85" t="s">
        <v>159</v>
      </c>
      <c r="G85">
        <v>30</v>
      </c>
    </row>
    <row r="86" spans="1:7" x14ac:dyDescent="0.25">
      <c r="A86" s="5" t="s">
        <v>20</v>
      </c>
      <c r="B86">
        <v>12</v>
      </c>
      <c r="C86" t="str">
        <f t="shared" si="4"/>
        <v>C12</v>
      </c>
      <c r="D86" t="str">
        <f t="shared" si="5"/>
        <v>medium_no</v>
      </c>
      <c r="E86" t="s">
        <v>153</v>
      </c>
      <c r="F86" t="s">
        <v>159</v>
      </c>
      <c r="G86">
        <v>31</v>
      </c>
    </row>
    <row r="87" spans="1:7" x14ac:dyDescent="0.25">
      <c r="A87" s="5" t="s">
        <v>21</v>
      </c>
      <c r="B87">
        <v>12</v>
      </c>
      <c r="C87" t="str">
        <f t="shared" si="4"/>
        <v>D12</v>
      </c>
      <c r="D87" t="str">
        <f t="shared" si="5"/>
        <v>medium_no</v>
      </c>
      <c r="E87" t="s">
        <v>153</v>
      </c>
      <c r="F87" t="s">
        <v>159</v>
      </c>
      <c r="G87">
        <v>32</v>
      </c>
    </row>
    <row r="88" spans="1:7" x14ac:dyDescent="0.25">
      <c r="A88" s="5" t="s">
        <v>22</v>
      </c>
      <c r="B88">
        <v>12</v>
      </c>
      <c r="C88" t="str">
        <f t="shared" si="4"/>
        <v>E12</v>
      </c>
      <c r="D88" t="str">
        <f t="shared" si="5"/>
        <v>medium_no</v>
      </c>
      <c r="E88" t="s">
        <v>153</v>
      </c>
      <c r="F88" t="s">
        <v>159</v>
      </c>
      <c r="G88">
        <v>33</v>
      </c>
    </row>
    <row r="89" spans="1:7" x14ac:dyDescent="0.25">
      <c r="A89" s="5" t="s">
        <v>23</v>
      </c>
      <c r="B89">
        <v>12</v>
      </c>
      <c r="C89" t="str">
        <f t="shared" si="4"/>
        <v>F12</v>
      </c>
      <c r="D89" t="str">
        <f t="shared" si="5"/>
        <v>medium_no</v>
      </c>
      <c r="E89" t="s">
        <v>153</v>
      </c>
      <c r="F89" t="s">
        <v>159</v>
      </c>
      <c r="G89">
        <v>34</v>
      </c>
    </row>
    <row r="90" spans="1:7" x14ac:dyDescent="0.25">
      <c r="A90" s="5" t="s">
        <v>24</v>
      </c>
      <c r="B90">
        <v>12</v>
      </c>
      <c r="C90" t="str">
        <f t="shared" si="4"/>
        <v>G12</v>
      </c>
      <c r="D90" t="str">
        <f t="shared" si="5"/>
        <v>medium_no</v>
      </c>
      <c r="E90" t="s">
        <v>153</v>
      </c>
      <c r="F90" t="s">
        <v>159</v>
      </c>
      <c r="G90">
        <v>35</v>
      </c>
    </row>
    <row r="91" spans="1:7" x14ac:dyDescent="0.25">
      <c r="A91" s="5" t="s">
        <v>25</v>
      </c>
      <c r="B91">
        <v>12</v>
      </c>
      <c r="C91" t="str">
        <f t="shared" si="4"/>
        <v>H12</v>
      </c>
      <c r="D91" t="str">
        <f t="shared" si="5"/>
        <v>medium_no</v>
      </c>
      <c r="E91" t="s">
        <v>153</v>
      </c>
      <c r="F91" t="s">
        <v>159</v>
      </c>
      <c r="G91">
        <v>36</v>
      </c>
    </row>
    <row r="92" spans="1:7" x14ac:dyDescent="0.25">
      <c r="A92" s="5" t="s">
        <v>19</v>
      </c>
      <c r="B92">
        <v>4</v>
      </c>
      <c r="C92" t="str">
        <f t="shared" si="4"/>
        <v>B4</v>
      </c>
      <c r="D92" t="str">
        <f t="shared" si="5"/>
        <v>NBC_DMSO</v>
      </c>
      <c r="E92" s="22" t="s">
        <v>124</v>
      </c>
      <c r="F92" t="s">
        <v>126</v>
      </c>
      <c r="G92">
        <v>1</v>
      </c>
    </row>
    <row r="93" spans="1:7" x14ac:dyDescent="0.25">
      <c r="A93" s="5" t="s">
        <v>24</v>
      </c>
      <c r="B93">
        <v>4</v>
      </c>
      <c r="C93" t="str">
        <f t="shared" si="4"/>
        <v>G4</v>
      </c>
      <c r="D93" t="str">
        <f t="shared" si="5"/>
        <v>NBC_DMSO</v>
      </c>
      <c r="E93" s="22" t="s">
        <v>124</v>
      </c>
      <c r="F93" t="s">
        <v>126</v>
      </c>
      <c r="G93">
        <v>2</v>
      </c>
    </row>
    <row r="94" spans="1:7" x14ac:dyDescent="0.25">
      <c r="A94" s="5" t="s">
        <v>21</v>
      </c>
      <c r="B94">
        <v>8</v>
      </c>
      <c r="C94" t="str">
        <f t="shared" si="4"/>
        <v>D8</v>
      </c>
      <c r="D94" t="str">
        <f t="shared" si="5"/>
        <v>NBC_DMSO</v>
      </c>
      <c r="E94" s="22" t="s">
        <v>124</v>
      </c>
      <c r="F94" t="s">
        <v>126</v>
      </c>
      <c r="G94">
        <v>3</v>
      </c>
    </row>
    <row r="95" spans="1:7" x14ac:dyDescent="0.25">
      <c r="A95" s="5" t="s">
        <v>21</v>
      </c>
      <c r="B95">
        <v>3</v>
      </c>
      <c r="C95" t="str">
        <f t="shared" si="4"/>
        <v>D3</v>
      </c>
      <c r="D95" t="str">
        <f t="shared" si="5"/>
        <v>NBC_MBOA</v>
      </c>
      <c r="E95" s="22" t="s">
        <v>124</v>
      </c>
      <c r="F95" t="s">
        <v>127</v>
      </c>
      <c r="G95">
        <v>1</v>
      </c>
    </row>
    <row r="96" spans="1:7" x14ac:dyDescent="0.25">
      <c r="A96" s="5" t="s">
        <v>19</v>
      </c>
      <c r="B96">
        <v>9</v>
      </c>
      <c r="C96" t="str">
        <f t="shared" si="4"/>
        <v>B9</v>
      </c>
      <c r="D96" t="str">
        <f t="shared" si="5"/>
        <v>NBC_MBOA</v>
      </c>
      <c r="E96" s="22" t="s">
        <v>124</v>
      </c>
      <c r="F96" t="s">
        <v>127</v>
      </c>
      <c r="G96">
        <v>2</v>
      </c>
    </row>
    <row r="97" spans="1:7" x14ac:dyDescent="0.25">
      <c r="A97" s="5" t="s">
        <v>24</v>
      </c>
      <c r="B97">
        <v>9</v>
      </c>
      <c r="C97" t="str">
        <f t="shared" si="4"/>
        <v>G9</v>
      </c>
      <c r="D97" t="str">
        <f t="shared" si="5"/>
        <v>NBC_MBOA</v>
      </c>
      <c r="E97" s="22" t="s">
        <v>124</v>
      </c>
      <c r="F97" t="s">
        <v>127</v>
      </c>
      <c r="G97">
        <v>3</v>
      </c>
    </row>
  </sheetData>
  <sortState xmlns:xlrd2="http://schemas.microsoft.com/office/spreadsheetml/2017/richdata2" ref="A2:F97">
    <sortCondition ref="D2:D97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6410-1E2F-4FEC-9884-2523EDBAECC2}">
  <sheetPr>
    <pageSetUpPr fitToPage="1"/>
  </sheetPr>
  <dimension ref="B3:N12"/>
  <sheetViews>
    <sheetView view="pageBreakPreview" zoomScale="60" zoomScaleNormal="100" workbookViewId="0">
      <selection activeCell="H17" sqref="H17"/>
    </sheetView>
  </sheetViews>
  <sheetFormatPr defaultRowHeight="15" x14ac:dyDescent="0.25"/>
  <cols>
    <col min="3" max="3" width="10" bestFit="1" customWidth="1"/>
    <col min="4" max="5" width="10.42578125" bestFit="1" customWidth="1"/>
    <col min="6" max="6" width="10.85546875" bestFit="1" customWidth="1"/>
    <col min="7" max="7" width="10.28515625" bestFit="1" customWidth="1"/>
    <col min="8" max="8" width="10.7109375" bestFit="1" customWidth="1"/>
  </cols>
  <sheetData>
    <row r="3" spans="2:14" x14ac:dyDescent="0.25">
      <c r="B3" s="1" t="s">
        <v>152</v>
      </c>
      <c r="F3" s="1"/>
      <c r="I3" s="1"/>
      <c r="J3" s="1"/>
      <c r="L3" s="1"/>
    </row>
    <row r="4" spans="2:14" x14ac:dyDescent="0.25">
      <c r="B4" s="5"/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</row>
    <row r="5" spans="2:14" x14ac:dyDescent="0.25">
      <c r="B5" s="5" t="s">
        <v>18</v>
      </c>
      <c r="C5" s="5" t="s">
        <v>145</v>
      </c>
      <c r="D5" s="5" t="s">
        <v>148</v>
      </c>
      <c r="E5" s="5" t="s">
        <v>144</v>
      </c>
      <c r="F5" s="5" t="s">
        <v>132</v>
      </c>
      <c r="G5" s="5" t="s">
        <v>142</v>
      </c>
      <c r="H5" s="5" t="s">
        <v>134</v>
      </c>
      <c r="I5" s="5"/>
      <c r="J5" s="5"/>
      <c r="K5" s="5"/>
      <c r="L5" s="5"/>
      <c r="M5" s="5"/>
      <c r="N5" s="5"/>
    </row>
    <row r="6" spans="2:14" x14ac:dyDescent="0.25">
      <c r="B6" s="5" t="s">
        <v>19</v>
      </c>
      <c r="C6" s="5" t="s">
        <v>146</v>
      </c>
      <c r="D6" s="5" t="s">
        <v>150</v>
      </c>
      <c r="E6" s="5" t="s">
        <v>138</v>
      </c>
      <c r="F6" s="5" t="s">
        <v>149</v>
      </c>
      <c r="G6" s="5" t="s">
        <v>140</v>
      </c>
      <c r="H6" s="5" t="s">
        <v>135</v>
      </c>
      <c r="I6" s="5"/>
      <c r="J6" s="5"/>
      <c r="K6" s="5"/>
      <c r="L6" s="5"/>
      <c r="M6" s="5"/>
      <c r="N6" s="5"/>
    </row>
    <row r="7" spans="2:14" x14ac:dyDescent="0.25">
      <c r="B7" s="5" t="s">
        <v>20</v>
      </c>
      <c r="C7" s="5" t="s">
        <v>147</v>
      </c>
      <c r="D7" s="5" t="s">
        <v>151</v>
      </c>
      <c r="E7" s="5" t="s">
        <v>141</v>
      </c>
      <c r="F7" s="5" t="s">
        <v>136</v>
      </c>
      <c r="G7" s="5" t="s">
        <v>143</v>
      </c>
      <c r="H7" s="5" t="s">
        <v>137</v>
      </c>
      <c r="I7" s="5"/>
      <c r="J7" s="5"/>
      <c r="K7" s="5"/>
      <c r="L7" s="5"/>
      <c r="M7" s="5"/>
      <c r="N7" s="5"/>
    </row>
    <row r="8" spans="2:14" x14ac:dyDescent="0.25">
      <c r="B8" s="5" t="s">
        <v>21</v>
      </c>
      <c r="C8" s="5" t="s">
        <v>182</v>
      </c>
      <c r="D8" s="5" t="s">
        <v>186</v>
      </c>
      <c r="E8" s="5" t="s">
        <v>190</v>
      </c>
      <c r="F8" s="5" t="s">
        <v>194</v>
      </c>
      <c r="G8" s="5" t="s">
        <v>198</v>
      </c>
      <c r="H8" s="5" t="s">
        <v>202</v>
      </c>
      <c r="I8" s="5"/>
      <c r="J8" s="5"/>
      <c r="K8" s="5"/>
      <c r="L8" s="5"/>
      <c r="M8" s="5"/>
      <c r="N8" s="5"/>
    </row>
    <row r="9" spans="2:14" x14ac:dyDescent="0.25">
      <c r="B9" s="5" t="s">
        <v>22</v>
      </c>
      <c r="C9" s="5" t="s">
        <v>183</v>
      </c>
      <c r="D9" s="5" t="s">
        <v>187</v>
      </c>
      <c r="E9" s="5" t="s">
        <v>191</v>
      </c>
      <c r="F9" s="5" t="s">
        <v>195</v>
      </c>
      <c r="G9" s="5" t="s">
        <v>199</v>
      </c>
      <c r="H9" s="5" t="s">
        <v>203</v>
      </c>
      <c r="I9" s="5"/>
      <c r="J9" s="5"/>
      <c r="K9" s="5"/>
      <c r="L9" s="5"/>
      <c r="M9" s="5"/>
      <c r="N9" s="5"/>
    </row>
    <row r="10" spans="2:14" x14ac:dyDescent="0.25">
      <c r="B10" s="5" t="s">
        <v>23</v>
      </c>
      <c r="C10" s="5" t="s">
        <v>184</v>
      </c>
      <c r="D10" s="5" t="s">
        <v>188</v>
      </c>
      <c r="E10" s="5" t="s">
        <v>192</v>
      </c>
      <c r="F10" s="5" t="s">
        <v>196</v>
      </c>
      <c r="G10" s="5" t="s">
        <v>200</v>
      </c>
      <c r="H10" s="5" t="s">
        <v>204</v>
      </c>
      <c r="I10" s="5"/>
      <c r="J10" s="5"/>
      <c r="K10" s="5"/>
      <c r="L10" s="5"/>
      <c r="M10" s="5"/>
      <c r="N10" s="5"/>
    </row>
    <row r="11" spans="2:14" x14ac:dyDescent="0.25">
      <c r="B11" s="5" t="s">
        <v>24</v>
      </c>
      <c r="C11" s="5" t="s">
        <v>185</v>
      </c>
      <c r="D11" s="5" t="s">
        <v>189</v>
      </c>
      <c r="E11" s="5" t="s">
        <v>193</v>
      </c>
      <c r="F11" s="5" t="s">
        <v>197</v>
      </c>
      <c r="G11" s="5" t="s">
        <v>201</v>
      </c>
      <c r="H11" s="5" t="s">
        <v>205</v>
      </c>
      <c r="I11" s="5"/>
      <c r="J11" s="5"/>
      <c r="K11" s="5"/>
      <c r="L11" s="5"/>
      <c r="M11" s="5"/>
      <c r="N11" s="5"/>
    </row>
    <row r="12" spans="2:14" x14ac:dyDescent="0.25">
      <c r="B12" s="5" t="s">
        <v>25</v>
      </c>
      <c r="C12" s="5" t="s">
        <v>139</v>
      </c>
      <c r="D12" s="5" t="s">
        <v>206</v>
      </c>
      <c r="E12" s="5" t="s">
        <v>207</v>
      </c>
      <c r="F12" s="5" t="s">
        <v>133</v>
      </c>
      <c r="G12" s="5" t="s">
        <v>208</v>
      </c>
      <c r="H12" s="5" t="s">
        <v>209</v>
      </c>
      <c r="I12" s="5"/>
      <c r="J12" s="5"/>
      <c r="K12" s="5"/>
      <c r="L12" s="5"/>
      <c r="M12" s="5"/>
      <c r="N12" s="5"/>
    </row>
  </sheetData>
  <pageMargins left="0.7" right="0.7" top="0.75" bottom="0.75" header="0.3" footer="0.3"/>
  <pageSetup paperSize="9"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ExperimentalDesign</vt:lpstr>
      <vt:lpstr>Sample_list_metabolites</vt:lpstr>
      <vt:lpstr>PlateLayout</vt:lpstr>
      <vt:lpstr>Metadata</vt:lpstr>
      <vt:lpstr>Layout metabolite plate</vt:lpstr>
      <vt:lpstr>ExperimentalDesign!Print_Area</vt:lpstr>
      <vt:lpstr>PlateLayout!Print_Area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</dc:creator>
  <cp:lastModifiedBy>Thönen, Lisa Paulina (IPS)</cp:lastModifiedBy>
  <cp:lastPrinted>2021-07-23T14:35:18Z</cp:lastPrinted>
  <dcterms:created xsi:type="dcterms:W3CDTF">2021-03-24T09:37:27Z</dcterms:created>
  <dcterms:modified xsi:type="dcterms:W3CDTF">2023-05-04T13:41:10Z</dcterms:modified>
</cp:coreProperties>
</file>