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 activeTab="1"/>
  </bookViews>
  <sheets>
    <sheet name="16MiB" sheetId="1" r:id="rId1"/>
    <sheet name="16GiB" sheetId="2" r:id="rId2"/>
    <sheet name="Sheet3" sheetId="3" r:id="rId3"/>
  </sheets>
  <definedNames>
    <definedName name="ipc_16GiB_baseline_no_tagging" localSheetId="1">'16GiB'!$B$3:$B$102</definedName>
    <definedName name="ipc_16GiB_single_deterministic_uidv5_per_ip_packet" localSheetId="1">'16GiB'!$D$3:$D$102</definedName>
    <definedName name="ipc_16GiB_single_uidv1_per_ip_packet" localSheetId="1">'16GiB'!$C$3:$C$102</definedName>
    <definedName name="ipc_16MiB_baseline_no_tagging" localSheetId="0">'16MiB'!$B$3:$B$102</definedName>
    <definedName name="ipc_16MiB_single_deterministic_uidv5_per_ip_packet" localSheetId="0">'16MiB'!$D$3:$D$102</definedName>
    <definedName name="ipc_16MiB_single_uidv1_per_ip_packet" localSheetId="0">'16MiB'!$C$3:$C$102</definedName>
  </definedNames>
  <calcPr calcId="145621"/>
</workbook>
</file>

<file path=xl/calcChain.xml><?xml version="1.0" encoding="utf-8"?>
<calcChain xmlns="http://schemas.openxmlformats.org/spreadsheetml/2006/main">
  <c r="A134" i="2" l="1"/>
  <c r="B134" i="2" s="1"/>
  <c r="A135" i="2"/>
  <c r="B135" i="2" s="1"/>
  <c r="A136" i="2"/>
  <c r="B136" i="2" s="1"/>
  <c r="A137" i="2"/>
  <c r="B137" i="2" s="1"/>
  <c r="A138" i="2"/>
  <c r="B138" i="2" s="1"/>
  <c r="A139" i="2"/>
  <c r="B139" i="2" s="1"/>
  <c r="A140" i="2"/>
  <c r="B140" i="2" s="1"/>
  <c r="A141" i="2"/>
  <c r="B141" i="2" s="1"/>
  <c r="A142" i="2"/>
  <c r="B142" i="2" s="1"/>
  <c r="A143" i="2"/>
  <c r="B143" i="2" s="1"/>
  <c r="A144" i="2"/>
  <c r="B144" i="2" s="1"/>
  <c r="A145" i="2"/>
  <c r="A146" i="2"/>
  <c r="A147" i="2"/>
  <c r="A148" i="2"/>
  <c r="A149" i="2"/>
  <c r="A150" i="2"/>
  <c r="A151" i="2"/>
  <c r="A152" i="2"/>
  <c r="A153" i="2"/>
  <c r="A154" i="2"/>
  <c r="G4" i="2"/>
  <c r="G3" i="2"/>
  <c r="D144" i="2" l="1"/>
  <c r="D143" i="2"/>
  <c r="D142" i="2"/>
  <c r="D141" i="2"/>
  <c r="D140" i="2"/>
  <c r="D139" i="2"/>
  <c r="D138" i="2"/>
  <c r="D137" i="2"/>
  <c r="D136" i="2"/>
  <c r="D135" i="2"/>
  <c r="D134" i="2"/>
  <c r="C144" i="2"/>
  <c r="C143" i="2"/>
  <c r="C142" i="2"/>
  <c r="C141" i="2"/>
  <c r="C140" i="2"/>
  <c r="C139" i="2"/>
  <c r="C138" i="2"/>
  <c r="C137" i="2"/>
  <c r="C136" i="2"/>
  <c r="C135" i="2"/>
  <c r="C134" i="2"/>
  <c r="D105" i="2"/>
  <c r="C105" i="2"/>
  <c r="B105" i="2"/>
  <c r="D104" i="2"/>
  <c r="C104" i="2"/>
  <c r="B104" i="2"/>
  <c r="C104" i="1"/>
  <c r="D104" i="1"/>
  <c r="C105" i="1"/>
  <c r="D105" i="1"/>
  <c r="B105" i="1"/>
  <c r="B108" i="1" s="1"/>
  <c r="B104" i="1"/>
  <c r="C107" i="2" l="1"/>
  <c r="D108" i="1"/>
  <c r="C111" i="1"/>
  <c r="C108" i="1"/>
  <c r="B107" i="1"/>
  <c r="B109" i="1" s="1"/>
  <c r="D107" i="1"/>
  <c r="D109" i="1" s="1"/>
  <c r="B108" i="2"/>
  <c r="D107" i="2"/>
  <c r="B107" i="2"/>
  <c r="C108" i="2"/>
  <c r="D108" i="2"/>
  <c r="C107" i="1"/>
  <c r="C109" i="1" s="1"/>
  <c r="C109" i="2" l="1"/>
  <c r="B111" i="1"/>
  <c r="A122" i="1" s="1"/>
  <c r="D109" i="2"/>
  <c r="C111" i="2"/>
  <c r="B109" i="2"/>
  <c r="B111" i="2"/>
  <c r="A126" i="1" l="1"/>
  <c r="A125" i="1"/>
  <c r="D125" i="1" s="1"/>
  <c r="A132" i="1"/>
  <c r="A119" i="1"/>
  <c r="A123" i="1"/>
  <c r="B122" i="1" s="1"/>
  <c r="A134" i="1"/>
  <c r="A129" i="1"/>
  <c r="A116" i="1"/>
  <c r="A120" i="1"/>
  <c r="A127" i="1"/>
  <c r="A117" i="1"/>
  <c r="A121" i="1"/>
  <c r="B121" i="1" s="1"/>
  <c r="A128" i="1"/>
  <c r="A115" i="1"/>
  <c r="A118" i="1"/>
  <c r="A133" i="1"/>
  <c r="A114" i="1"/>
  <c r="A124" i="1"/>
  <c r="D124" i="1" s="1"/>
  <c r="A131" i="1"/>
  <c r="A130" i="1"/>
  <c r="C124" i="1"/>
  <c r="B125" i="1"/>
  <c r="C117" i="1"/>
  <c r="B117" i="1"/>
  <c r="D117" i="1"/>
  <c r="D122" i="1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C125" i="1" l="1"/>
  <c r="C123" i="1"/>
  <c r="B114" i="1"/>
  <c r="C122" i="1"/>
  <c r="B124" i="1"/>
  <c r="B115" i="1"/>
  <c r="D120" i="1"/>
  <c r="D123" i="1"/>
  <c r="B119" i="1"/>
  <c r="D114" i="1"/>
  <c r="C121" i="1"/>
  <c r="B127" i="1"/>
  <c r="C116" i="1"/>
  <c r="D119" i="1"/>
  <c r="C114" i="1"/>
  <c r="C126" i="1" s="1"/>
  <c r="B123" i="1"/>
  <c r="D115" i="1"/>
  <c r="D118" i="1"/>
  <c r="C115" i="1"/>
  <c r="C120" i="1"/>
  <c r="B116" i="1"/>
  <c r="C118" i="1"/>
  <c r="D121" i="1"/>
  <c r="C119" i="1"/>
  <c r="B120" i="1"/>
  <c r="D116" i="1"/>
  <c r="D129" i="1" s="1"/>
  <c r="B118" i="1"/>
  <c r="B132" i="1" s="1"/>
  <c r="B128" i="1"/>
  <c r="B126" i="1"/>
  <c r="C133" i="1"/>
  <c r="D114" i="2"/>
  <c r="D126" i="2" s="1"/>
  <c r="C114" i="2"/>
  <c r="B114" i="2"/>
  <c r="D118" i="2"/>
  <c r="C118" i="2"/>
  <c r="B118" i="2"/>
  <c r="D122" i="2"/>
  <c r="C122" i="2"/>
  <c r="B122" i="2"/>
  <c r="C126" i="2"/>
  <c r="B126" i="2"/>
  <c r="D115" i="2"/>
  <c r="C115" i="2"/>
  <c r="B115" i="2"/>
  <c r="B127" i="2" s="1"/>
  <c r="D119" i="2"/>
  <c r="C119" i="2"/>
  <c r="B119" i="2"/>
  <c r="D123" i="2"/>
  <c r="C123" i="2"/>
  <c r="B123" i="2"/>
  <c r="C127" i="2"/>
  <c r="D116" i="2"/>
  <c r="C116" i="2"/>
  <c r="B116" i="2"/>
  <c r="D120" i="2"/>
  <c r="C120" i="2"/>
  <c r="B120" i="2"/>
  <c r="D124" i="2"/>
  <c r="C124" i="2"/>
  <c r="B124" i="2"/>
  <c r="D117" i="2"/>
  <c r="C117" i="2"/>
  <c r="B117" i="2"/>
  <c r="B129" i="2" s="1"/>
  <c r="D121" i="2"/>
  <c r="C121" i="2"/>
  <c r="B121" i="2"/>
  <c r="D125" i="2"/>
  <c r="C125" i="2"/>
  <c r="B125" i="2"/>
  <c r="B128" i="2" l="1"/>
  <c r="C129" i="1"/>
  <c r="C130" i="1"/>
  <c r="D130" i="1"/>
  <c r="C128" i="1"/>
  <c r="C127" i="1"/>
  <c r="B129" i="1"/>
  <c r="B133" i="1"/>
  <c r="D127" i="1"/>
  <c r="D126" i="1"/>
  <c r="B130" i="1"/>
  <c r="C129" i="2"/>
  <c r="D128" i="1"/>
  <c r="D133" i="1"/>
  <c r="C132" i="1"/>
  <c r="C131" i="1"/>
  <c r="D132" i="1"/>
  <c r="B131" i="1"/>
  <c r="D131" i="1"/>
  <c r="D127" i="2"/>
  <c r="C128" i="2"/>
  <c r="C133" i="2"/>
  <c r="B132" i="2"/>
  <c r="D128" i="2"/>
  <c r="B133" i="2"/>
  <c r="C132" i="2"/>
  <c r="D129" i="2"/>
  <c r="D133" i="2"/>
  <c r="D132" i="2"/>
  <c r="B131" i="2"/>
  <c r="B130" i="2"/>
  <c r="C131" i="2"/>
  <c r="C130" i="2"/>
  <c r="D130" i="2"/>
  <c r="D131" i="2"/>
  <c r="D152" i="2" l="1"/>
  <c r="D148" i="2"/>
  <c r="D151" i="2"/>
  <c r="D147" i="2"/>
  <c r="D150" i="2"/>
  <c r="D146" i="2"/>
  <c r="D153" i="2"/>
  <c r="D149" i="2"/>
  <c r="D145" i="2"/>
  <c r="C153" i="2"/>
  <c r="C149" i="2"/>
  <c r="C145" i="2"/>
  <c r="C152" i="2"/>
  <c r="C148" i="2"/>
  <c r="C151" i="2"/>
  <c r="C147" i="2"/>
  <c r="C150" i="2"/>
  <c r="C146" i="2"/>
  <c r="B152" i="2"/>
  <c r="B150" i="2"/>
  <c r="B153" i="2"/>
  <c r="B148" i="2"/>
  <c r="B146" i="2"/>
  <c r="B149" i="2"/>
  <c r="B151" i="2"/>
  <c r="B145" i="2"/>
  <c r="B147" i="2"/>
</calcChain>
</file>

<file path=xl/connections.xml><?xml version="1.0" encoding="utf-8"?>
<connections xmlns="http://schemas.openxmlformats.org/spreadsheetml/2006/main">
  <connection id="1" name="ipc-16GiB-baseline-no-tagging" type="6" refreshedVersion="4" background="1" saveData="1">
    <textPr codePage="850" firstRow="2" sourceFile="C:\Users\plott\Documents\GitHub\partii-proj-notes\ipc-data\ipc-16GiB-baseline-no-tagging.csv">
      <textFields>
        <textField/>
      </textFields>
    </textPr>
  </connection>
  <connection id="2" name="ipc-16GiB-single-deterministic-uidv5-per-ip-packet" type="6" refreshedVersion="4" background="1" saveData="1">
    <textPr codePage="850" firstRow="2" sourceFile="C:\Users\plott\Documents\GitHub\partii-proj-notes\ipc-data\ipc-16GiB-single-deterministic-uidv5-per-ip-packet.csv">
      <textFields>
        <textField/>
      </textFields>
    </textPr>
  </connection>
  <connection id="3" name="ipc-16GiB-single-uidv1-per-ip-packet" type="6" refreshedVersion="4" background="1" saveData="1">
    <textPr codePage="850" firstRow="2" sourceFile="C:\Users\plott\Documents\GitHub\partii-proj-notes\ipc-data\ipc-16GiB-single-uidv1-per-ip-packet.csv">
      <textFields>
        <textField/>
      </textFields>
    </textPr>
  </connection>
  <connection id="4" name="ipc-16MiB-baseline-no-tagging" type="6" refreshedVersion="4" background="1" saveData="1">
    <textPr codePage="850" firstRow="2" sourceFile="C:\Users\plott\Documents\GitHub\partii-proj-notes\ipc-data\ipc-16MiB-baseline-no-tagging.csv">
      <textFields>
        <textField/>
      </textFields>
    </textPr>
  </connection>
  <connection id="5" name="ipc-16MiB-single-deterministic-uidv5-per-ip-packet" type="6" refreshedVersion="4" background="1" saveData="1">
    <textPr codePage="850" firstRow="2" sourceFile="C:\Users\plott\Documents\GitHub\partii-proj-notes\ipc-data\ipc-16MiB-single-deterministic-uidv5-per-ip-packet.csv">
      <textFields>
        <textField/>
      </textFields>
    </textPr>
  </connection>
  <connection id="6" name="ipc-16MiB-single-uidv1-per-ip-packet" type="6" refreshedVersion="4" background="1" saveData="1">
    <textPr codePage="850" firstRow="2" sourceFile="C:\Users\plott\Documents\GitHub\partii-proj-notes\ipc-data\ipc-16MiB-single-uidv1-per-ip-packet.csv">
      <textFields>
        <textField/>
      </textFields>
    </textPr>
  </connection>
</connections>
</file>

<file path=xl/sharedStrings.xml><?xml version="1.0" encoding="utf-8"?>
<sst xmlns="http://schemas.openxmlformats.org/spreadsheetml/2006/main" count="29" uniqueCount="16">
  <si>
    <t>Measured transfer rate</t>
  </si>
  <si>
    <t>Baseline</t>
  </si>
  <si>
    <t>UUIDv1</t>
  </si>
  <si>
    <t>UUIDv5</t>
  </si>
  <si>
    <t>Mean</t>
  </si>
  <si>
    <t>std. dev.</t>
  </si>
  <si>
    <t>deviations allowed</t>
  </si>
  <si>
    <t>min</t>
  </si>
  <si>
    <t>max</t>
  </si>
  <si>
    <t># outliers</t>
  </si>
  <si>
    <t>bins:</t>
  </si>
  <si>
    <t>min and max scale</t>
  </si>
  <si>
    <t>#bins:</t>
  </si>
  <si>
    <t>% drop in transfer</t>
  </si>
  <si>
    <t>v1:</t>
  </si>
  <si>
    <t>v5: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</si>
</sst>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'16MiB'!$B$2</c:f>
              <c:strCache>
                <c:ptCount val="1"/>
                <c:pt idx="0">
                  <c:v>Baseline</c:v>
                </c:pt>
              </c:strCache>
            </c:strRef>
          </c:tx>
          <c:marker>
            <c:symbol val="none"/>
          </c:marker>
          <c:cat>
            <c:numRef>
              <c:f>'16MiB'!$A$114:$A$134</c:f>
              <c:numCache>
                <c:formatCode>General</c:formatCode>
                <c:ptCount val="21"/>
                <c:pt idx="0">
                  <c:v>71528.036944962805</c:v>
                </c:pt>
                <c:pt idx="1">
                  <c:v>74537.151040466517</c:v>
                </c:pt>
                <c:pt idx="2">
                  <c:v>77546.265135970243</c:v>
                </c:pt>
                <c:pt idx="3">
                  <c:v>80555.379231473955</c:v>
                </c:pt>
                <c:pt idx="4">
                  <c:v>83564.493326977667</c:v>
                </c:pt>
                <c:pt idx="5">
                  <c:v>86573.607422481378</c:v>
                </c:pt>
                <c:pt idx="6">
                  <c:v>89582.721517985105</c:v>
                </c:pt>
                <c:pt idx="7">
                  <c:v>92591.835613488816</c:v>
                </c:pt>
                <c:pt idx="8">
                  <c:v>95600.949708992528</c:v>
                </c:pt>
                <c:pt idx="9">
                  <c:v>98610.063804496254</c:v>
                </c:pt>
                <c:pt idx="10">
                  <c:v>101619.17789999997</c:v>
                </c:pt>
                <c:pt idx="11">
                  <c:v>104628.29199550368</c:v>
                </c:pt>
                <c:pt idx="12">
                  <c:v>107637.4060910074</c:v>
                </c:pt>
                <c:pt idx="13">
                  <c:v>110646.52018651112</c:v>
                </c:pt>
                <c:pt idx="14">
                  <c:v>113655.63428201483</c:v>
                </c:pt>
                <c:pt idx="15">
                  <c:v>116664.74837751855</c:v>
                </c:pt>
                <c:pt idx="16">
                  <c:v>119673.86247302227</c:v>
                </c:pt>
                <c:pt idx="17">
                  <c:v>122682.97656852598</c:v>
                </c:pt>
                <c:pt idx="18">
                  <c:v>125692.09066402969</c:v>
                </c:pt>
                <c:pt idx="19">
                  <c:v>128701.20475953342</c:v>
                </c:pt>
                <c:pt idx="20">
                  <c:v>131710.31885503713</c:v>
                </c:pt>
              </c:numCache>
            </c:numRef>
          </c:cat>
          <c:val>
            <c:numRef>
              <c:f>'16MiB'!$B$114:$B$134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6</c:v>
                </c:pt>
                <c:pt idx="8">
                  <c:v>16</c:v>
                </c:pt>
                <c:pt idx="9">
                  <c:v>24</c:v>
                </c:pt>
                <c:pt idx="10">
                  <c:v>27</c:v>
                </c:pt>
                <c:pt idx="11">
                  <c:v>11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'16MiB'!$C$2</c:f>
              <c:strCache>
                <c:ptCount val="1"/>
                <c:pt idx="0">
                  <c:v>UUIDv1</c:v>
                </c:pt>
              </c:strCache>
            </c:strRef>
          </c:tx>
          <c:marker>
            <c:symbol val="none"/>
          </c:marker>
          <c:cat>
            <c:numRef>
              <c:f>'16MiB'!$A$114:$A$134</c:f>
              <c:numCache>
                <c:formatCode>General</c:formatCode>
                <c:ptCount val="21"/>
                <c:pt idx="0">
                  <c:v>71528.036944962805</c:v>
                </c:pt>
                <c:pt idx="1">
                  <c:v>74537.151040466517</c:v>
                </c:pt>
                <c:pt idx="2">
                  <c:v>77546.265135970243</c:v>
                </c:pt>
                <c:pt idx="3">
                  <c:v>80555.379231473955</c:v>
                </c:pt>
                <c:pt idx="4">
                  <c:v>83564.493326977667</c:v>
                </c:pt>
                <c:pt idx="5">
                  <c:v>86573.607422481378</c:v>
                </c:pt>
                <c:pt idx="6">
                  <c:v>89582.721517985105</c:v>
                </c:pt>
                <c:pt idx="7">
                  <c:v>92591.835613488816</c:v>
                </c:pt>
                <c:pt idx="8">
                  <c:v>95600.949708992528</c:v>
                </c:pt>
                <c:pt idx="9">
                  <c:v>98610.063804496254</c:v>
                </c:pt>
                <c:pt idx="10">
                  <c:v>101619.17789999997</c:v>
                </c:pt>
                <c:pt idx="11">
                  <c:v>104628.29199550368</c:v>
                </c:pt>
                <c:pt idx="12">
                  <c:v>107637.4060910074</c:v>
                </c:pt>
                <c:pt idx="13">
                  <c:v>110646.52018651112</c:v>
                </c:pt>
                <c:pt idx="14">
                  <c:v>113655.63428201483</c:v>
                </c:pt>
                <c:pt idx="15">
                  <c:v>116664.74837751855</c:v>
                </c:pt>
                <c:pt idx="16">
                  <c:v>119673.86247302227</c:v>
                </c:pt>
                <c:pt idx="17">
                  <c:v>122682.97656852598</c:v>
                </c:pt>
                <c:pt idx="18">
                  <c:v>125692.09066402969</c:v>
                </c:pt>
                <c:pt idx="19">
                  <c:v>128701.20475953342</c:v>
                </c:pt>
                <c:pt idx="20">
                  <c:v>131710.31885503713</c:v>
                </c:pt>
              </c:numCache>
            </c:numRef>
          </c:cat>
          <c:val>
            <c:numRef>
              <c:f>'16MiB'!$C$114:$C$134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19</c:v>
                </c:pt>
                <c:pt idx="9">
                  <c:v>23</c:v>
                </c:pt>
                <c:pt idx="10">
                  <c:v>22</c:v>
                </c:pt>
                <c:pt idx="11">
                  <c:v>10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'16MiB'!$D$2</c:f>
              <c:strCache>
                <c:ptCount val="1"/>
                <c:pt idx="0">
                  <c:v>UUIDv5</c:v>
                </c:pt>
              </c:strCache>
            </c:strRef>
          </c:tx>
          <c:marker>
            <c:symbol val="none"/>
          </c:marker>
          <c:cat>
            <c:numRef>
              <c:f>'16MiB'!$A$114:$A$134</c:f>
              <c:numCache>
                <c:formatCode>General</c:formatCode>
                <c:ptCount val="21"/>
                <c:pt idx="0">
                  <c:v>71528.036944962805</c:v>
                </c:pt>
                <c:pt idx="1">
                  <c:v>74537.151040466517</c:v>
                </c:pt>
                <c:pt idx="2">
                  <c:v>77546.265135970243</c:v>
                </c:pt>
                <c:pt idx="3">
                  <c:v>80555.379231473955</c:v>
                </c:pt>
                <c:pt idx="4">
                  <c:v>83564.493326977667</c:v>
                </c:pt>
                <c:pt idx="5">
                  <c:v>86573.607422481378</c:v>
                </c:pt>
                <c:pt idx="6">
                  <c:v>89582.721517985105</c:v>
                </c:pt>
                <c:pt idx="7">
                  <c:v>92591.835613488816</c:v>
                </c:pt>
                <c:pt idx="8">
                  <c:v>95600.949708992528</c:v>
                </c:pt>
                <c:pt idx="9">
                  <c:v>98610.063804496254</c:v>
                </c:pt>
                <c:pt idx="10">
                  <c:v>101619.17789999997</c:v>
                </c:pt>
                <c:pt idx="11">
                  <c:v>104628.29199550368</c:v>
                </c:pt>
                <c:pt idx="12">
                  <c:v>107637.4060910074</c:v>
                </c:pt>
                <c:pt idx="13">
                  <c:v>110646.52018651112</c:v>
                </c:pt>
                <c:pt idx="14">
                  <c:v>113655.63428201483</c:v>
                </c:pt>
                <c:pt idx="15">
                  <c:v>116664.74837751855</c:v>
                </c:pt>
                <c:pt idx="16">
                  <c:v>119673.86247302227</c:v>
                </c:pt>
                <c:pt idx="17">
                  <c:v>122682.97656852598</c:v>
                </c:pt>
                <c:pt idx="18">
                  <c:v>125692.09066402969</c:v>
                </c:pt>
                <c:pt idx="19">
                  <c:v>128701.20475953342</c:v>
                </c:pt>
                <c:pt idx="20">
                  <c:v>131710.31885503713</c:v>
                </c:pt>
              </c:numCache>
            </c:numRef>
          </c:cat>
          <c:val>
            <c:numRef>
              <c:f>'16MiB'!$D$114:$D$134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17</c:v>
                </c:pt>
                <c:pt idx="9">
                  <c:v>24</c:v>
                </c:pt>
                <c:pt idx="10">
                  <c:v>29</c:v>
                </c:pt>
                <c:pt idx="11">
                  <c:v>7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56864"/>
        <c:axId val="114152576"/>
      </c:lineChart>
      <c:catAx>
        <c:axId val="11355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152576"/>
        <c:crosses val="autoZero"/>
        <c:auto val="1"/>
        <c:lblAlgn val="ctr"/>
        <c:lblOffset val="100"/>
        <c:noMultiLvlLbl val="0"/>
      </c:catAx>
      <c:valAx>
        <c:axId val="114152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556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'16GiB'!$B$2</c:f>
              <c:strCache>
                <c:ptCount val="1"/>
                <c:pt idx="0">
                  <c:v>Baseline</c:v>
                </c:pt>
              </c:strCache>
            </c:strRef>
          </c:tx>
          <c:marker>
            <c:symbol val="none"/>
          </c:marker>
          <c:cat>
            <c:numRef>
              <c:f>'16GiB'!$A$114:$A$154</c:f>
              <c:numCache>
                <c:formatCode>0</c:formatCode>
                <c:ptCount val="41"/>
                <c:pt idx="0">
                  <c:v>2079765.6760023469</c:v>
                </c:pt>
                <c:pt idx="1">
                  <c:v>2103544.4122396787</c:v>
                </c:pt>
                <c:pt idx="2">
                  <c:v>2127323.1484770104</c:v>
                </c:pt>
                <c:pt idx="3">
                  <c:v>2151101.8847143417</c:v>
                </c:pt>
                <c:pt idx="4">
                  <c:v>2174880.6209516735</c:v>
                </c:pt>
                <c:pt idx="5">
                  <c:v>2198659.3571890052</c:v>
                </c:pt>
                <c:pt idx="6">
                  <c:v>2222438.093426337</c:v>
                </c:pt>
                <c:pt idx="7">
                  <c:v>2246216.8296636688</c:v>
                </c:pt>
                <c:pt idx="8">
                  <c:v>2269995.5659010001</c:v>
                </c:pt>
                <c:pt idx="9">
                  <c:v>2293774.3021383318</c:v>
                </c:pt>
                <c:pt idx="10">
                  <c:v>2317553.0383756636</c:v>
                </c:pt>
                <c:pt idx="11">
                  <c:v>2341331.7746129953</c:v>
                </c:pt>
                <c:pt idx="12">
                  <c:v>2365110.5108503271</c:v>
                </c:pt>
                <c:pt idx="13">
                  <c:v>2388889.2470876584</c:v>
                </c:pt>
                <c:pt idx="14">
                  <c:v>2412667.9833249901</c:v>
                </c:pt>
                <c:pt idx="15">
                  <c:v>2436446.7195623219</c:v>
                </c:pt>
                <c:pt idx="16">
                  <c:v>2460225.4557996537</c:v>
                </c:pt>
                <c:pt idx="17">
                  <c:v>2484004.1920369854</c:v>
                </c:pt>
                <c:pt idx="18">
                  <c:v>2507782.9282743167</c:v>
                </c:pt>
                <c:pt idx="19">
                  <c:v>2531561.6645116485</c:v>
                </c:pt>
                <c:pt idx="20">
                  <c:v>2555340.4007489802</c:v>
                </c:pt>
                <c:pt idx="21">
                  <c:v>2579119.136986312</c:v>
                </c:pt>
                <c:pt idx="22">
                  <c:v>2602897.8732236437</c:v>
                </c:pt>
                <c:pt idx="23">
                  <c:v>2626676.609460975</c:v>
                </c:pt>
                <c:pt idx="24">
                  <c:v>2650455.3456983068</c:v>
                </c:pt>
                <c:pt idx="25">
                  <c:v>2674234.0819356386</c:v>
                </c:pt>
                <c:pt idx="26">
                  <c:v>2698012.8181729703</c:v>
                </c:pt>
                <c:pt idx="27">
                  <c:v>2721791.5544103021</c:v>
                </c:pt>
                <c:pt idx="28">
                  <c:v>2745570.2906476334</c:v>
                </c:pt>
                <c:pt idx="29">
                  <c:v>2769349.0268849651</c:v>
                </c:pt>
                <c:pt idx="30">
                  <c:v>2793127.7631222969</c:v>
                </c:pt>
                <c:pt idx="31">
                  <c:v>2816906.4993596287</c:v>
                </c:pt>
                <c:pt idx="32">
                  <c:v>2840685.2355969604</c:v>
                </c:pt>
                <c:pt idx="33">
                  <c:v>2864463.9718342917</c:v>
                </c:pt>
                <c:pt idx="34">
                  <c:v>2888242.7080716235</c:v>
                </c:pt>
                <c:pt idx="35">
                  <c:v>2912021.4443089552</c:v>
                </c:pt>
                <c:pt idx="36">
                  <c:v>2935800.180546287</c:v>
                </c:pt>
                <c:pt idx="37">
                  <c:v>2959578.9167836187</c:v>
                </c:pt>
                <c:pt idx="38">
                  <c:v>2983357.65302095</c:v>
                </c:pt>
                <c:pt idx="39">
                  <c:v>3007136.3892582818</c:v>
                </c:pt>
                <c:pt idx="40">
                  <c:v>3030915.1254956136</c:v>
                </c:pt>
              </c:numCache>
            </c:numRef>
          </c:cat>
          <c:val>
            <c:numRef>
              <c:f>'16GiB'!$B$114:$B$153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15</c:v>
                </c:pt>
                <c:pt idx="33">
                  <c:v>11</c:v>
                </c:pt>
                <c:pt idx="34">
                  <c:v>15</c:v>
                </c:pt>
                <c:pt idx="35">
                  <c:v>10</c:v>
                </c:pt>
                <c:pt idx="36">
                  <c:v>5</c:v>
                </c:pt>
                <c:pt idx="37">
                  <c:v>5</c:v>
                </c:pt>
                <c:pt idx="38">
                  <c:v>1</c:v>
                </c:pt>
                <c:pt idx="3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'16GiB'!$C$2</c:f>
              <c:strCache>
                <c:ptCount val="1"/>
                <c:pt idx="0">
                  <c:v>UUIDv1</c:v>
                </c:pt>
              </c:strCache>
            </c:strRef>
          </c:tx>
          <c:marker>
            <c:symbol val="none"/>
          </c:marker>
          <c:cat>
            <c:numRef>
              <c:f>'16GiB'!$A$114:$A$154</c:f>
              <c:numCache>
                <c:formatCode>0</c:formatCode>
                <c:ptCount val="41"/>
                <c:pt idx="0">
                  <c:v>2079765.6760023469</c:v>
                </c:pt>
                <c:pt idx="1">
                  <c:v>2103544.4122396787</c:v>
                </c:pt>
                <c:pt idx="2">
                  <c:v>2127323.1484770104</c:v>
                </c:pt>
                <c:pt idx="3">
                  <c:v>2151101.8847143417</c:v>
                </c:pt>
                <c:pt idx="4">
                  <c:v>2174880.6209516735</c:v>
                </c:pt>
                <c:pt idx="5">
                  <c:v>2198659.3571890052</c:v>
                </c:pt>
                <c:pt idx="6">
                  <c:v>2222438.093426337</c:v>
                </c:pt>
                <c:pt idx="7">
                  <c:v>2246216.8296636688</c:v>
                </c:pt>
                <c:pt idx="8">
                  <c:v>2269995.5659010001</c:v>
                </c:pt>
                <c:pt idx="9">
                  <c:v>2293774.3021383318</c:v>
                </c:pt>
                <c:pt idx="10">
                  <c:v>2317553.0383756636</c:v>
                </c:pt>
                <c:pt idx="11">
                  <c:v>2341331.7746129953</c:v>
                </c:pt>
                <c:pt idx="12">
                  <c:v>2365110.5108503271</c:v>
                </c:pt>
                <c:pt idx="13">
                  <c:v>2388889.2470876584</c:v>
                </c:pt>
                <c:pt idx="14">
                  <c:v>2412667.9833249901</c:v>
                </c:pt>
                <c:pt idx="15">
                  <c:v>2436446.7195623219</c:v>
                </c:pt>
                <c:pt idx="16">
                  <c:v>2460225.4557996537</c:v>
                </c:pt>
                <c:pt idx="17">
                  <c:v>2484004.1920369854</c:v>
                </c:pt>
                <c:pt idx="18">
                  <c:v>2507782.9282743167</c:v>
                </c:pt>
                <c:pt idx="19">
                  <c:v>2531561.6645116485</c:v>
                </c:pt>
                <c:pt idx="20">
                  <c:v>2555340.4007489802</c:v>
                </c:pt>
                <c:pt idx="21">
                  <c:v>2579119.136986312</c:v>
                </c:pt>
                <c:pt idx="22">
                  <c:v>2602897.8732236437</c:v>
                </c:pt>
                <c:pt idx="23">
                  <c:v>2626676.609460975</c:v>
                </c:pt>
                <c:pt idx="24">
                  <c:v>2650455.3456983068</c:v>
                </c:pt>
                <c:pt idx="25">
                  <c:v>2674234.0819356386</c:v>
                </c:pt>
                <c:pt idx="26">
                  <c:v>2698012.8181729703</c:v>
                </c:pt>
                <c:pt idx="27">
                  <c:v>2721791.5544103021</c:v>
                </c:pt>
                <c:pt idx="28">
                  <c:v>2745570.2906476334</c:v>
                </c:pt>
                <c:pt idx="29">
                  <c:v>2769349.0268849651</c:v>
                </c:pt>
                <c:pt idx="30">
                  <c:v>2793127.7631222969</c:v>
                </c:pt>
                <c:pt idx="31">
                  <c:v>2816906.4993596287</c:v>
                </c:pt>
                <c:pt idx="32">
                  <c:v>2840685.2355969604</c:v>
                </c:pt>
                <c:pt idx="33">
                  <c:v>2864463.9718342917</c:v>
                </c:pt>
                <c:pt idx="34">
                  <c:v>2888242.7080716235</c:v>
                </c:pt>
                <c:pt idx="35">
                  <c:v>2912021.4443089552</c:v>
                </c:pt>
                <c:pt idx="36">
                  <c:v>2935800.180546287</c:v>
                </c:pt>
                <c:pt idx="37">
                  <c:v>2959578.9167836187</c:v>
                </c:pt>
                <c:pt idx="38">
                  <c:v>2983357.65302095</c:v>
                </c:pt>
                <c:pt idx="39">
                  <c:v>3007136.3892582818</c:v>
                </c:pt>
                <c:pt idx="40">
                  <c:v>3030915.1254956136</c:v>
                </c:pt>
              </c:numCache>
            </c:numRef>
          </c:cat>
          <c:val>
            <c:numRef>
              <c:f>'16GiB'!$C$114:$C$153</c:f>
              <c:numCache>
                <c:formatCode>General</c:formatCode>
                <c:ptCount val="4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4</c:v>
                </c:pt>
                <c:pt idx="6">
                  <c:v>17</c:v>
                </c:pt>
                <c:pt idx="7">
                  <c:v>35</c:v>
                </c:pt>
                <c:pt idx="8">
                  <c:v>20</c:v>
                </c:pt>
                <c:pt idx="9">
                  <c:v>7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'16GiB'!$D$2</c:f>
              <c:strCache>
                <c:ptCount val="1"/>
                <c:pt idx="0">
                  <c:v>UUIDv5</c:v>
                </c:pt>
              </c:strCache>
            </c:strRef>
          </c:tx>
          <c:marker>
            <c:symbol val="none"/>
          </c:marker>
          <c:cat>
            <c:numRef>
              <c:f>'16GiB'!$A$114:$A$154</c:f>
              <c:numCache>
                <c:formatCode>0</c:formatCode>
                <c:ptCount val="41"/>
                <c:pt idx="0">
                  <c:v>2079765.6760023469</c:v>
                </c:pt>
                <c:pt idx="1">
                  <c:v>2103544.4122396787</c:v>
                </c:pt>
                <c:pt idx="2">
                  <c:v>2127323.1484770104</c:v>
                </c:pt>
                <c:pt idx="3">
                  <c:v>2151101.8847143417</c:v>
                </c:pt>
                <c:pt idx="4">
                  <c:v>2174880.6209516735</c:v>
                </c:pt>
                <c:pt idx="5">
                  <c:v>2198659.3571890052</c:v>
                </c:pt>
                <c:pt idx="6">
                  <c:v>2222438.093426337</c:v>
                </c:pt>
                <c:pt idx="7">
                  <c:v>2246216.8296636688</c:v>
                </c:pt>
                <c:pt idx="8">
                  <c:v>2269995.5659010001</c:v>
                </c:pt>
                <c:pt idx="9">
                  <c:v>2293774.3021383318</c:v>
                </c:pt>
                <c:pt idx="10">
                  <c:v>2317553.0383756636</c:v>
                </c:pt>
                <c:pt idx="11">
                  <c:v>2341331.7746129953</c:v>
                </c:pt>
                <c:pt idx="12">
                  <c:v>2365110.5108503271</c:v>
                </c:pt>
                <c:pt idx="13">
                  <c:v>2388889.2470876584</c:v>
                </c:pt>
                <c:pt idx="14">
                  <c:v>2412667.9833249901</c:v>
                </c:pt>
                <c:pt idx="15">
                  <c:v>2436446.7195623219</c:v>
                </c:pt>
                <c:pt idx="16">
                  <c:v>2460225.4557996537</c:v>
                </c:pt>
                <c:pt idx="17">
                  <c:v>2484004.1920369854</c:v>
                </c:pt>
                <c:pt idx="18">
                  <c:v>2507782.9282743167</c:v>
                </c:pt>
                <c:pt idx="19">
                  <c:v>2531561.6645116485</c:v>
                </c:pt>
                <c:pt idx="20">
                  <c:v>2555340.4007489802</c:v>
                </c:pt>
                <c:pt idx="21">
                  <c:v>2579119.136986312</c:v>
                </c:pt>
                <c:pt idx="22">
                  <c:v>2602897.8732236437</c:v>
                </c:pt>
                <c:pt idx="23">
                  <c:v>2626676.609460975</c:v>
                </c:pt>
                <c:pt idx="24">
                  <c:v>2650455.3456983068</c:v>
                </c:pt>
                <c:pt idx="25">
                  <c:v>2674234.0819356386</c:v>
                </c:pt>
                <c:pt idx="26">
                  <c:v>2698012.8181729703</c:v>
                </c:pt>
                <c:pt idx="27">
                  <c:v>2721791.5544103021</c:v>
                </c:pt>
                <c:pt idx="28">
                  <c:v>2745570.2906476334</c:v>
                </c:pt>
                <c:pt idx="29">
                  <c:v>2769349.0268849651</c:v>
                </c:pt>
                <c:pt idx="30">
                  <c:v>2793127.7631222969</c:v>
                </c:pt>
                <c:pt idx="31">
                  <c:v>2816906.4993596287</c:v>
                </c:pt>
                <c:pt idx="32">
                  <c:v>2840685.2355969604</c:v>
                </c:pt>
                <c:pt idx="33">
                  <c:v>2864463.9718342917</c:v>
                </c:pt>
                <c:pt idx="34">
                  <c:v>2888242.7080716235</c:v>
                </c:pt>
                <c:pt idx="35">
                  <c:v>2912021.4443089552</c:v>
                </c:pt>
                <c:pt idx="36">
                  <c:v>2935800.180546287</c:v>
                </c:pt>
                <c:pt idx="37">
                  <c:v>2959578.9167836187</c:v>
                </c:pt>
                <c:pt idx="38">
                  <c:v>2983357.65302095</c:v>
                </c:pt>
                <c:pt idx="39">
                  <c:v>3007136.3892582818</c:v>
                </c:pt>
                <c:pt idx="40">
                  <c:v>3030915.1254956136</c:v>
                </c:pt>
              </c:numCache>
            </c:numRef>
          </c:cat>
          <c:val>
            <c:numRef>
              <c:f>'16GiB'!$D$114:$D$153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8</c:v>
                </c:pt>
                <c:pt idx="7">
                  <c:v>28</c:v>
                </c:pt>
                <c:pt idx="8">
                  <c:v>32</c:v>
                </c:pt>
                <c:pt idx="9">
                  <c:v>14</c:v>
                </c:pt>
                <c:pt idx="10">
                  <c:v>3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41312"/>
        <c:axId val="150582016"/>
      </c:lineChart>
      <c:catAx>
        <c:axId val="13654131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50582016"/>
        <c:crosses val="autoZero"/>
        <c:auto val="1"/>
        <c:lblAlgn val="ctr"/>
        <c:lblOffset val="100"/>
        <c:noMultiLvlLbl val="0"/>
      </c:catAx>
      <c:valAx>
        <c:axId val="150582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541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</xdr:row>
      <xdr:rowOff>161925</xdr:rowOff>
    </xdr:from>
    <xdr:to>
      <xdr:col>12</xdr:col>
      <xdr:colOff>123825</xdr:colOff>
      <xdr:row>16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7</xdr:row>
      <xdr:rowOff>19050</xdr:rowOff>
    </xdr:from>
    <xdr:to>
      <xdr:col>12</xdr:col>
      <xdr:colOff>200025</xdr:colOff>
      <xdr:row>21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ipc-16MiB-single-deterministic-uidv5-per-ip-packet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pc-16MiB-single-uidv1-per-ip-packet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pc-16MiB-baseline-no-tagging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pc-16GiB-single-deterministic-uidv5-per-ip-packet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pc-16GiB-single-uidv1-per-ip-packet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pc-16GiB-baseline-no-tagg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2.xml"/><Relationship Id="rId4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>
      <selection activeCell="E106" sqref="E106"/>
    </sheetView>
  </sheetViews>
  <sheetFormatPr defaultRowHeight="15" x14ac:dyDescent="0.25"/>
  <cols>
    <col min="1" max="1" width="18.140625" bestFit="1" customWidth="1"/>
    <col min="2" max="3" width="12" customWidth="1"/>
    <col min="4" max="4" width="11" customWidth="1"/>
  </cols>
  <sheetData>
    <row r="1" spans="2:4" x14ac:dyDescent="0.25">
      <c r="B1" t="s">
        <v>0</v>
      </c>
    </row>
    <row r="2" spans="2:4" x14ac:dyDescent="0.25">
      <c r="B2" t="s">
        <v>1</v>
      </c>
      <c r="C2" t="s">
        <v>2</v>
      </c>
      <c r="D2" t="s">
        <v>3</v>
      </c>
    </row>
    <row r="3" spans="2:4" x14ac:dyDescent="0.25">
      <c r="B3">
        <v>101230.13</v>
      </c>
      <c r="C3">
        <v>96492.33</v>
      </c>
      <c r="D3">
        <v>112193.98</v>
      </c>
    </row>
    <row r="4" spans="2:4" x14ac:dyDescent="0.25">
      <c r="B4">
        <v>94031.06</v>
      </c>
      <c r="C4">
        <v>101388.33</v>
      </c>
      <c r="D4">
        <v>104217.9</v>
      </c>
    </row>
    <row r="5" spans="2:4" x14ac:dyDescent="0.25">
      <c r="B5">
        <v>104516.73</v>
      </c>
      <c r="C5">
        <v>99322.35</v>
      </c>
      <c r="D5">
        <v>105775.19</v>
      </c>
    </row>
    <row r="6" spans="2:4" x14ac:dyDescent="0.25">
      <c r="B6">
        <v>100393.48</v>
      </c>
      <c r="C6">
        <v>96510.75</v>
      </c>
      <c r="D6">
        <v>104434.84</v>
      </c>
    </row>
    <row r="7" spans="2:4" x14ac:dyDescent="0.25">
      <c r="B7">
        <v>100205.83</v>
      </c>
      <c r="C7">
        <v>97972.58</v>
      </c>
      <c r="D7">
        <v>100282.6</v>
      </c>
    </row>
    <row r="8" spans="2:4" x14ac:dyDescent="0.25">
      <c r="B8">
        <v>105238.98</v>
      </c>
      <c r="C8">
        <v>98676.12</v>
      </c>
      <c r="D8">
        <v>103202.08</v>
      </c>
    </row>
    <row r="9" spans="2:4" x14ac:dyDescent="0.25">
      <c r="B9">
        <v>103597.5</v>
      </c>
      <c r="C9">
        <v>99044.74</v>
      </c>
      <c r="D9">
        <v>104513.56</v>
      </c>
    </row>
    <row r="10" spans="2:4" x14ac:dyDescent="0.25">
      <c r="B10">
        <v>101653.51</v>
      </c>
      <c r="C10">
        <v>102182.9</v>
      </c>
      <c r="D10">
        <v>108755.48</v>
      </c>
    </row>
    <row r="11" spans="2:4" x14ac:dyDescent="0.25">
      <c r="B11">
        <v>101012.7</v>
      </c>
      <c r="C11">
        <v>94037.24</v>
      </c>
      <c r="D11">
        <v>103970.14</v>
      </c>
    </row>
    <row r="12" spans="2:4" x14ac:dyDescent="0.25">
      <c r="B12">
        <v>104431.67999999999</v>
      </c>
      <c r="C12">
        <v>115342.48</v>
      </c>
      <c r="D12">
        <v>100267.85</v>
      </c>
    </row>
    <row r="13" spans="2:4" x14ac:dyDescent="0.25">
      <c r="B13">
        <v>95248.34</v>
      </c>
      <c r="C13">
        <v>97486.61</v>
      </c>
      <c r="D13">
        <v>110167.37</v>
      </c>
    </row>
    <row r="14" spans="2:4" x14ac:dyDescent="0.25">
      <c r="B14">
        <v>103738.59</v>
      </c>
      <c r="C14">
        <v>101713.81</v>
      </c>
      <c r="D14">
        <v>104220.85</v>
      </c>
    </row>
    <row r="15" spans="2:4" x14ac:dyDescent="0.25">
      <c r="B15">
        <v>107319.4</v>
      </c>
      <c r="C15">
        <v>96019.96</v>
      </c>
      <c r="D15">
        <v>103323.17</v>
      </c>
    </row>
    <row r="16" spans="2:4" x14ac:dyDescent="0.25">
      <c r="B16">
        <v>105544.66</v>
      </c>
      <c r="C16">
        <v>102609.12</v>
      </c>
      <c r="D16">
        <v>101672.19</v>
      </c>
    </row>
    <row r="17" spans="2:4" x14ac:dyDescent="0.25">
      <c r="B17">
        <v>102524.45</v>
      </c>
      <c r="C17">
        <v>101299.37</v>
      </c>
      <c r="D17">
        <v>102270.04</v>
      </c>
    </row>
    <row r="18" spans="2:4" x14ac:dyDescent="0.25">
      <c r="B18">
        <v>98112.05</v>
      </c>
      <c r="C18">
        <v>98648.4</v>
      </c>
      <c r="D18">
        <v>108813.19</v>
      </c>
    </row>
    <row r="19" spans="2:4" x14ac:dyDescent="0.25">
      <c r="B19">
        <v>100585.64</v>
      </c>
      <c r="C19">
        <v>101749.98</v>
      </c>
      <c r="D19">
        <v>114269.81</v>
      </c>
    </row>
    <row r="20" spans="2:4" x14ac:dyDescent="0.25">
      <c r="B20">
        <v>104420.53</v>
      </c>
      <c r="C20">
        <v>100428.56</v>
      </c>
      <c r="D20">
        <v>100462.62</v>
      </c>
    </row>
    <row r="21" spans="2:4" x14ac:dyDescent="0.25">
      <c r="B21">
        <v>101845.93</v>
      </c>
      <c r="C21">
        <v>61802.720000000001</v>
      </c>
      <c r="D21">
        <v>97844.27</v>
      </c>
    </row>
    <row r="22" spans="2:4" x14ac:dyDescent="0.25">
      <c r="B22">
        <v>105095.29</v>
      </c>
      <c r="C22">
        <v>96052.05</v>
      </c>
      <c r="D22">
        <v>105824.43</v>
      </c>
    </row>
    <row r="23" spans="2:4" x14ac:dyDescent="0.25">
      <c r="B23">
        <v>95661.31</v>
      </c>
      <c r="C23">
        <v>106097.62</v>
      </c>
      <c r="D23">
        <v>103873.28</v>
      </c>
    </row>
    <row r="24" spans="2:4" x14ac:dyDescent="0.25">
      <c r="B24">
        <v>105162.55</v>
      </c>
      <c r="C24">
        <v>101693.87</v>
      </c>
      <c r="D24">
        <v>104091.56</v>
      </c>
    </row>
    <row r="25" spans="2:4" x14ac:dyDescent="0.25">
      <c r="B25">
        <v>102195.36</v>
      </c>
      <c r="C25">
        <v>102345.89</v>
      </c>
      <c r="D25">
        <v>98764.19</v>
      </c>
    </row>
    <row r="26" spans="2:4" x14ac:dyDescent="0.25">
      <c r="B26">
        <v>98226.59</v>
      </c>
      <c r="C26">
        <v>118880.88</v>
      </c>
      <c r="D26">
        <v>104251.61</v>
      </c>
    </row>
    <row r="27" spans="2:4" x14ac:dyDescent="0.25">
      <c r="B27">
        <v>100402.26</v>
      </c>
      <c r="C27">
        <v>102941.58</v>
      </c>
      <c r="D27">
        <v>96836.63</v>
      </c>
    </row>
    <row r="28" spans="2:4" x14ac:dyDescent="0.25">
      <c r="B28">
        <v>101150.51</v>
      </c>
      <c r="C28">
        <v>101692.82</v>
      </c>
      <c r="D28">
        <v>101720.51</v>
      </c>
    </row>
    <row r="29" spans="2:4" x14ac:dyDescent="0.25">
      <c r="B29">
        <v>99844</v>
      </c>
      <c r="C29">
        <v>98194.19</v>
      </c>
      <c r="D29">
        <v>109502.96</v>
      </c>
    </row>
    <row r="30" spans="2:4" x14ac:dyDescent="0.25">
      <c r="B30">
        <v>102512.26</v>
      </c>
      <c r="C30">
        <v>104307.98</v>
      </c>
      <c r="D30">
        <v>99108.34</v>
      </c>
    </row>
    <row r="31" spans="2:4" x14ac:dyDescent="0.25">
      <c r="B31">
        <v>107123.38</v>
      </c>
      <c r="C31">
        <v>95737.81</v>
      </c>
      <c r="D31">
        <v>100623.27</v>
      </c>
    </row>
    <row r="32" spans="2:4" x14ac:dyDescent="0.25">
      <c r="B32">
        <v>100537.54</v>
      </c>
      <c r="C32">
        <v>60454.68</v>
      </c>
      <c r="D32">
        <v>101544.21</v>
      </c>
    </row>
    <row r="33" spans="2:4" x14ac:dyDescent="0.25">
      <c r="B33">
        <v>98855.59</v>
      </c>
      <c r="C33">
        <v>122111.34</v>
      </c>
      <c r="D33">
        <v>103431.41</v>
      </c>
    </row>
    <row r="34" spans="2:4" x14ac:dyDescent="0.25">
      <c r="B34">
        <v>103114.07</v>
      </c>
      <c r="C34">
        <v>107446.61</v>
      </c>
      <c r="D34">
        <v>100758.8</v>
      </c>
    </row>
    <row r="35" spans="2:4" x14ac:dyDescent="0.25">
      <c r="B35">
        <v>102459.97</v>
      </c>
      <c r="C35">
        <v>105511.62</v>
      </c>
      <c r="D35">
        <v>99430.46</v>
      </c>
    </row>
    <row r="36" spans="2:4" x14ac:dyDescent="0.25">
      <c r="B36">
        <v>104370.53</v>
      </c>
      <c r="C36">
        <v>98399.47</v>
      </c>
      <c r="D36">
        <v>107369.9</v>
      </c>
    </row>
    <row r="37" spans="2:4" x14ac:dyDescent="0.25">
      <c r="B37">
        <v>99448.66</v>
      </c>
      <c r="C37">
        <v>99689.72</v>
      </c>
      <c r="D37">
        <v>106436.32</v>
      </c>
    </row>
    <row r="38" spans="2:4" x14ac:dyDescent="0.25">
      <c r="B38">
        <v>101232.39</v>
      </c>
      <c r="C38">
        <v>97924.65</v>
      </c>
      <c r="D38">
        <v>101130.45</v>
      </c>
    </row>
    <row r="39" spans="2:4" x14ac:dyDescent="0.25">
      <c r="B39">
        <v>99670.92</v>
      </c>
      <c r="C39">
        <v>110045.6</v>
      </c>
      <c r="D39">
        <v>62809.19</v>
      </c>
    </row>
    <row r="40" spans="2:4" x14ac:dyDescent="0.25">
      <c r="B40">
        <v>103321.35</v>
      </c>
      <c r="C40">
        <v>100186.31</v>
      </c>
      <c r="D40">
        <v>98036.12</v>
      </c>
    </row>
    <row r="41" spans="2:4" x14ac:dyDescent="0.25">
      <c r="B41">
        <v>95688.15</v>
      </c>
      <c r="C41">
        <v>133892.97</v>
      </c>
      <c r="D41">
        <v>99033.87</v>
      </c>
    </row>
    <row r="42" spans="2:4" x14ac:dyDescent="0.25">
      <c r="B42">
        <v>105465.13</v>
      </c>
      <c r="C42">
        <v>103488.18</v>
      </c>
      <c r="D42">
        <v>117566.59</v>
      </c>
    </row>
    <row r="43" spans="2:4" x14ac:dyDescent="0.25">
      <c r="B43">
        <v>103092.33</v>
      </c>
      <c r="C43">
        <v>98946.15</v>
      </c>
      <c r="D43">
        <v>105890.55</v>
      </c>
    </row>
    <row r="44" spans="2:4" x14ac:dyDescent="0.25">
      <c r="B44">
        <v>98622.36</v>
      </c>
      <c r="C44">
        <v>103442.72</v>
      </c>
      <c r="D44">
        <v>109355.54</v>
      </c>
    </row>
    <row r="45" spans="2:4" x14ac:dyDescent="0.25">
      <c r="B45">
        <v>100446.28</v>
      </c>
      <c r="C45">
        <v>100804.35</v>
      </c>
      <c r="D45">
        <v>99926.68</v>
      </c>
    </row>
    <row r="46" spans="2:4" x14ac:dyDescent="0.25">
      <c r="B46">
        <v>103617.81</v>
      </c>
      <c r="C46">
        <v>96255.72</v>
      </c>
      <c r="D46">
        <v>100567.36</v>
      </c>
    </row>
    <row r="47" spans="2:4" x14ac:dyDescent="0.25">
      <c r="B47">
        <v>114972.54</v>
      </c>
      <c r="C47">
        <v>128536.88</v>
      </c>
      <c r="D47">
        <v>135499.41</v>
      </c>
    </row>
    <row r="48" spans="2:4" x14ac:dyDescent="0.25">
      <c r="B48">
        <v>111299.07</v>
      </c>
      <c r="C48">
        <v>97451.46</v>
      </c>
      <c r="D48">
        <v>99563.98</v>
      </c>
    </row>
    <row r="49" spans="2:4" x14ac:dyDescent="0.25">
      <c r="B49">
        <v>99763.32</v>
      </c>
      <c r="C49">
        <v>98512.53</v>
      </c>
      <c r="D49">
        <v>111459.61</v>
      </c>
    </row>
    <row r="50" spans="2:4" x14ac:dyDescent="0.25">
      <c r="B50">
        <v>103830.78</v>
      </c>
      <c r="C50">
        <v>106663.39</v>
      </c>
      <c r="D50">
        <v>99643.32</v>
      </c>
    </row>
    <row r="51" spans="2:4" x14ac:dyDescent="0.25">
      <c r="B51">
        <v>95297.4</v>
      </c>
      <c r="C51">
        <v>97733.39</v>
      </c>
      <c r="D51">
        <v>101609.48</v>
      </c>
    </row>
    <row r="52" spans="2:4" x14ac:dyDescent="0.25">
      <c r="B52">
        <v>104374.62</v>
      </c>
      <c r="C52">
        <v>99948.64</v>
      </c>
      <c r="D52">
        <v>101105.87</v>
      </c>
    </row>
    <row r="53" spans="2:4" x14ac:dyDescent="0.25">
      <c r="B53">
        <v>93344.7</v>
      </c>
      <c r="C53">
        <v>102221.74</v>
      </c>
      <c r="D53">
        <v>108024.51</v>
      </c>
    </row>
    <row r="54" spans="2:4" x14ac:dyDescent="0.25">
      <c r="B54">
        <v>97201.44</v>
      </c>
      <c r="C54">
        <v>99176.05</v>
      </c>
      <c r="D54">
        <v>100202.57</v>
      </c>
    </row>
    <row r="55" spans="2:4" x14ac:dyDescent="0.25">
      <c r="B55">
        <v>97334.21</v>
      </c>
      <c r="C55">
        <v>125225.83</v>
      </c>
      <c r="D55">
        <v>110579.69</v>
      </c>
    </row>
    <row r="56" spans="2:4" x14ac:dyDescent="0.25">
      <c r="B56">
        <v>102996.01</v>
      </c>
      <c r="C56">
        <v>96321.02</v>
      </c>
      <c r="D56">
        <v>99941.32</v>
      </c>
    </row>
    <row r="57" spans="2:4" x14ac:dyDescent="0.25">
      <c r="B57">
        <v>96699.64</v>
      </c>
      <c r="C57">
        <v>101739.4</v>
      </c>
      <c r="D57">
        <v>101198.15</v>
      </c>
    </row>
    <row r="58" spans="2:4" x14ac:dyDescent="0.25">
      <c r="B58">
        <v>97940.18</v>
      </c>
      <c r="C58">
        <v>94731.1</v>
      </c>
      <c r="D58">
        <v>103618.18</v>
      </c>
    </row>
    <row r="59" spans="2:4" x14ac:dyDescent="0.25">
      <c r="B59">
        <v>104307.61</v>
      </c>
      <c r="C59">
        <v>96373.72</v>
      </c>
      <c r="D59">
        <v>102022.75</v>
      </c>
    </row>
    <row r="60" spans="2:4" x14ac:dyDescent="0.25">
      <c r="B60">
        <v>103947.83</v>
      </c>
      <c r="C60">
        <v>94104.39</v>
      </c>
      <c r="D60">
        <v>103538.23</v>
      </c>
    </row>
    <row r="61" spans="2:4" x14ac:dyDescent="0.25">
      <c r="B61">
        <v>95099.92</v>
      </c>
      <c r="C61">
        <v>105277.14</v>
      </c>
      <c r="D61">
        <v>104400.08</v>
      </c>
    </row>
    <row r="62" spans="2:4" x14ac:dyDescent="0.25">
      <c r="B62">
        <v>103893.51</v>
      </c>
      <c r="C62">
        <v>96825.919999999998</v>
      </c>
      <c r="D62">
        <v>103581.02</v>
      </c>
    </row>
    <row r="63" spans="2:4" x14ac:dyDescent="0.25">
      <c r="B63">
        <v>94898.79</v>
      </c>
      <c r="C63">
        <v>101027.66</v>
      </c>
      <c r="D63">
        <v>98219.19</v>
      </c>
    </row>
    <row r="64" spans="2:4" x14ac:dyDescent="0.25">
      <c r="B64">
        <v>105064.78</v>
      </c>
      <c r="C64">
        <v>97718.080000000002</v>
      </c>
      <c r="D64">
        <v>97596.93</v>
      </c>
    </row>
    <row r="65" spans="2:4" x14ac:dyDescent="0.25">
      <c r="B65">
        <v>98901.94</v>
      </c>
      <c r="C65">
        <v>101358.88</v>
      </c>
      <c r="D65">
        <v>101735.33</v>
      </c>
    </row>
    <row r="66" spans="2:4" x14ac:dyDescent="0.25">
      <c r="B66">
        <v>106634.5</v>
      </c>
      <c r="C66">
        <v>105274.5</v>
      </c>
      <c r="D66">
        <v>97874.8</v>
      </c>
    </row>
    <row r="67" spans="2:4" x14ac:dyDescent="0.25">
      <c r="B67">
        <v>101469.36</v>
      </c>
      <c r="C67">
        <v>96091.54</v>
      </c>
      <c r="D67">
        <v>105584.95</v>
      </c>
    </row>
    <row r="68" spans="2:4" x14ac:dyDescent="0.25">
      <c r="B68">
        <v>108208.28</v>
      </c>
      <c r="C68">
        <v>114099.3</v>
      </c>
      <c r="D68">
        <v>95941.58</v>
      </c>
    </row>
    <row r="69" spans="2:4" x14ac:dyDescent="0.25">
      <c r="B69">
        <v>103948.03</v>
      </c>
      <c r="C69">
        <v>135198.62</v>
      </c>
      <c r="D69">
        <v>95984.92</v>
      </c>
    </row>
    <row r="70" spans="2:4" x14ac:dyDescent="0.25">
      <c r="B70">
        <v>102734.04</v>
      </c>
      <c r="C70">
        <v>109165.42</v>
      </c>
      <c r="D70">
        <v>112140.12</v>
      </c>
    </row>
    <row r="71" spans="2:4" x14ac:dyDescent="0.25">
      <c r="B71">
        <v>112531.74</v>
      </c>
      <c r="C71">
        <v>100701.36</v>
      </c>
      <c r="D71">
        <v>97796.13</v>
      </c>
    </row>
    <row r="72" spans="2:4" x14ac:dyDescent="0.25">
      <c r="B72">
        <v>119867.85</v>
      </c>
      <c r="C72">
        <v>102854.03</v>
      </c>
      <c r="D72">
        <v>102231.54</v>
      </c>
    </row>
    <row r="73" spans="2:4" x14ac:dyDescent="0.25">
      <c r="B73">
        <v>100390.23</v>
      </c>
      <c r="C73">
        <v>103738.78</v>
      </c>
      <c r="D73">
        <v>98119.77</v>
      </c>
    </row>
    <row r="74" spans="2:4" x14ac:dyDescent="0.25">
      <c r="B74">
        <v>106551.39</v>
      </c>
      <c r="C74">
        <v>97522.93</v>
      </c>
      <c r="D74">
        <v>95645.08</v>
      </c>
    </row>
    <row r="75" spans="2:4" x14ac:dyDescent="0.25">
      <c r="B75">
        <v>99813.58</v>
      </c>
      <c r="C75">
        <v>99581.9</v>
      </c>
      <c r="D75">
        <v>102799.23</v>
      </c>
    </row>
    <row r="76" spans="2:4" x14ac:dyDescent="0.25">
      <c r="B76">
        <v>109334.94</v>
      </c>
      <c r="C76">
        <v>96894.06</v>
      </c>
      <c r="D76">
        <v>102564.07</v>
      </c>
    </row>
    <row r="77" spans="2:4" x14ac:dyDescent="0.25">
      <c r="B77">
        <v>96172.54</v>
      </c>
      <c r="C77">
        <v>100360.16</v>
      </c>
      <c r="D77">
        <v>106457.2</v>
      </c>
    </row>
    <row r="78" spans="2:4" x14ac:dyDescent="0.25">
      <c r="B78">
        <v>97230.45</v>
      </c>
      <c r="C78">
        <v>100697.74</v>
      </c>
      <c r="D78">
        <v>124049</v>
      </c>
    </row>
    <row r="79" spans="2:4" x14ac:dyDescent="0.25">
      <c r="B79">
        <v>113211.45</v>
      </c>
      <c r="C79">
        <v>74082.880000000005</v>
      </c>
      <c r="D79">
        <v>98891.76</v>
      </c>
    </row>
    <row r="80" spans="2:4" x14ac:dyDescent="0.25">
      <c r="B80">
        <v>98088.43</v>
      </c>
      <c r="C80">
        <v>98174.13</v>
      </c>
      <c r="D80">
        <v>103030.93</v>
      </c>
    </row>
    <row r="81" spans="2:4" x14ac:dyDescent="0.25">
      <c r="B81">
        <v>100179.64</v>
      </c>
      <c r="C81">
        <v>99251.41</v>
      </c>
      <c r="D81">
        <v>95775.03</v>
      </c>
    </row>
    <row r="82" spans="2:4" x14ac:dyDescent="0.25">
      <c r="B82">
        <v>104206.23</v>
      </c>
      <c r="C82">
        <v>92316.02</v>
      </c>
      <c r="D82">
        <v>103703.19</v>
      </c>
    </row>
    <row r="83" spans="2:4" x14ac:dyDescent="0.25">
      <c r="B83">
        <v>99121.58</v>
      </c>
      <c r="C83">
        <v>101135.85</v>
      </c>
      <c r="D83">
        <v>95991.360000000001</v>
      </c>
    </row>
    <row r="84" spans="2:4" x14ac:dyDescent="0.25">
      <c r="B84">
        <v>98690.74</v>
      </c>
      <c r="C84">
        <v>102144.1</v>
      </c>
      <c r="D84">
        <v>99706.84</v>
      </c>
    </row>
    <row r="85" spans="2:4" x14ac:dyDescent="0.25">
      <c r="B85">
        <v>105141.82</v>
      </c>
      <c r="C85">
        <v>104744.84</v>
      </c>
      <c r="D85">
        <v>102602.29</v>
      </c>
    </row>
    <row r="86" spans="2:4" x14ac:dyDescent="0.25">
      <c r="B86">
        <v>96889.75</v>
      </c>
      <c r="C86">
        <v>102844.11</v>
      </c>
      <c r="D86">
        <v>100992.34</v>
      </c>
    </row>
    <row r="87" spans="2:4" x14ac:dyDescent="0.25">
      <c r="B87">
        <v>101434.1</v>
      </c>
      <c r="C87">
        <v>116817.22</v>
      </c>
      <c r="D87">
        <v>101793.07</v>
      </c>
    </row>
    <row r="88" spans="2:4" x14ac:dyDescent="0.25">
      <c r="B88">
        <v>96418.559999999998</v>
      </c>
      <c r="C88">
        <v>101688.06</v>
      </c>
      <c r="D88">
        <v>92068.5</v>
      </c>
    </row>
    <row r="89" spans="2:4" x14ac:dyDescent="0.25">
      <c r="B89">
        <v>95478</v>
      </c>
      <c r="C89">
        <v>103364.51</v>
      </c>
      <c r="D89">
        <v>106065.77</v>
      </c>
    </row>
    <row r="90" spans="2:4" x14ac:dyDescent="0.25">
      <c r="B90">
        <v>98764.53</v>
      </c>
      <c r="C90">
        <v>104860.02</v>
      </c>
      <c r="D90">
        <v>95866.61</v>
      </c>
    </row>
    <row r="91" spans="2:4" x14ac:dyDescent="0.25">
      <c r="B91">
        <v>104556.43</v>
      </c>
      <c r="C91">
        <v>101423.21</v>
      </c>
      <c r="D91">
        <v>96103.99</v>
      </c>
    </row>
    <row r="92" spans="2:4" x14ac:dyDescent="0.25">
      <c r="B92">
        <v>100591.51</v>
      </c>
      <c r="C92">
        <v>108594.99</v>
      </c>
      <c r="D92">
        <v>98378.34</v>
      </c>
    </row>
    <row r="93" spans="2:4" x14ac:dyDescent="0.25">
      <c r="B93">
        <v>100057.94</v>
      </c>
      <c r="C93">
        <v>105548.27</v>
      </c>
      <c r="D93">
        <v>101246.02</v>
      </c>
    </row>
    <row r="94" spans="2:4" x14ac:dyDescent="0.25">
      <c r="B94">
        <v>103306.79</v>
      </c>
      <c r="C94">
        <v>101236.94</v>
      </c>
      <c r="D94">
        <v>104476.71</v>
      </c>
    </row>
    <row r="95" spans="2:4" x14ac:dyDescent="0.25">
      <c r="B95">
        <v>104440.6</v>
      </c>
      <c r="C95">
        <v>99226.4</v>
      </c>
      <c r="D95">
        <v>103183.2</v>
      </c>
    </row>
    <row r="96" spans="2:4" x14ac:dyDescent="0.25">
      <c r="B96">
        <v>97737.95</v>
      </c>
      <c r="C96">
        <v>101779.3</v>
      </c>
      <c r="D96">
        <v>97957.03</v>
      </c>
    </row>
    <row r="97" spans="1:6" x14ac:dyDescent="0.25">
      <c r="B97">
        <v>106873.12</v>
      </c>
      <c r="C97">
        <v>100061.53</v>
      </c>
      <c r="D97">
        <v>103374.9</v>
      </c>
    </row>
    <row r="98" spans="1:6" x14ac:dyDescent="0.25">
      <c r="B98">
        <v>99051.26</v>
      </c>
      <c r="C98">
        <v>104338.6</v>
      </c>
      <c r="D98">
        <v>103980.1</v>
      </c>
    </row>
    <row r="99" spans="1:6" x14ac:dyDescent="0.25">
      <c r="B99">
        <v>97604.08</v>
      </c>
      <c r="C99">
        <v>104672.49</v>
      </c>
      <c r="D99">
        <v>71707.14</v>
      </c>
    </row>
    <row r="100" spans="1:6" x14ac:dyDescent="0.25">
      <c r="B100">
        <v>98336.28</v>
      </c>
      <c r="C100">
        <v>102919.19</v>
      </c>
      <c r="D100">
        <v>102855.66</v>
      </c>
    </row>
    <row r="101" spans="1:6" x14ac:dyDescent="0.25">
      <c r="B101">
        <v>101781.05</v>
      </c>
      <c r="C101">
        <v>99260.49</v>
      </c>
      <c r="D101">
        <v>99340.68</v>
      </c>
    </row>
    <row r="102" spans="1:6" x14ac:dyDescent="0.25">
      <c r="B102">
        <v>102118.67</v>
      </c>
      <c r="C102">
        <v>99032.54</v>
      </c>
      <c r="D102">
        <v>104368.87</v>
      </c>
    </row>
    <row r="104" spans="1:6" x14ac:dyDescent="0.25">
      <c r="A104" t="s">
        <v>4</v>
      </c>
      <c r="B104">
        <f>AVERAGE(B3:B102)</f>
        <v>101831.03509999998</v>
      </c>
      <c r="C104">
        <f t="shared" ref="C104:D104" si="0">AVERAGE(C3:C102)</f>
        <v>101619.17789999997</v>
      </c>
      <c r="D104">
        <f t="shared" si="0"/>
        <v>102327.29700000001</v>
      </c>
    </row>
    <row r="105" spans="1:6" x14ac:dyDescent="0.25">
      <c r="A105" t="s">
        <v>5</v>
      </c>
      <c r="B105">
        <f>_xlfn.STDEV.S(B3:B102)</f>
        <v>4552.5410760566265</v>
      </c>
      <c r="C105">
        <f t="shared" ref="C105:D105" si="1">_xlfn.STDEV.S(C3:C102)</f>
        <v>10030.38031834572</v>
      </c>
      <c r="D105">
        <f t="shared" si="1"/>
        <v>7767.5106945258021</v>
      </c>
    </row>
    <row r="106" spans="1:6" x14ac:dyDescent="0.25">
      <c r="A106" t="s">
        <v>6</v>
      </c>
      <c r="B106">
        <v>3</v>
      </c>
      <c r="C106">
        <v>3</v>
      </c>
      <c r="D106">
        <v>3</v>
      </c>
    </row>
    <row r="107" spans="1:6" x14ac:dyDescent="0.25">
      <c r="A107" t="s">
        <v>7</v>
      </c>
      <c r="B107">
        <f>B104-B106*B105</f>
        <v>88173.411871830103</v>
      </c>
      <c r="C107">
        <f t="shared" ref="C107:D107" si="2">C104-C106*C105</f>
        <v>71528.036944962805</v>
      </c>
      <c r="D107">
        <f t="shared" si="2"/>
        <v>79024.764916422602</v>
      </c>
    </row>
    <row r="108" spans="1:6" x14ac:dyDescent="0.25">
      <c r="A108" t="s">
        <v>8</v>
      </c>
      <c r="B108">
        <f>B104+B106*B105</f>
        <v>115488.65832816985</v>
      </c>
      <c r="C108">
        <f t="shared" ref="C108:D108" si="3">C104+C106*C105</f>
        <v>131710.31885503713</v>
      </c>
      <c r="D108">
        <f t="shared" si="3"/>
        <v>125629.82908357741</v>
      </c>
    </row>
    <row r="109" spans="1:6" x14ac:dyDescent="0.25">
      <c r="A109" t="s">
        <v>9</v>
      </c>
      <c r="B109">
        <f>SUM(COUNTIF(B3:B102,"&lt; "&amp;B107),COUNTIF(B3:B102,"&gt; "&amp;B108))</f>
        <v>1</v>
      </c>
      <c r="C109">
        <f t="shared" ref="C109:D109" si="4">SUM(COUNTIF(C3:C102,"&lt; "&amp;C107),COUNTIF(C3:C102,"&gt; "&amp;C108))</f>
        <v>4</v>
      </c>
      <c r="D109">
        <f t="shared" si="4"/>
        <v>3</v>
      </c>
    </row>
    <row r="111" spans="1:6" x14ac:dyDescent="0.25">
      <c r="A111" t="s">
        <v>11</v>
      </c>
      <c r="B111">
        <f>MIN(B107:D107)</f>
        <v>71528.036944962805</v>
      </c>
      <c r="C111">
        <f>MAX(B108:D108)</f>
        <v>131710.31885503713</v>
      </c>
    </row>
    <row r="112" spans="1:6" x14ac:dyDescent="0.25">
      <c r="E112" t="s">
        <v>12</v>
      </c>
      <c r="F112">
        <v>20</v>
      </c>
    </row>
    <row r="113" spans="1:6" x14ac:dyDescent="0.25">
      <c r="A113" t="s">
        <v>10</v>
      </c>
    </row>
    <row r="114" spans="1:6" x14ac:dyDescent="0.25">
      <c r="A114">
        <f>B$111+F114*(C$111-B$111)/F$112</f>
        <v>71528.036944962805</v>
      </c>
      <c r="B114">
        <f>COUNTIFS(B3:B102,"&gt;= "&amp;$A114, B3:B102,"&lt; "&amp;$A115)</f>
        <v>0</v>
      </c>
      <c r="C114">
        <f t="shared" ref="C114:D125" si="5">COUNTIFS(C3:C102,"&gt;= "&amp;$A114, C3:C102,"&lt; "&amp;$A115)</f>
        <v>1</v>
      </c>
      <c r="D114">
        <f t="shared" si="5"/>
        <v>1</v>
      </c>
      <c r="F114">
        <v>0</v>
      </c>
    </row>
    <row r="115" spans="1:6" x14ac:dyDescent="0.25">
      <c r="A115">
        <f t="shared" ref="A115:A134" si="6">B$111+F115*(C$111-B$111)/F$112</f>
        <v>74537.151040466517</v>
      </c>
      <c r="B115">
        <f t="shared" ref="B115:B133" si="7">COUNTIFS(B4:B103,"&gt;= "&amp;$A115, B4:B103,"&lt; "&amp;$A116)</f>
        <v>0</v>
      </c>
      <c r="C115">
        <f t="shared" si="5"/>
        <v>0</v>
      </c>
      <c r="D115">
        <f t="shared" si="5"/>
        <v>0</v>
      </c>
      <c r="F115">
        <v>1</v>
      </c>
    </row>
    <row r="116" spans="1:6" x14ac:dyDescent="0.25">
      <c r="A116">
        <f t="shared" si="6"/>
        <v>77546.265135970243</v>
      </c>
      <c r="B116">
        <f t="shared" si="7"/>
        <v>0</v>
      </c>
      <c r="C116">
        <f t="shared" si="5"/>
        <v>0</v>
      </c>
      <c r="D116">
        <f t="shared" si="5"/>
        <v>0</v>
      </c>
      <c r="F116">
        <v>2</v>
      </c>
    </row>
    <row r="117" spans="1:6" x14ac:dyDescent="0.25">
      <c r="A117">
        <f t="shared" si="6"/>
        <v>80555.379231473955</v>
      </c>
      <c r="B117">
        <f t="shared" si="7"/>
        <v>0</v>
      </c>
      <c r="C117">
        <f t="shared" si="5"/>
        <v>0</v>
      </c>
      <c r="D117">
        <f t="shared" si="5"/>
        <v>0</v>
      </c>
      <c r="F117">
        <v>3</v>
      </c>
    </row>
    <row r="118" spans="1:6" x14ac:dyDescent="0.25">
      <c r="A118">
        <f t="shared" si="6"/>
        <v>83564.493326977667</v>
      </c>
      <c r="B118">
        <f t="shared" si="7"/>
        <v>0</v>
      </c>
      <c r="C118">
        <f t="shared" si="5"/>
        <v>0</v>
      </c>
      <c r="D118">
        <f t="shared" si="5"/>
        <v>0</v>
      </c>
      <c r="F118">
        <v>4</v>
      </c>
    </row>
    <row r="119" spans="1:6" x14ac:dyDescent="0.25">
      <c r="A119">
        <f t="shared" si="6"/>
        <v>86573.607422481378</v>
      </c>
      <c r="B119">
        <f t="shared" si="7"/>
        <v>1</v>
      </c>
      <c r="C119">
        <f t="shared" si="5"/>
        <v>0</v>
      </c>
      <c r="D119">
        <f t="shared" si="5"/>
        <v>0</v>
      </c>
      <c r="F119">
        <v>5</v>
      </c>
    </row>
    <row r="120" spans="1:6" x14ac:dyDescent="0.25">
      <c r="A120">
        <f t="shared" si="6"/>
        <v>89582.721517985105</v>
      </c>
      <c r="B120">
        <f t="shared" si="7"/>
        <v>0</v>
      </c>
      <c r="C120">
        <f t="shared" si="5"/>
        <v>1</v>
      </c>
      <c r="D120">
        <f t="shared" si="5"/>
        <v>1</v>
      </c>
      <c r="F120">
        <v>6</v>
      </c>
    </row>
    <row r="121" spans="1:6" x14ac:dyDescent="0.25">
      <c r="A121">
        <f t="shared" si="6"/>
        <v>92591.835613488816</v>
      </c>
      <c r="B121">
        <f t="shared" si="7"/>
        <v>6</v>
      </c>
      <c r="C121">
        <f t="shared" si="5"/>
        <v>3</v>
      </c>
      <c r="D121">
        <f t="shared" si="5"/>
        <v>0</v>
      </c>
      <c r="F121">
        <v>7</v>
      </c>
    </row>
    <row r="122" spans="1:6" x14ac:dyDescent="0.25">
      <c r="A122">
        <f t="shared" si="6"/>
        <v>95600.949708992528</v>
      </c>
      <c r="B122">
        <f t="shared" si="7"/>
        <v>16</v>
      </c>
      <c r="C122">
        <f t="shared" si="5"/>
        <v>19</v>
      </c>
      <c r="D122">
        <f t="shared" si="5"/>
        <v>17</v>
      </c>
      <c r="F122">
        <v>8</v>
      </c>
    </row>
    <row r="123" spans="1:6" x14ac:dyDescent="0.25">
      <c r="A123">
        <f t="shared" si="6"/>
        <v>98610.063804496254</v>
      </c>
      <c r="B123">
        <f t="shared" si="7"/>
        <v>24</v>
      </c>
      <c r="C123">
        <f t="shared" si="5"/>
        <v>23</v>
      </c>
      <c r="D123">
        <f t="shared" si="5"/>
        <v>24</v>
      </c>
      <c r="F123">
        <v>9</v>
      </c>
    </row>
    <row r="124" spans="1:6" x14ac:dyDescent="0.25">
      <c r="A124">
        <f t="shared" si="6"/>
        <v>101619.17789999997</v>
      </c>
      <c r="B124">
        <f t="shared" si="7"/>
        <v>27</v>
      </c>
      <c r="C124">
        <f t="shared" si="5"/>
        <v>22</v>
      </c>
      <c r="D124">
        <f t="shared" si="5"/>
        <v>29</v>
      </c>
      <c r="F124">
        <v>10</v>
      </c>
    </row>
    <row r="125" spans="1:6" x14ac:dyDescent="0.25">
      <c r="A125">
        <f t="shared" si="6"/>
        <v>104628.29199550368</v>
      </c>
      <c r="B125">
        <f t="shared" si="7"/>
        <v>11</v>
      </c>
      <c r="C125">
        <f t="shared" si="5"/>
        <v>10</v>
      </c>
      <c r="D125">
        <f t="shared" si="5"/>
        <v>7</v>
      </c>
      <c r="F125">
        <v>11</v>
      </c>
    </row>
    <row r="126" spans="1:6" x14ac:dyDescent="0.25">
      <c r="A126">
        <f t="shared" si="6"/>
        <v>107637.4060910074</v>
      </c>
      <c r="B126">
        <f>COUNTIFS(B15:B114,"&gt;= "&amp;$A126, B15:B114,"&lt; "&amp;$A127)</f>
        <v>2</v>
      </c>
      <c r="C126">
        <f t="shared" ref="C126:D133" si="8">COUNTIFS(C15:C114,"&gt;= "&amp;$A126, C15:C114,"&lt; "&amp;$A127)</f>
        <v>3</v>
      </c>
      <c r="D126">
        <f t="shared" si="8"/>
        <v>5</v>
      </c>
      <c r="F126">
        <v>12</v>
      </c>
    </row>
    <row r="127" spans="1:6" x14ac:dyDescent="0.25">
      <c r="A127">
        <f t="shared" si="6"/>
        <v>110646.52018651112</v>
      </c>
      <c r="B127">
        <f t="shared" si="7"/>
        <v>3</v>
      </c>
      <c r="C127">
        <f t="shared" si="8"/>
        <v>0</v>
      </c>
      <c r="D127">
        <f t="shared" si="8"/>
        <v>2</v>
      </c>
      <c r="F127">
        <v>13</v>
      </c>
    </row>
    <row r="128" spans="1:6" x14ac:dyDescent="0.25">
      <c r="A128">
        <f t="shared" si="6"/>
        <v>113655.63428201483</v>
      </c>
      <c r="B128">
        <f t="shared" si="7"/>
        <v>2</v>
      </c>
      <c r="C128">
        <f t="shared" si="8"/>
        <v>1</v>
      </c>
      <c r="D128">
        <f t="shared" si="8"/>
        <v>1</v>
      </c>
      <c r="F128">
        <v>14</v>
      </c>
    </row>
    <row r="129" spans="1:6" x14ac:dyDescent="0.25">
      <c r="A129">
        <f t="shared" si="6"/>
        <v>116664.74837751855</v>
      </c>
      <c r="B129">
        <f t="shared" si="7"/>
        <v>0</v>
      </c>
      <c r="C129">
        <f t="shared" si="8"/>
        <v>2</v>
      </c>
      <c r="D129">
        <f t="shared" si="8"/>
        <v>1</v>
      </c>
      <c r="F129">
        <v>15</v>
      </c>
    </row>
    <row r="130" spans="1:6" x14ac:dyDescent="0.25">
      <c r="A130">
        <f t="shared" si="6"/>
        <v>119673.86247302227</v>
      </c>
      <c r="B130">
        <f t="shared" si="7"/>
        <v>1</v>
      </c>
      <c r="C130">
        <f t="shared" si="8"/>
        <v>1</v>
      </c>
      <c r="D130">
        <f t="shared" si="8"/>
        <v>0</v>
      </c>
      <c r="F130">
        <v>16</v>
      </c>
    </row>
    <row r="131" spans="1:6" x14ac:dyDescent="0.25">
      <c r="A131">
        <f t="shared" si="6"/>
        <v>122682.97656852598</v>
      </c>
      <c r="B131">
        <f t="shared" si="7"/>
        <v>0</v>
      </c>
      <c r="C131">
        <f t="shared" si="8"/>
        <v>1</v>
      </c>
      <c r="D131">
        <f t="shared" si="8"/>
        <v>2</v>
      </c>
      <c r="F131">
        <v>17</v>
      </c>
    </row>
    <row r="132" spans="1:6" x14ac:dyDescent="0.25">
      <c r="A132">
        <f t="shared" si="6"/>
        <v>125692.09066402969</v>
      </c>
      <c r="B132">
        <f t="shared" si="7"/>
        <v>0</v>
      </c>
      <c r="C132">
        <f t="shared" si="8"/>
        <v>1</v>
      </c>
      <c r="D132">
        <f t="shared" si="8"/>
        <v>0</v>
      </c>
      <c r="F132">
        <v>18</v>
      </c>
    </row>
    <row r="133" spans="1:6" x14ac:dyDescent="0.25">
      <c r="A133">
        <f t="shared" si="6"/>
        <v>128701.20475953342</v>
      </c>
      <c r="B133">
        <f t="shared" si="7"/>
        <v>0</v>
      </c>
      <c r="C133">
        <f t="shared" si="8"/>
        <v>0</v>
      </c>
      <c r="D133">
        <f t="shared" si="8"/>
        <v>0</v>
      </c>
      <c r="F133">
        <v>19</v>
      </c>
    </row>
    <row r="134" spans="1:6" x14ac:dyDescent="0.25">
      <c r="A134">
        <f t="shared" si="6"/>
        <v>131710.31885503713</v>
      </c>
      <c r="F134">
        <v>20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I4" sqref="I4"/>
    </sheetView>
  </sheetViews>
  <sheetFormatPr defaultRowHeight="15" x14ac:dyDescent="0.25"/>
  <cols>
    <col min="1" max="1" width="18.140625" bestFit="1" customWidth="1"/>
    <col min="2" max="2" width="12" customWidth="1"/>
    <col min="3" max="3" width="12" bestFit="1" customWidth="1"/>
    <col min="4" max="4" width="11" customWidth="1"/>
    <col min="5" max="6" width="11" bestFit="1" customWidth="1"/>
    <col min="7" max="7" width="11.28515625" customWidth="1"/>
  </cols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</v>
      </c>
      <c r="F2" t="s">
        <v>13</v>
      </c>
    </row>
    <row r="3" spans="2:7" x14ac:dyDescent="0.25">
      <c r="B3">
        <v>2826051.71</v>
      </c>
      <c r="C3">
        <v>2296249.92</v>
      </c>
      <c r="D3">
        <v>2256817.5299999998</v>
      </c>
      <c r="F3" t="s">
        <v>14</v>
      </c>
      <c r="G3" s="2">
        <f>($B104-C104)/$B104</f>
        <v>0.22399576054998854</v>
      </c>
    </row>
    <row r="4" spans="2:7" x14ac:dyDescent="0.25">
      <c r="B4">
        <v>2873313.88</v>
      </c>
      <c r="C4">
        <v>2292689.66</v>
      </c>
      <c r="D4">
        <v>2251847.37</v>
      </c>
      <c r="F4" t="s">
        <v>15</v>
      </c>
      <c r="G4" s="2">
        <f>($B104-D104)/$B104</f>
        <v>0.21768970122638279</v>
      </c>
    </row>
    <row r="5" spans="2:7" x14ac:dyDescent="0.25">
      <c r="B5">
        <v>2858987.68</v>
      </c>
      <c r="C5">
        <v>2286343.87</v>
      </c>
      <c r="D5">
        <v>2258043.86</v>
      </c>
    </row>
    <row r="6" spans="2:7" x14ac:dyDescent="0.25">
      <c r="B6">
        <v>2995948.83</v>
      </c>
      <c r="C6">
        <v>2299476.46</v>
      </c>
      <c r="D6">
        <v>2267675.14</v>
      </c>
    </row>
    <row r="7" spans="2:7" x14ac:dyDescent="0.25">
      <c r="B7">
        <v>2878079.96</v>
      </c>
      <c r="C7">
        <v>2294610.12</v>
      </c>
      <c r="D7">
        <v>2280834.66</v>
      </c>
    </row>
    <row r="8" spans="2:7" x14ac:dyDescent="0.25">
      <c r="B8">
        <v>2933240.72</v>
      </c>
      <c r="C8">
        <v>2276187.73</v>
      </c>
      <c r="D8">
        <v>2276002.94</v>
      </c>
    </row>
    <row r="9" spans="2:7" x14ac:dyDescent="0.25">
      <c r="B9">
        <v>2920738.7</v>
      </c>
      <c r="C9">
        <v>2242922.0099999998</v>
      </c>
      <c r="D9">
        <v>2223301.29</v>
      </c>
    </row>
    <row r="10" spans="2:7" x14ac:dyDescent="0.25">
      <c r="B10">
        <v>2918341.8</v>
      </c>
      <c r="C10">
        <v>2267740.4700000002</v>
      </c>
      <c r="D10">
        <v>2275289.69</v>
      </c>
    </row>
    <row r="11" spans="2:7" x14ac:dyDescent="0.25">
      <c r="B11">
        <v>2879181</v>
      </c>
      <c r="C11">
        <v>2287380.62</v>
      </c>
      <c r="D11">
        <v>2303604.9</v>
      </c>
    </row>
    <row r="12" spans="2:7" x14ac:dyDescent="0.25">
      <c r="B12">
        <v>2889597.75</v>
      </c>
      <c r="C12">
        <v>2259089.04</v>
      </c>
      <c r="D12">
        <v>2292003.83</v>
      </c>
    </row>
    <row r="13" spans="2:7" x14ac:dyDescent="0.25">
      <c r="B13">
        <v>2865998.4</v>
      </c>
      <c r="C13">
        <v>2221934.31</v>
      </c>
      <c r="D13">
        <v>2328760.08</v>
      </c>
    </row>
    <row r="14" spans="2:7" x14ac:dyDescent="0.25">
      <c r="B14">
        <v>2896627.22</v>
      </c>
      <c r="C14">
        <v>2234295.38</v>
      </c>
      <c r="D14">
        <v>2346015.34</v>
      </c>
    </row>
    <row r="15" spans="2:7" x14ac:dyDescent="0.25">
      <c r="B15">
        <v>2969387.39</v>
      </c>
      <c r="C15">
        <v>2260853.0699999998</v>
      </c>
      <c r="D15">
        <v>2301197.73</v>
      </c>
    </row>
    <row r="16" spans="2:7" x14ac:dyDescent="0.25">
      <c r="B16">
        <v>3033735.73</v>
      </c>
      <c r="C16">
        <v>2258513.2000000002</v>
      </c>
      <c r="D16">
        <v>2277140.27</v>
      </c>
    </row>
    <row r="17" spans="2:4" x14ac:dyDescent="0.25">
      <c r="B17">
        <v>2983208.95</v>
      </c>
      <c r="C17">
        <v>2292646.04</v>
      </c>
      <c r="D17">
        <v>2287178.7000000002</v>
      </c>
    </row>
    <row r="18" spans="2:4" x14ac:dyDescent="0.25">
      <c r="B18">
        <v>2923069.12</v>
      </c>
      <c r="C18">
        <v>2165591.4</v>
      </c>
      <c r="D18">
        <v>2300178.79</v>
      </c>
    </row>
    <row r="19" spans="2:4" x14ac:dyDescent="0.25">
      <c r="B19">
        <v>2866158.33</v>
      </c>
      <c r="C19">
        <v>2258252.27</v>
      </c>
      <c r="D19">
        <v>2270409.7599999998</v>
      </c>
    </row>
    <row r="20" spans="2:4" x14ac:dyDescent="0.25">
      <c r="B20">
        <v>2840896.93</v>
      </c>
      <c r="C20">
        <v>2298152.1800000002</v>
      </c>
      <c r="D20">
        <v>2220014.46</v>
      </c>
    </row>
    <row r="21" spans="2:4" x14ac:dyDescent="0.25">
      <c r="B21">
        <v>2854191.96</v>
      </c>
      <c r="C21">
        <v>2308822.48</v>
      </c>
      <c r="D21">
        <v>2255280.96</v>
      </c>
    </row>
    <row r="22" spans="2:4" x14ac:dyDescent="0.25">
      <c r="B22">
        <v>2930804.22</v>
      </c>
      <c r="C22">
        <v>2326414.98</v>
      </c>
      <c r="D22">
        <v>2324351.7200000002</v>
      </c>
    </row>
    <row r="23" spans="2:4" x14ac:dyDescent="0.25">
      <c r="B23">
        <v>2920402.69</v>
      </c>
      <c r="C23">
        <v>2229050.52</v>
      </c>
      <c r="D23">
        <v>2246498.37</v>
      </c>
    </row>
    <row r="24" spans="2:4" x14ac:dyDescent="0.25">
      <c r="B24">
        <v>2943273.82</v>
      </c>
      <c r="C24">
        <v>2257484.48</v>
      </c>
      <c r="D24">
        <v>2264810.92</v>
      </c>
    </row>
    <row r="25" spans="2:4" x14ac:dyDescent="0.25">
      <c r="B25">
        <v>2858740.06</v>
      </c>
      <c r="C25">
        <v>2282837.2000000002</v>
      </c>
      <c r="D25">
        <v>2269509.98</v>
      </c>
    </row>
    <row r="26" spans="2:4" x14ac:dyDescent="0.25">
      <c r="B26">
        <v>2885025.05</v>
      </c>
      <c r="C26">
        <v>2263206.81</v>
      </c>
      <c r="D26">
        <v>2288584.88</v>
      </c>
    </row>
    <row r="27" spans="2:4" x14ac:dyDescent="0.25">
      <c r="B27">
        <v>2889652.33</v>
      </c>
      <c r="C27">
        <v>2265477.35</v>
      </c>
      <c r="D27">
        <v>2260670.4700000002</v>
      </c>
    </row>
    <row r="28" spans="2:4" x14ac:dyDescent="0.25">
      <c r="B28">
        <v>2913321.9</v>
      </c>
      <c r="C28">
        <v>2243296.11</v>
      </c>
      <c r="D28">
        <v>2275963.63</v>
      </c>
    </row>
    <row r="29" spans="2:4" x14ac:dyDescent="0.25">
      <c r="B29">
        <v>2913472.67</v>
      </c>
      <c r="C29">
        <v>2280310.48</v>
      </c>
      <c r="D29">
        <v>2345354.31</v>
      </c>
    </row>
    <row r="30" spans="2:4" x14ac:dyDescent="0.25">
      <c r="B30">
        <v>2974681.49</v>
      </c>
      <c r="C30">
        <v>2323043.4300000002</v>
      </c>
      <c r="D30">
        <v>2236732.33</v>
      </c>
    </row>
    <row r="31" spans="2:4" x14ac:dyDescent="0.25">
      <c r="B31">
        <v>2934697.91</v>
      </c>
      <c r="C31">
        <v>2273565.0699999998</v>
      </c>
      <c r="D31">
        <v>2288442.4300000002</v>
      </c>
    </row>
    <row r="32" spans="2:4" x14ac:dyDescent="0.25">
      <c r="B32">
        <v>2863454.14</v>
      </c>
      <c r="C32">
        <v>2251242.7999999998</v>
      </c>
      <c r="D32">
        <v>2278084.9</v>
      </c>
    </row>
    <row r="33" spans="2:4" x14ac:dyDescent="0.25">
      <c r="B33">
        <v>2861076.55</v>
      </c>
      <c r="C33">
        <v>2263968.7400000002</v>
      </c>
      <c r="D33">
        <v>2248860.39</v>
      </c>
    </row>
    <row r="34" spans="2:4" x14ac:dyDescent="0.25">
      <c r="B34">
        <v>2876630.23</v>
      </c>
      <c r="C34">
        <v>2267504.29</v>
      </c>
      <c r="D34">
        <v>2294836.7000000002</v>
      </c>
    </row>
    <row r="35" spans="2:4" x14ac:dyDescent="0.25">
      <c r="B35">
        <v>2914783.26</v>
      </c>
      <c r="C35">
        <v>2264429.9</v>
      </c>
      <c r="D35">
        <v>2272956.13</v>
      </c>
    </row>
    <row r="36" spans="2:4" x14ac:dyDescent="0.25">
      <c r="B36">
        <v>2938418.64</v>
      </c>
      <c r="C36">
        <v>2270099.36</v>
      </c>
      <c r="D36">
        <v>2258321.41</v>
      </c>
    </row>
    <row r="37" spans="2:4" x14ac:dyDescent="0.25">
      <c r="B37">
        <v>2858677.58</v>
      </c>
      <c r="C37">
        <v>2276910.8199999998</v>
      </c>
      <c r="D37">
        <v>2251776.7599999998</v>
      </c>
    </row>
    <row r="38" spans="2:4" x14ac:dyDescent="0.25">
      <c r="B38">
        <v>2890875.78</v>
      </c>
      <c r="C38">
        <v>2267205.9300000002</v>
      </c>
      <c r="D38">
        <v>2288450.46</v>
      </c>
    </row>
    <row r="39" spans="2:4" x14ac:dyDescent="0.25">
      <c r="B39">
        <v>2871840.81</v>
      </c>
      <c r="C39">
        <v>2235110.23</v>
      </c>
      <c r="D39">
        <v>2233891.65</v>
      </c>
    </row>
    <row r="40" spans="2:4" x14ac:dyDescent="0.25">
      <c r="B40">
        <v>2916695.27</v>
      </c>
      <c r="C40">
        <v>2259764.4500000002</v>
      </c>
      <c r="D40">
        <v>2298222.7400000002</v>
      </c>
    </row>
    <row r="41" spans="2:4" x14ac:dyDescent="0.25">
      <c r="B41">
        <v>2980966.55</v>
      </c>
      <c r="C41">
        <v>2261082.77</v>
      </c>
      <c r="D41">
        <v>2303042.77</v>
      </c>
    </row>
    <row r="42" spans="2:4" x14ac:dyDescent="0.25">
      <c r="B42">
        <v>2883670.18</v>
      </c>
      <c r="C42">
        <v>2229239.2000000002</v>
      </c>
      <c r="D42">
        <v>2247426.79</v>
      </c>
    </row>
    <row r="43" spans="2:4" x14ac:dyDescent="0.25">
      <c r="B43">
        <v>2824352.79</v>
      </c>
      <c r="C43">
        <v>2252554.7999999998</v>
      </c>
      <c r="D43">
        <v>2275275.12</v>
      </c>
    </row>
    <row r="44" spans="2:4" x14ac:dyDescent="0.25">
      <c r="B44">
        <v>2841646.75</v>
      </c>
      <c r="C44">
        <v>2285198.8199999998</v>
      </c>
      <c r="D44">
        <v>2319023.44</v>
      </c>
    </row>
    <row r="45" spans="2:4" x14ac:dyDescent="0.25">
      <c r="B45">
        <v>2824947.6</v>
      </c>
      <c r="C45">
        <v>2264337.5</v>
      </c>
      <c r="D45">
        <v>2306563.7599999998</v>
      </c>
    </row>
    <row r="46" spans="2:4" x14ac:dyDescent="0.25">
      <c r="B46">
        <v>2930141.07</v>
      </c>
      <c r="C46">
        <v>2286056.42</v>
      </c>
      <c r="D46">
        <v>2296651.02</v>
      </c>
    </row>
    <row r="47" spans="2:4" x14ac:dyDescent="0.25">
      <c r="B47">
        <v>2857769.02</v>
      </c>
      <c r="C47">
        <v>2310809.84</v>
      </c>
      <c r="D47">
        <v>2252700.75</v>
      </c>
    </row>
    <row r="48" spans="2:4" x14ac:dyDescent="0.25">
      <c r="B48">
        <v>2873027.17</v>
      </c>
      <c r="C48">
        <v>2226636.33</v>
      </c>
      <c r="D48">
        <v>2303449.41</v>
      </c>
    </row>
    <row r="49" spans="2:4" x14ac:dyDescent="0.25">
      <c r="B49">
        <v>2904110.41</v>
      </c>
      <c r="C49">
        <v>2305309.1</v>
      </c>
      <c r="D49">
        <v>2301111.19</v>
      </c>
    </row>
    <row r="50" spans="2:4" x14ac:dyDescent="0.25">
      <c r="B50">
        <v>2891273.92</v>
      </c>
      <c r="C50">
        <v>2238803.7200000002</v>
      </c>
      <c r="D50">
        <v>2277128.33</v>
      </c>
    </row>
    <row r="51" spans="2:4" x14ac:dyDescent="0.25">
      <c r="B51">
        <v>2885608.54</v>
      </c>
      <c r="C51">
        <v>2279635.73</v>
      </c>
      <c r="D51">
        <v>2297173.7400000002</v>
      </c>
    </row>
    <row r="52" spans="2:4" x14ac:dyDescent="0.25">
      <c r="B52">
        <v>2901218.85</v>
      </c>
      <c r="C52">
        <v>2254719.48</v>
      </c>
      <c r="D52">
        <v>2269898.13</v>
      </c>
    </row>
    <row r="53" spans="2:4" x14ac:dyDescent="0.25">
      <c r="B53">
        <v>2869712.33</v>
      </c>
      <c r="C53">
        <v>2137496.75</v>
      </c>
      <c r="D53">
        <v>2273227.2200000002</v>
      </c>
    </row>
    <row r="54" spans="2:4" x14ac:dyDescent="0.25">
      <c r="B54">
        <v>2930898.46</v>
      </c>
      <c r="C54">
        <v>2083801.04</v>
      </c>
      <c r="D54">
        <v>2276408.04</v>
      </c>
    </row>
    <row r="55" spans="2:4" x14ac:dyDescent="0.25">
      <c r="B55">
        <v>2933003.3</v>
      </c>
      <c r="C55">
        <v>2074709.51</v>
      </c>
      <c r="D55">
        <v>2262020.38</v>
      </c>
    </row>
    <row r="56" spans="2:4" x14ac:dyDescent="0.25">
      <c r="B56">
        <v>2843003.54</v>
      </c>
      <c r="C56">
        <v>2132898.9900000002</v>
      </c>
      <c r="D56">
        <v>2264056</v>
      </c>
    </row>
    <row r="57" spans="2:4" x14ac:dyDescent="0.25">
      <c r="B57">
        <v>2890124.44</v>
      </c>
      <c r="C57">
        <v>2114982.83</v>
      </c>
      <c r="D57">
        <v>2273663.5099999998</v>
      </c>
    </row>
    <row r="58" spans="2:4" x14ac:dyDescent="0.25">
      <c r="B58">
        <v>2838055.88</v>
      </c>
      <c r="C58">
        <v>2088255.4</v>
      </c>
      <c r="D58">
        <v>2228655.1800000002</v>
      </c>
    </row>
    <row r="59" spans="2:4" x14ac:dyDescent="0.25">
      <c r="B59">
        <v>2846059.15</v>
      </c>
      <c r="C59">
        <v>2117284.69</v>
      </c>
      <c r="D59">
        <v>2253787.33</v>
      </c>
    </row>
    <row r="60" spans="2:4" x14ac:dyDescent="0.25">
      <c r="B60">
        <v>2885475.78</v>
      </c>
      <c r="C60">
        <v>2117457.4700000002</v>
      </c>
      <c r="D60">
        <v>2298653.36</v>
      </c>
    </row>
    <row r="61" spans="2:4" x14ac:dyDescent="0.25">
      <c r="B61">
        <v>2895087.52</v>
      </c>
      <c r="C61">
        <v>1985785.85</v>
      </c>
      <c r="D61">
        <v>1872475.27</v>
      </c>
    </row>
    <row r="62" spans="2:4" x14ac:dyDescent="0.25">
      <c r="B62">
        <v>2874891.58</v>
      </c>
      <c r="C62">
        <v>2225124.38</v>
      </c>
      <c r="D62">
        <v>2269176.9900000002</v>
      </c>
    </row>
    <row r="63" spans="2:4" x14ac:dyDescent="0.25">
      <c r="B63">
        <v>2847626.87</v>
      </c>
      <c r="C63">
        <v>2265535.2599999998</v>
      </c>
      <c r="D63">
        <v>2248846.4500000002</v>
      </c>
    </row>
    <row r="64" spans="2:4" x14ac:dyDescent="0.25">
      <c r="B64">
        <v>2842320.27</v>
      </c>
      <c r="C64">
        <v>2239928.27</v>
      </c>
      <c r="D64">
        <v>2281853.39</v>
      </c>
    </row>
    <row r="65" spans="2:4" x14ac:dyDescent="0.25">
      <c r="B65">
        <v>2857120.87</v>
      </c>
      <c r="C65">
        <v>2271450.59</v>
      </c>
      <c r="D65">
        <v>2253495.02</v>
      </c>
    </row>
    <row r="66" spans="2:4" x14ac:dyDescent="0.25">
      <c r="B66">
        <v>2916001.99</v>
      </c>
      <c r="C66">
        <v>2283115.83</v>
      </c>
      <c r="D66">
        <v>2209930.09</v>
      </c>
    </row>
    <row r="67" spans="2:4" x14ac:dyDescent="0.25">
      <c r="B67">
        <v>2897802.88</v>
      </c>
      <c r="C67">
        <v>2280357.92</v>
      </c>
      <c r="D67">
        <v>2304225.4</v>
      </c>
    </row>
    <row r="68" spans="2:4" x14ac:dyDescent="0.25">
      <c r="B68">
        <v>2910114.93</v>
      </c>
      <c r="C68">
        <v>2261083.06</v>
      </c>
      <c r="D68">
        <v>2275012.66</v>
      </c>
    </row>
    <row r="69" spans="2:4" x14ac:dyDescent="0.25">
      <c r="B69">
        <v>2899641.53</v>
      </c>
      <c r="C69">
        <v>2270910.63</v>
      </c>
      <c r="D69">
        <v>2262062.41</v>
      </c>
    </row>
    <row r="70" spans="2:4" x14ac:dyDescent="0.25">
      <c r="B70">
        <v>2970072.19</v>
      </c>
      <c r="C70">
        <v>2242588.62</v>
      </c>
      <c r="D70">
        <v>2272046.84</v>
      </c>
    </row>
    <row r="71" spans="2:4" x14ac:dyDescent="0.25">
      <c r="B71">
        <v>2965690.86</v>
      </c>
      <c r="C71">
        <v>2264088.4900000002</v>
      </c>
      <c r="D71">
        <v>2246702.06</v>
      </c>
    </row>
    <row r="72" spans="2:4" x14ac:dyDescent="0.25">
      <c r="B72">
        <v>2925465.04</v>
      </c>
      <c r="C72">
        <v>2222047.56</v>
      </c>
      <c r="D72">
        <v>2248205.71</v>
      </c>
    </row>
    <row r="73" spans="2:4" x14ac:dyDescent="0.25">
      <c r="B73">
        <v>2894274</v>
      </c>
      <c r="C73">
        <v>2270160.44</v>
      </c>
      <c r="D73">
        <v>2245848.06</v>
      </c>
    </row>
    <row r="74" spans="2:4" x14ac:dyDescent="0.25">
      <c r="B74">
        <v>2900966.73</v>
      </c>
      <c r="C74">
        <v>2217252.12</v>
      </c>
      <c r="D74">
        <v>2273874.2200000002</v>
      </c>
    </row>
    <row r="75" spans="2:4" x14ac:dyDescent="0.25">
      <c r="B75">
        <v>2860176.7</v>
      </c>
      <c r="C75">
        <v>2291417.9500000002</v>
      </c>
      <c r="D75">
        <v>2275716.02</v>
      </c>
    </row>
    <row r="76" spans="2:4" x14ac:dyDescent="0.25">
      <c r="B76">
        <v>2848535.91</v>
      </c>
      <c r="C76">
        <v>2268615.15</v>
      </c>
      <c r="D76">
        <v>2248666.65</v>
      </c>
    </row>
    <row r="77" spans="2:4" x14ac:dyDescent="0.25">
      <c r="B77">
        <v>2941868.62</v>
      </c>
      <c r="C77">
        <v>2259728.9</v>
      </c>
      <c r="D77">
        <v>2282154.88</v>
      </c>
    </row>
    <row r="78" spans="2:4" x14ac:dyDescent="0.25">
      <c r="B78">
        <v>2830648.96</v>
      </c>
      <c r="C78">
        <v>2259313.89</v>
      </c>
      <c r="D78">
        <v>2288823.38</v>
      </c>
    </row>
    <row r="79" spans="2:4" x14ac:dyDescent="0.25">
      <c r="B79">
        <v>2882269.11</v>
      </c>
      <c r="C79">
        <v>2306006.84</v>
      </c>
      <c r="D79">
        <v>2289627.2400000002</v>
      </c>
    </row>
    <row r="80" spans="2:4" x14ac:dyDescent="0.25">
      <c r="B80">
        <v>2912907.29</v>
      </c>
      <c r="C80">
        <v>2246205.2200000002</v>
      </c>
      <c r="D80">
        <v>2264029.34</v>
      </c>
    </row>
    <row r="81" spans="2:4" x14ac:dyDescent="0.25">
      <c r="B81">
        <v>2859284.84</v>
      </c>
      <c r="C81">
        <v>2251573.58</v>
      </c>
      <c r="D81">
        <v>2277465.87</v>
      </c>
    </row>
    <row r="82" spans="2:4" x14ac:dyDescent="0.25">
      <c r="B82">
        <v>2861297.82</v>
      </c>
      <c r="C82">
        <v>2251723.44</v>
      </c>
      <c r="D82">
        <v>2296031.89</v>
      </c>
    </row>
    <row r="83" spans="2:4" x14ac:dyDescent="0.25">
      <c r="B83">
        <v>2844330.12</v>
      </c>
      <c r="C83">
        <v>2275019.87</v>
      </c>
      <c r="D83">
        <v>2258330.98</v>
      </c>
    </row>
    <row r="84" spans="2:4" x14ac:dyDescent="0.25">
      <c r="B84">
        <v>2915671.42</v>
      </c>
      <c r="C84">
        <v>2221723.44</v>
      </c>
      <c r="D84">
        <v>2288890.6800000002</v>
      </c>
    </row>
    <row r="85" spans="2:4" x14ac:dyDescent="0.25">
      <c r="B85">
        <v>2983215.53</v>
      </c>
      <c r="C85">
        <v>2252645.2200000002</v>
      </c>
      <c r="D85">
        <v>2289843.16</v>
      </c>
    </row>
    <row r="86" spans="2:4" x14ac:dyDescent="0.25">
      <c r="B86">
        <v>2957983.86</v>
      </c>
      <c r="C86">
        <v>2293923.89</v>
      </c>
      <c r="D86">
        <v>2229677.56</v>
      </c>
    </row>
    <row r="87" spans="2:4" x14ac:dyDescent="0.25">
      <c r="B87">
        <v>2854277.17</v>
      </c>
      <c r="C87">
        <v>2264048.86</v>
      </c>
      <c r="D87">
        <v>2252826.96</v>
      </c>
    </row>
    <row r="88" spans="2:4" x14ac:dyDescent="0.25">
      <c r="B88">
        <v>2878524.98</v>
      </c>
      <c r="C88">
        <v>2248771.2799999998</v>
      </c>
      <c r="D88">
        <v>2246076.59</v>
      </c>
    </row>
    <row r="89" spans="2:4" x14ac:dyDescent="0.25">
      <c r="B89">
        <v>2832498.88</v>
      </c>
      <c r="C89">
        <v>2243432.2799999998</v>
      </c>
      <c r="D89">
        <v>2259710.75</v>
      </c>
    </row>
    <row r="90" spans="2:4" x14ac:dyDescent="0.25">
      <c r="B90">
        <v>2893523.28</v>
      </c>
      <c r="C90">
        <v>2260929.34</v>
      </c>
      <c r="D90">
        <v>2277467.64</v>
      </c>
    </row>
    <row r="91" spans="2:4" x14ac:dyDescent="0.25">
      <c r="B91">
        <v>2873916.35</v>
      </c>
      <c r="C91">
        <v>2266984.04</v>
      </c>
      <c r="D91">
        <v>2266868.65</v>
      </c>
    </row>
    <row r="92" spans="2:4" x14ac:dyDescent="0.25">
      <c r="B92">
        <v>2902348.69</v>
      </c>
      <c r="C92">
        <v>2249992.04</v>
      </c>
      <c r="D92">
        <v>2214544.44</v>
      </c>
    </row>
    <row r="93" spans="2:4" x14ac:dyDescent="0.25">
      <c r="B93">
        <v>2970224.63</v>
      </c>
      <c r="C93">
        <v>2237678.88</v>
      </c>
      <c r="D93">
        <v>2176141.13</v>
      </c>
    </row>
    <row r="94" spans="2:4" x14ac:dyDescent="0.25">
      <c r="B94">
        <v>2957900.81</v>
      </c>
      <c r="C94">
        <v>2225899.46</v>
      </c>
      <c r="D94">
        <v>2308739.46</v>
      </c>
    </row>
    <row r="95" spans="2:4" x14ac:dyDescent="0.25">
      <c r="B95">
        <v>2949798.88</v>
      </c>
      <c r="C95">
        <v>2287404.42</v>
      </c>
      <c r="D95">
        <v>2239773.7000000002</v>
      </c>
    </row>
    <row r="96" spans="2:4" x14ac:dyDescent="0.25">
      <c r="B96">
        <v>2988753.31</v>
      </c>
      <c r="C96">
        <v>2287677.92</v>
      </c>
      <c r="D96">
        <v>2173576.38</v>
      </c>
    </row>
    <row r="97" spans="1:6" x14ac:dyDescent="0.25">
      <c r="B97">
        <v>2937736.34</v>
      </c>
      <c r="C97">
        <v>2233857.4700000002</v>
      </c>
      <c r="D97">
        <v>2274428.67</v>
      </c>
    </row>
    <row r="98" spans="1:6" x14ac:dyDescent="0.25">
      <c r="B98">
        <v>2912788.88</v>
      </c>
      <c r="C98">
        <v>2244765.69</v>
      </c>
      <c r="D98">
        <v>2292300.5499999998</v>
      </c>
    </row>
    <row r="99" spans="1:6" x14ac:dyDescent="0.25">
      <c r="B99">
        <v>2914910.76</v>
      </c>
      <c r="C99">
        <v>2251884.12</v>
      </c>
      <c r="D99">
        <v>2270242.02</v>
      </c>
    </row>
    <row r="100" spans="1:6" x14ac:dyDescent="0.25">
      <c r="B100">
        <v>2910584.13</v>
      </c>
      <c r="C100">
        <v>2300168.42</v>
      </c>
      <c r="D100">
        <v>2280100.4900000002</v>
      </c>
    </row>
    <row r="101" spans="1:6" x14ac:dyDescent="0.25">
      <c r="B101">
        <v>2875139.66</v>
      </c>
      <c r="C101">
        <v>2286001.77</v>
      </c>
      <c r="D101">
        <v>2269562.54</v>
      </c>
    </row>
    <row r="102" spans="1:6" x14ac:dyDescent="0.25">
      <c r="B102">
        <v>2859145.9</v>
      </c>
      <c r="C102">
        <v>2259675.2000000002</v>
      </c>
      <c r="D102">
        <v>2284767.88</v>
      </c>
    </row>
    <row r="104" spans="1:6" x14ac:dyDescent="0.25">
      <c r="A104" t="s">
        <v>4</v>
      </c>
      <c r="B104">
        <f>AVERAGE(B3:B102)</f>
        <v>2898056.8627999998</v>
      </c>
      <c r="C104">
        <f>AVERAGE(C3:C102)</f>
        <v>2248904.4117000001</v>
      </c>
      <c r="D104">
        <f>AVERAGE(D3:D102)</f>
        <v>2267179.7301999996</v>
      </c>
    </row>
    <row r="105" spans="1:6" x14ac:dyDescent="0.25">
      <c r="A105" t="s">
        <v>5</v>
      </c>
      <c r="B105">
        <f>_xlfn.STDEV.S(B3:B102)</f>
        <v>44286.08756520458</v>
      </c>
      <c r="C105">
        <f>_xlfn.STDEV.S(C3:C102)</f>
        <v>56379.578565884374</v>
      </c>
      <c r="D105">
        <f>_xlfn.STDEV.S(D3:D102)</f>
        <v>49328.733651727853</v>
      </c>
    </row>
    <row r="106" spans="1:6" x14ac:dyDescent="0.25">
      <c r="A106" t="s">
        <v>6</v>
      </c>
      <c r="B106">
        <v>3</v>
      </c>
      <c r="C106">
        <v>3</v>
      </c>
      <c r="D106">
        <v>3</v>
      </c>
    </row>
    <row r="107" spans="1:6" x14ac:dyDescent="0.25">
      <c r="A107" t="s">
        <v>7</v>
      </c>
      <c r="B107">
        <f>B104-B106*B105</f>
        <v>2765198.600104386</v>
      </c>
      <c r="C107">
        <f>C104-C106*C105</f>
        <v>2079765.6760023469</v>
      </c>
      <c r="D107">
        <f>D104-D106*D105</f>
        <v>2119193.5292448159</v>
      </c>
    </row>
    <row r="108" spans="1:6" x14ac:dyDescent="0.25">
      <c r="A108" t="s">
        <v>8</v>
      </c>
      <c r="B108">
        <f>B104+B106*B105</f>
        <v>3030915.1254956136</v>
      </c>
      <c r="C108">
        <f>C104+C106*C105</f>
        <v>2418043.1473976532</v>
      </c>
      <c r="D108">
        <f>D104+D106*D105</f>
        <v>2415165.9311551834</v>
      </c>
    </row>
    <row r="109" spans="1:6" x14ac:dyDescent="0.25">
      <c r="A109" t="s">
        <v>9</v>
      </c>
      <c r="B109">
        <f>SUM(COUNTIF(B3:B102,"&lt; "&amp;B107),COUNTIF(B3:B102,"&gt; "&amp;B108))</f>
        <v>1</v>
      </c>
      <c r="C109">
        <f>SUM(COUNTIF(C3:C102,"&lt; "&amp;C107),COUNTIF(C3:C102,"&gt; "&amp;C108))</f>
        <v>2</v>
      </c>
      <c r="D109">
        <f>SUM(COUNTIF(D3:D102,"&lt; "&amp;D107),COUNTIF(D3:D102,"&gt; "&amp;D108))</f>
        <v>1</v>
      </c>
    </row>
    <row r="111" spans="1:6" x14ac:dyDescent="0.25">
      <c r="A111" t="s">
        <v>11</v>
      </c>
      <c r="B111">
        <f>MIN(B107:D107)</f>
        <v>2079765.6760023469</v>
      </c>
      <c r="C111">
        <f>MAX(B108:D108)</f>
        <v>3030915.1254956136</v>
      </c>
    </row>
    <row r="112" spans="1:6" x14ac:dyDescent="0.25">
      <c r="E112" t="s">
        <v>12</v>
      </c>
      <c r="F112">
        <v>40</v>
      </c>
    </row>
    <row r="113" spans="1:6" x14ac:dyDescent="0.25">
      <c r="A113" t="s">
        <v>10</v>
      </c>
    </row>
    <row r="114" spans="1:6" x14ac:dyDescent="0.25">
      <c r="A114" s="1">
        <f>B$111+F114*(C$111-B$111)/F$112</f>
        <v>2079765.6760023469</v>
      </c>
      <c r="B114">
        <f>COUNTIFS(B3:B102,"&gt;= "&amp;$A114, B3:B102,"&lt; "&amp;$A115)</f>
        <v>0</v>
      </c>
      <c r="C114">
        <f>COUNTIFS(C3:C102,"&gt;= "&amp;$A114, C3:C102,"&lt; "&amp;$A115)</f>
        <v>2</v>
      </c>
      <c r="D114">
        <f>COUNTIFS(D3:D102,"&gt;= "&amp;$A114, D3:D102,"&lt; "&amp;$A115)</f>
        <v>0</v>
      </c>
      <c r="F114">
        <v>0</v>
      </c>
    </row>
    <row r="115" spans="1:6" x14ac:dyDescent="0.25">
      <c r="A115" s="1">
        <f t="shared" ref="A115:A134" si="0">B$111+F115*(C$111-B$111)/F$112</f>
        <v>2103544.4122396787</v>
      </c>
      <c r="B115">
        <f>COUNTIFS(B4:B103,"&gt;= "&amp;$A115, B4:B103,"&lt; "&amp;$A116)</f>
        <v>0</v>
      </c>
      <c r="C115">
        <f>COUNTIFS(C4:C103,"&gt;= "&amp;$A115, C4:C103,"&lt; "&amp;$A116)</f>
        <v>3</v>
      </c>
      <c r="D115">
        <f>COUNTIFS(D4:D103,"&gt;= "&amp;$A115, D4:D103,"&lt; "&amp;$A116)</f>
        <v>0</v>
      </c>
      <c r="F115">
        <v>1</v>
      </c>
    </row>
    <row r="116" spans="1:6" x14ac:dyDescent="0.25">
      <c r="A116" s="1">
        <f t="shared" si="0"/>
        <v>2127323.1484770104</v>
      </c>
      <c r="B116">
        <f>COUNTIFS(B5:B104,"&gt;= "&amp;$A116, B5:B104,"&lt; "&amp;$A117)</f>
        <v>0</v>
      </c>
      <c r="C116">
        <f>COUNTIFS(C5:C104,"&gt;= "&amp;$A116, C5:C104,"&lt; "&amp;$A117)</f>
        <v>2</v>
      </c>
      <c r="D116">
        <f>COUNTIFS(D5:D104,"&gt;= "&amp;$A116, D5:D104,"&lt; "&amp;$A117)</f>
        <v>0</v>
      </c>
      <c r="F116">
        <v>2</v>
      </c>
    </row>
    <row r="117" spans="1:6" x14ac:dyDescent="0.25">
      <c r="A117" s="1">
        <f t="shared" si="0"/>
        <v>2151101.8847143417</v>
      </c>
      <c r="B117">
        <f>COUNTIFS(B6:B105,"&gt;= "&amp;$A117, B6:B105,"&lt; "&amp;$A118)</f>
        <v>0</v>
      </c>
      <c r="C117">
        <f>COUNTIFS(C6:C105,"&gt;= "&amp;$A117, C6:C105,"&lt; "&amp;$A118)</f>
        <v>1</v>
      </c>
      <c r="D117">
        <f>COUNTIFS(D6:D105,"&gt;= "&amp;$A117, D6:D105,"&lt; "&amp;$A118)</f>
        <v>1</v>
      </c>
      <c r="F117">
        <v>3</v>
      </c>
    </row>
    <row r="118" spans="1:6" x14ac:dyDescent="0.25">
      <c r="A118" s="1">
        <f t="shared" si="0"/>
        <v>2174880.6209516735</v>
      </c>
      <c r="B118">
        <f>COUNTIFS(B7:B106,"&gt;= "&amp;$A118, B7:B106,"&lt; "&amp;$A119)</f>
        <v>0</v>
      </c>
      <c r="C118">
        <f>COUNTIFS(C7:C106,"&gt;= "&amp;$A118, C7:C106,"&lt; "&amp;$A119)</f>
        <v>0</v>
      </c>
      <c r="D118">
        <f>COUNTIFS(D7:D106,"&gt;= "&amp;$A118, D7:D106,"&lt; "&amp;$A119)</f>
        <v>1</v>
      </c>
      <c r="F118">
        <v>4</v>
      </c>
    </row>
    <row r="119" spans="1:6" x14ac:dyDescent="0.25">
      <c r="A119" s="1">
        <f t="shared" si="0"/>
        <v>2198659.3571890052</v>
      </c>
      <c r="B119">
        <f>COUNTIFS(B8:B107,"&gt;= "&amp;$A119, B8:B107,"&lt; "&amp;$A120)</f>
        <v>0</v>
      </c>
      <c r="C119">
        <f>COUNTIFS(C8:C107,"&gt;= "&amp;$A119, C8:C107,"&lt; "&amp;$A120)</f>
        <v>4</v>
      </c>
      <c r="D119">
        <f>COUNTIFS(D8:D107,"&gt;= "&amp;$A119, D8:D107,"&lt; "&amp;$A120)</f>
        <v>3</v>
      </c>
      <c r="F119">
        <v>5</v>
      </c>
    </row>
    <row r="120" spans="1:6" x14ac:dyDescent="0.25">
      <c r="A120" s="1">
        <f t="shared" si="0"/>
        <v>2222438.093426337</v>
      </c>
      <c r="B120">
        <f>COUNTIFS(B9:B108,"&gt;= "&amp;$A120, B9:B108,"&lt; "&amp;$A121)</f>
        <v>0</v>
      </c>
      <c r="C120">
        <f>COUNTIFS(C9:C108,"&gt;= "&amp;$A120, C9:C108,"&lt; "&amp;$A121)</f>
        <v>17</v>
      </c>
      <c r="D120">
        <f>COUNTIFS(D9:D108,"&gt;= "&amp;$A120, D9:D108,"&lt; "&amp;$A121)</f>
        <v>8</v>
      </c>
      <c r="F120">
        <v>6</v>
      </c>
    </row>
    <row r="121" spans="1:6" x14ac:dyDescent="0.25">
      <c r="A121" s="1">
        <f t="shared" si="0"/>
        <v>2246216.8296636688</v>
      </c>
      <c r="B121">
        <f>COUNTIFS(B10:B109,"&gt;= "&amp;$A121, B10:B109,"&lt; "&amp;$A122)</f>
        <v>0</v>
      </c>
      <c r="C121">
        <f>COUNTIFS(C10:C109,"&gt;= "&amp;$A121, C10:C109,"&lt; "&amp;$A122)</f>
        <v>35</v>
      </c>
      <c r="D121">
        <f>COUNTIFS(D10:D109,"&gt;= "&amp;$A121, D10:D109,"&lt; "&amp;$A122)</f>
        <v>28</v>
      </c>
      <c r="F121">
        <v>7</v>
      </c>
    </row>
    <row r="122" spans="1:6" x14ac:dyDescent="0.25">
      <c r="A122" s="1">
        <f t="shared" si="0"/>
        <v>2269995.5659010001</v>
      </c>
      <c r="B122">
        <f>COUNTIFS(B11:B110,"&gt;= "&amp;$A122, B11:B110,"&lt; "&amp;$A123)</f>
        <v>0</v>
      </c>
      <c r="C122">
        <f>COUNTIFS(C11:C110,"&gt;= "&amp;$A122, C11:C110,"&lt; "&amp;$A123)</f>
        <v>20</v>
      </c>
      <c r="D122">
        <f>COUNTIFS(D11:D110,"&gt;= "&amp;$A122, D11:D110,"&lt; "&amp;$A123)</f>
        <v>32</v>
      </c>
      <c r="F122">
        <v>8</v>
      </c>
    </row>
    <row r="123" spans="1:6" x14ac:dyDescent="0.25">
      <c r="A123" s="1">
        <f t="shared" si="0"/>
        <v>2293774.3021383318</v>
      </c>
      <c r="B123">
        <f>COUNTIFS(B12:B111,"&gt;= "&amp;$A123, B12:B111,"&lt; "&amp;$A124)</f>
        <v>0</v>
      </c>
      <c r="C123">
        <f>COUNTIFS(C12:C111,"&gt;= "&amp;$A123, C12:C111,"&lt; "&amp;$A124)</f>
        <v>7</v>
      </c>
      <c r="D123">
        <f>COUNTIFS(D12:D111,"&gt;= "&amp;$A123, D12:D111,"&lt; "&amp;$A124)</f>
        <v>14</v>
      </c>
      <c r="F123">
        <v>9</v>
      </c>
    </row>
    <row r="124" spans="1:6" x14ac:dyDescent="0.25">
      <c r="A124" s="1">
        <f t="shared" si="0"/>
        <v>2317553.0383756636</v>
      </c>
      <c r="B124">
        <f>COUNTIFS(B13:B112,"&gt;= "&amp;$A124, B13:B112,"&lt; "&amp;$A125)</f>
        <v>0</v>
      </c>
      <c r="C124">
        <f>COUNTIFS(C13:C112,"&gt;= "&amp;$A124, C13:C112,"&lt; "&amp;$A125)</f>
        <v>2</v>
      </c>
      <c r="D124">
        <f>COUNTIFS(D13:D112,"&gt;= "&amp;$A124, D13:D112,"&lt; "&amp;$A125)</f>
        <v>3</v>
      </c>
      <c r="F124">
        <v>10</v>
      </c>
    </row>
    <row r="125" spans="1:6" x14ac:dyDescent="0.25">
      <c r="A125" s="1">
        <f t="shared" si="0"/>
        <v>2341331.7746129953</v>
      </c>
      <c r="B125">
        <f>COUNTIFS(B14:B113,"&gt;= "&amp;$A125, B14:B113,"&lt; "&amp;$A126)</f>
        <v>0</v>
      </c>
      <c r="C125">
        <f>COUNTIFS(C14:C113,"&gt;= "&amp;$A125, C14:C113,"&lt; "&amp;$A126)</f>
        <v>0</v>
      </c>
      <c r="D125">
        <f>COUNTIFS(D14:D113,"&gt;= "&amp;$A125, D14:D113,"&lt; "&amp;$A126)</f>
        <v>2</v>
      </c>
      <c r="F125">
        <v>11</v>
      </c>
    </row>
    <row r="126" spans="1:6" x14ac:dyDescent="0.25">
      <c r="A126" s="1">
        <f t="shared" si="0"/>
        <v>2365110.5108503271</v>
      </c>
      <c r="B126">
        <f>COUNTIFS(B15:B114,"&gt;= "&amp;$A126, B15:B114,"&lt; "&amp;$A127)</f>
        <v>0</v>
      </c>
      <c r="C126">
        <f>COUNTIFS(C15:C114,"&gt;= "&amp;$A126, C15:C114,"&lt; "&amp;$A127)</f>
        <v>0</v>
      </c>
      <c r="D126">
        <f>COUNTIFS(D15:D114,"&gt;= "&amp;$A126, D15:D114,"&lt; "&amp;$A127)</f>
        <v>0</v>
      </c>
      <c r="F126">
        <v>12</v>
      </c>
    </row>
    <row r="127" spans="1:6" x14ac:dyDescent="0.25">
      <c r="A127" s="1">
        <f t="shared" si="0"/>
        <v>2388889.2470876584</v>
      </c>
      <c r="B127">
        <f>COUNTIFS(B16:B115,"&gt;= "&amp;$A127, B16:B115,"&lt; "&amp;$A128)</f>
        <v>0</v>
      </c>
      <c r="C127">
        <f>COUNTIFS(C16:C115,"&gt;= "&amp;$A127, C16:C115,"&lt; "&amp;$A128)</f>
        <v>0</v>
      </c>
      <c r="D127">
        <f>COUNTIFS(D16:D115,"&gt;= "&amp;$A127, D16:D115,"&lt; "&amp;$A128)</f>
        <v>0</v>
      </c>
      <c r="F127">
        <v>13</v>
      </c>
    </row>
    <row r="128" spans="1:6" x14ac:dyDescent="0.25">
      <c r="A128" s="1">
        <f t="shared" si="0"/>
        <v>2412667.9833249901</v>
      </c>
      <c r="B128">
        <f>COUNTIFS(B17:B116,"&gt;= "&amp;$A128, B17:B116,"&lt; "&amp;$A129)</f>
        <v>0</v>
      </c>
      <c r="C128">
        <f>COUNTIFS(C17:C116,"&gt;= "&amp;$A128, C17:C116,"&lt; "&amp;$A129)</f>
        <v>1</v>
      </c>
      <c r="D128">
        <f>COUNTIFS(D17:D116,"&gt;= "&amp;$A128, D17:D116,"&lt; "&amp;$A129)</f>
        <v>1</v>
      </c>
      <c r="F128">
        <v>14</v>
      </c>
    </row>
    <row r="129" spans="1:6" x14ac:dyDescent="0.25">
      <c r="A129" s="1">
        <f t="shared" si="0"/>
        <v>2436446.7195623219</v>
      </c>
      <c r="B129">
        <f>COUNTIFS(B18:B117,"&gt;= "&amp;$A129, B18:B117,"&lt; "&amp;$A130)</f>
        <v>0</v>
      </c>
      <c r="C129">
        <f>COUNTIFS(C18:C117,"&gt;= "&amp;$A129, C18:C117,"&lt; "&amp;$A130)</f>
        <v>0</v>
      </c>
      <c r="D129">
        <f>COUNTIFS(D18:D117,"&gt;= "&amp;$A129, D18:D117,"&lt; "&amp;$A130)</f>
        <v>0</v>
      </c>
      <c r="F129">
        <v>15</v>
      </c>
    </row>
    <row r="130" spans="1:6" x14ac:dyDescent="0.25">
      <c r="A130" s="1">
        <f t="shared" si="0"/>
        <v>2460225.4557996537</v>
      </c>
      <c r="B130">
        <f>COUNTIFS(B19:B118,"&gt;= "&amp;$A130, B19:B118,"&lt; "&amp;$A131)</f>
        <v>0</v>
      </c>
      <c r="C130">
        <f>COUNTIFS(C19:C118,"&gt;= "&amp;$A130, C19:C118,"&lt; "&amp;$A131)</f>
        <v>0</v>
      </c>
      <c r="D130">
        <f>COUNTIFS(D19:D118,"&gt;= "&amp;$A130, D19:D118,"&lt; "&amp;$A131)</f>
        <v>0</v>
      </c>
      <c r="F130">
        <v>16</v>
      </c>
    </row>
    <row r="131" spans="1:6" x14ac:dyDescent="0.25">
      <c r="A131" s="1">
        <f t="shared" si="0"/>
        <v>2484004.1920369854</v>
      </c>
      <c r="B131">
        <f>COUNTIFS(B20:B119,"&gt;= "&amp;$A131, B20:B119,"&lt; "&amp;$A132)</f>
        <v>0</v>
      </c>
      <c r="C131">
        <f>COUNTIFS(C20:C119,"&gt;= "&amp;$A131, C20:C119,"&lt; "&amp;$A132)</f>
        <v>0</v>
      </c>
      <c r="D131">
        <f>COUNTIFS(D20:D119,"&gt;= "&amp;$A131, D20:D119,"&lt; "&amp;$A132)</f>
        <v>0</v>
      </c>
      <c r="F131">
        <v>17</v>
      </c>
    </row>
    <row r="132" spans="1:6" x14ac:dyDescent="0.25">
      <c r="A132" s="1">
        <f t="shared" si="0"/>
        <v>2507782.9282743167</v>
      </c>
      <c r="B132">
        <f>COUNTIFS(B21:B120,"&gt;= "&amp;$A132, B21:B120,"&lt; "&amp;$A133)</f>
        <v>0</v>
      </c>
      <c r="C132">
        <f>COUNTIFS(C21:C120,"&gt;= "&amp;$A132, C21:C120,"&lt; "&amp;$A133)</f>
        <v>0</v>
      </c>
      <c r="D132">
        <f>COUNTIFS(D21:D120,"&gt;= "&amp;$A132, D21:D120,"&lt; "&amp;$A133)</f>
        <v>0</v>
      </c>
      <c r="F132">
        <v>18</v>
      </c>
    </row>
    <row r="133" spans="1:6" x14ac:dyDescent="0.25">
      <c r="A133" s="1">
        <f t="shared" si="0"/>
        <v>2531561.6645116485</v>
      </c>
      <c r="B133">
        <f>COUNTIFS(B22:B121,"&gt;= "&amp;$A133, B22:B121,"&lt; "&amp;$A134)</f>
        <v>0</v>
      </c>
      <c r="C133">
        <f>COUNTIFS(C22:C121,"&gt;= "&amp;$A133, C22:C121,"&lt; "&amp;$A134)</f>
        <v>0</v>
      </c>
      <c r="D133">
        <f>COUNTIFS(D22:D121,"&gt;= "&amp;$A133, D22:D121,"&lt; "&amp;$A134)</f>
        <v>0</v>
      </c>
      <c r="F133">
        <v>19</v>
      </c>
    </row>
    <row r="134" spans="1:6" x14ac:dyDescent="0.25">
      <c r="A134" s="1">
        <f t="shared" ref="A134:A154" si="1">B$111+F134*(C$111-B$111)/F$112</f>
        <v>2555340.4007489802</v>
      </c>
      <c r="B134">
        <f t="shared" ref="B134:D134" si="2">COUNTIFS(B23:B122,"&gt;= "&amp;$A134, B23:B122,"&lt; "&amp;$A135)</f>
        <v>0</v>
      </c>
      <c r="C134">
        <f t="shared" si="2"/>
        <v>0</v>
      </c>
      <c r="D134">
        <f t="shared" si="2"/>
        <v>0</v>
      </c>
      <c r="F134">
        <v>20</v>
      </c>
    </row>
    <row r="135" spans="1:6" x14ac:dyDescent="0.25">
      <c r="A135" s="1">
        <f t="shared" si="1"/>
        <v>2579119.136986312</v>
      </c>
      <c r="B135">
        <f t="shared" ref="B135:D135" si="3">COUNTIFS(B24:B123,"&gt;= "&amp;$A135, B24:B123,"&lt; "&amp;$A136)</f>
        <v>0</v>
      </c>
      <c r="C135">
        <f t="shared" si="3"/>
        <v>0</v>
      </c>
      <c r="D135">
        <f t="shared" si="3"/>
        <v>0</v>
      </c>
      <c r="F135">
        <v>21</v>
      </c>
    </row>
    <row r="136" spans="1:6" x14ac:dyDescent="0.25">
      <c r="A136" s="1">
        <f t="shared" si="1"/>
        <v>2602897.8732236437</v>
      </c>
      <c r="B136">
        <f t="shared" ref="B136:D136" si="4">COUNTIFS(B25:B124,"&gt;= "&amp;$A136, B25:B124,"&lt; "&amp;$A137)</f>
        <v>0</v>
      </c>
      <c r="C136">
        <f t="shared" si="4"/>
        <v>0</v>
      </c>
      <c r="D136">
        <f t="shared" si="4"/>
        <v>0</v>
      </c>
      <c r="F136">
        <v>22</v>
      </c>
    </row>
    <row r="137" spans="1:6" x14ac:dyDescent="0.25">
      <c r="A137" s="1">
        <f t="shared" si="1"/>
        <v>2626676.609460975</v>
      </c>
      <c r="B137">
        <f t="shared" ref="B137:D137" si="5">COUNTIFS(B26:B125,"&gt;= "&amp;$A137, B26:B125,"&lt; "&amp;$A138)</f>
        <v>0</v>
      </c>
      <c r="C137">
        <f t="shared" si="5"/>
        <v>0</v>
      </c>
      <c r="D137">
        <f t="shared" si="5"/>
        <v>0</v>
      </c>
      <c r="F137">
        <v>23</v>
      </c>
    </row>
    <row r="138" spans="1:6" x14ac:dyDescent="0.25">
      <c r="A138" s="1">
        <f t="shared" si="1"/>
        <v>2650455.3456983068</v>
      </c>
      <c r="B138">
        <f t="shared" ref="B138:D138" si="6">COUNTIFS(B27:B126,"&gt;= "&amp;$A138, B27:B126,"&lt; "&amp;$A139)</f>
        <v>0</v>
      </c>
      <c r="C138">
        <f t="shared" si="6"/>
        <v>0</v>
      </c>
      <c r="D138">
        <f t="shared" si="6"/>
        <v>0</v>
      </c>
      <c r="F138">
        <v>24</v>
      </c>
    </row>
    <row r="139" spans="1:6" x14ac:dyDescent="0.25">
      <c r="A139" s="1">
        <f t="shared" si="1"/>
        <v>2674234.0819356386</v>
      </c>
      <c r="B139">
        <f t="shared" ref="B139:D139" si="7">COUNTIFS(B28:B127,"&gt;= "&amp;$A139, B28:B127,"&lt; "&amp;$A140)</f>
        <v>0</v>
      </c>
      <c r="C139">
        <f t="shared" si="7"/>
        <v>0</v>
      </c>
      <c r="D139">
        <f t="shared" si="7"/>
        <v>0</v>
      </c>
      <c r="F139">
        <v>25</v>
      </c>
    </row>
    <row r="140" spans="1:6" x14ac:dyDescent="0.25">
      <c r="A140" s="1">
        <f t="shared" si="1"/>
        <v>2698012.8181729703</v>
      </c>
      <c r="B140">
        <f t="shared" ref="B140:D140" si="8">COUNTIFS(B29:B128,"&gt;= "&amp;$A140, B29:B128,"&lt; "&amp;$A141)</f>
        <v>0</v>
      </c>
      <c r="C140">
        <f t="shared" si="8"/>
        <v>0</v>
      </c>
      <c r="D140">
        <f t="shared" si="8"/>
        <v>0</v>
      </c>
      <c r="F140">
        <v>26</v>
      </c>
    </row>
    <row r="141" spans="1:6" x14ac:dyDescent="0.25">
      <c r="A141" s="1">
        <f t="shared" si="1"/>
        <v>2721791.5544103021</v>
      </c>
      <c r="B141">
        <f t="shared" ref="B141:D141" si="9">COUNTIFS(B30:B129,"&gt;= "&amp;$A141, B30:B129,"&lt; "&amp;$A142)</f>
        <v>0</v>
      </c>
      <c r="C141">
        <f t="shared" si="9"/>
        <v>0</v>
      </c>
      <c r="D141">
        <f t="shared" si="9"/>
        <v>0</v>
      </c>
      <c r="F141">
        <v>27</v>
      </c>
    </row>
    <row r="142" spans="1:6" x14ac:dyDescent="0.25">
      <c r="A142" s="1">
        <f t="shared" si="1"/>
        <v>2745570.2906476334</v>
      </c>
      <c r="B142">
        <f t="shared" ref="B142:D142" si="10">COUNTIFS(B31:B130,"&gt;= "&amp;$A142, B31:B130,"&lt; "&amp;$A143)</f>
        <v>1</v>
      </c>
      <c r="C142">
        <f t="shared" si="10"/>
        <v>0</v>
      </c>
      <c r="D142">
        <f t="shared" si="10"/>
        <v>0</v>
      </c>
      <c r="F142">
        <v>28</v>
      </c>
    </row>
    <row r="143" spans="1:6" x14ac:dyDescent="0.25">
      <c r="A143" s="1">
        <f t="shared" si="1"/>
        <v>2769349.0268849651</v>
      </c>
      <c r="B143">
        <f t="shared" ref="B143:D143" si="11">COUNTIFS(B32:B131,"&gt;= "&amp;$A143, B32:B131,"&lt; "&amp;$A144)</f>
        <v>0</v>
      </c>
      <c r="C143">
        <f t="shared" si="11"/>
        <v>0</v>
      </c>
      <c r="D143">
        <f t="shared" si="11"/>
        <v>0</v>
      </c>
      <c r="F143">
        <v>29</v>
      </c>
    </row>
    <row r="144" spans="1:6" x14ac:dyDescent="0.25">
      <c r="A144" s="1">
        <f t="shared" si="1"/>
        <v>2793127.7631222969</v>
      </c>
      <c r="B144">
        <f t="shared" ref="B144:D144" si="12">COUNTIFS(B33:B132,"&gt;= "&amp;$A144, B33:B132,"&lt; "&amp;$A145)</f>
        <v>0</v>
      </c>
      <c r="C144">
        <f t="shared" si="12"/>
        <v>0</v>
      </c>
      <c r="D144">
        <f t="shared" si="12"/>
        <v>0</v>
      </c>
      <c r="F144">
        <v>30</v>
      </c>
    </row>
    <row r="145" spans="1:6" x14ac:dyDescent="0.25">
      <c r="A145" s="1">
        <f t="shared" si="1"/>
        <v>2816906.4993596287</v>
      </c>
      <c r="B145">
        <f t="shared" ref="B145:D145" si="13">COUNTIFS(B34:B133,"&gt;= "&amp;$A145, B34:B133,"&lt; "&amp;$A146)</f>
        <v>5</v>
      </c>
      <c r="C145">
        <f t="shared" si="13"/>
        <v>0</v>
      </c>
      <c r="D145">
        <f t="shared" si="13"/>
        <v>0</v>
      </c>
      <c r="F145">
        <v>31</v>
      </c>
    </row>
    <row r="146" spans="1:6" x14ac:dyDescent="0.25">
      <c r="A146" s="1">
        <f t="shared" si="1"/>
        <v>2840685.2355969604</v>
      </c>
      <c r="B146">
        <f t="shared" ref="B146:D146" si="14">COUNTIFS(B35:B134,"&gt;= "&amp;$A146, B35:B134,"&lt; "&amp;$A147)</f>
        <v>15</v>
      </c>
      <c r="C146">
        <f t="shared" si="14"/>
        <v>0</v>
      </c>
      <c r="D146">
        <f t="shared" si="14"/>
        <v>0</v>
      </c>
      <c r="F146">
        <v>32</v>
      </c>
    </row>
    <row r="147" spans="1:6" x14ac:dyDescent="0.25">
      <c r="A147" s="1">
        <f t="shared" si="1"/>
        <v>2864463.9718342917</v>
      </c>
      <c r="B147">
        <f t="shared" ref="B147:D147" si="15">COUNTIFS(B36:B135,"&gt;= "&amp;$A147, B36:B135,"&lt; "&amp;$A148)</f>
        <v>11</v>
      </c>
      <c r="C147">
        <f t="shared" si="15"/>
        <v>0</v>
      </c>
      <c r="D147">
        <f t="shared" si="15"/>
        <v>0</v>
      </c>
      <c r="F147">
        <v>33</v>
      </c>
    </row>
    <row r="148" spans="1:6" x14ac:dyDescent="0.25">
      <c r="A148" s="1">
        <f t="shared" si="1"/>
        <v>2888242.7080716235</v>
      </c>
      <c r="B148">
        <f t="shared" ref="B148:D148" si="16">COUNTIFS(B37:B136,"&gt;= "&amp;$A148, B37:B136,"&lt; "&amp;$A149)</f>
        <v>15</v>
      </c>
      <c r="C148">
        <f t="shared" si="16"/>
        <v>0</v>
      </c>
      <c r="D148">
        <f t="shared" si="16"/>
        <v>0</v>
      </c>
      <c r="F148">
        <v>34</v>
      </c>
    </row>
    <row r="149" spans="1:6" x14ac:dyDescent="0.25">
      <c r="A149" s="1">
        <f t="shared" si="1"/>
        <v>2912021.4443089552</v>
      </c>
      <c r="B149">
        <f t="shared" ref="B149:D149" si="17">COUNTIFS(B38:B137,"&gt;= "&amp;$A149, B38:B137,"&lt; "&amp;$A150)</f>
        <v>10</v>
      </c>
      <c r="C149">
        <f t="shared" si="17"/>
        <v>0</v>
      </c>
      <c r="D149">
        <f t="shared" si="17"/>
        <v>0</v>
      </c>
      <c r="F149">
        <v>35</v>
      </c>
    </row>
    <row r="150" spans="1:6" x14ac:dyDescent="0.25">
      <c r="A150" s="1">
        <f t="shared" si="1"/>
        <v>2935800.180546287</v>
      </c>
      <c r="B150">
        <f t="shared" ref="B150:D150" si="18">COUNTIFS(B39:B138,"&gt;= "&amp;$A150, B39:B138,"&lt; "&amp;$A151)</f>
        <v>5</v>
      </c>
      <c r="C150">
        <f t="shared" si="18"/>
        <v>0</v>
      </c>
      <c r="D150">
        <f t="shared" si="18"/>
        <v>0</v>
      </c>
      <c r="F150">
        <v>36</v>
      </c>
    </row>
    <row r="151" spans="1:6" x14ac:dyDescent="0.25">
      <c r="A151" s="1">
        <f t="shared" si="1"/>
        <v>2959578.9167836187</v>
      </c>
      <c r="B151">
        <f t="shared" ref="B151:D151" si="19">COUNTIFS(B40:B139,"&gt;= "&amp;$A151, B40:B139,"&lt; "&amp;$A152)</f>
        <v>5</v>
      </c>
      <c r="C151">
        <f t="shared" si="19"/>
        <v>0</v>
      </c>
      <c r="D151">
        <f t="shared" si="19"/>
        <v>0</v>
      </c>
      <c r="F151">
        <v>37</v>
      </c>
    </row>
    <row r="152" spans="1:6" x14ac:dyDescent="0.25">
      <c r="A152" s="1">
        <f t="shared" si="1"/>
        <v>2983357.65302095</v>
      </c>
      <c r="B152">
        <f t="shared" ref="B152:D152" si="20">COUNTIFS(B41:B140,"&gt;= "&amp;$A152, B41:B140,"&lt; "&amp;$A153)</f>
        <v>1</v>
      </c>
      <c r="C152">
        <f t="shared" si="20"/>
        <v>0</v>
      </c>
      <c r="D152">
        <f t="shared" si="20"/>
        <v>0</v>
      </c>
      <c r="F152">
        <v>38</v>
      </c>
    </row>
    <row r="153" spans="1:6" x14ac:dyDescent="0.25">
      <c r="A153" s="1">
        <f t="shared" si="1"/>
        <v>3007136.3892582818</v>
      </c>
      <c r="B153">
        <f t="shared" ref="B153:D153" si="21">COUNTIFS(B42:B141,"&gt;= "&amp;$A153, B42:B141,"&lt; "&amp;$A154)</f>
        <v>0</v>
      </c>
      <c r="C153">
        <f t="shared" si="21"/>
        <v>0</v>
      </c>
      <c r="D153">
        <f t="shared" si="21"/>
        <v>0</v>
      </c>
      <c r="F153">
        <v>39</v>
      </c>
    </row>
    <row r="154" spans="1:6" x14ac:dyDescent="0.25">
      <c r="A154" s="1">
        <f t="shared" si="1"/>
        <v>3030915.1254956136</v>
      </c>
      <c r="F154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16MiB</vt:lpstr>
      <vt:lpstr>16GiB</vt:lpstr>
      <vt:lpstr>Sheet3</vt:lpstr>
      <vt:lpstr>'16GiB'!ipc_16GiB_baseline_no_tagging</vt:lpstr>
      <vt:lpstr>'16GiB'!ipc_16GiB_single_deterministic_uidv5_per_ip_packet</vt:lpstr>
      <vt:lpstr>'16GiB'!ipc_16GiB_single_uidv1_per_ip_packet</vt:lpstr>
      <vt:lpstr>'16MiB'!ipc_16MiB_baseline_no_tagging</vt:lpstr>
      <vt:lpstr>'16MiB'!ipc_16MiB_single_deterministic_uidv5_per_ip_packet</vt:lpstr>
      <vt:lpstr>'16MiB'!ipc_16MiB_single_uidv1_per_ip_packet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Lotts</dc:creator>
  <cp:lastModifiedBy>Peter Lotts</cp:lastModifiedBy>
  <dcterms:created xsi:type="dcterms:W3CDTF">2018-01-13T17:54:48Z</dcterms:created>
  <dcterms:modified xsi:type="dcterms:W3CDTF">2018-01-13T21:55:29Z</dcterms:modified>
</cp:coreProperties>
</file>