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7" i="13" l="1"/>
  <c r="Z14" i="13"/>
  <c r="Z9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P34" i="14"/>
  <c r="O34" i="14"/>
  <c r="N34" i="14"/>
  <c r="M34" i="14"/>
  <c r="H34" i="14"/>
  <c r="G34" i="14"/>
  <c r="F34" i="14"/>
  <c r="P33" i="14"/>
  <c r="O33" i="14"/>
  <c r="N33" i="14"/>
  <c r="M33" i="14"/>
  <c r="H33" i="14"/>
  <c r="G33" i="14"/>
  <c r="F33" i="14"/>
  <c r="P32" i="14"/>
  <c r="O32" i="14"/>
  <c r="N32" i="14"/>
  <c r="M32" i="14"/>
  <c r="H32" i="14"/>
  <c r="G32" i="14"/>
  <c r="F32" i="14"/>
  <c r="P31" i="14"/>
  <c r="O31" i="14"/>
  <c r="N31" i="14"/>
  <c r="M31" i="14"/>
  <c r="H31" i="14"/>
  <c r="G31" i="14"/>
  <c r="F31" i="14"/>
  <c r="P30" i="14"/>
  <c r="O30" i="14"/>
  <c r="N30" i="14"/>
  <c r="M30" i="14"/>
  <c r="H30" i="14"/>
  <c r="G30" i="14"/>
  <c r="F30" i="14"/>
  <c r="P29" i="14"/>
  <c r="O29" i="14"/>
  <c r="N29" i="14"/>
  <c r="M29" i="14"/>
  <c r="H29" i="14"/>
  <c r="G29" i="14"/>
  <c r="F29" i="14"/>
  <c r="P28" i="14"/>
  <c r="O28" i="14"/>
  <c r="N28" i="14"/>
  <c r="M28" i="14"/>
  <c r="H28" i="14"/>
  <c r="G28" i="14"/>
  <c r="F28" i="14"/>
  <c r="P27" i="14"/>
  <c r="O27" i="14"/>
  <c r="N27" i="14"/>
  <c r="M27" i="14"/>
  <c r="H27" i="14"/>
  <c r="G27" i="14"/>
  <c r="F27" i="14"/>
  <c r="P26" i="14"/>
  <c r="O26" i="14"/>
  <c r="N26" i="14"/>
  <c r="M26" i="14"/>
  <c r="H26" i="14"/>
  <c r="G26" i="14"/>
  <c r="F26" i="14"/>
  <c r="P25" i="14"/>
  <c r="O25" i="14"/>
  <c r="N25" i="14"/>
  <c r="M25" i="14"/>
  <c r="H25" i="14"/>
  <c r="G25" i="14"/>
  <c r="F25" i="14"/>
  <c r="P24" i="14"/>
  <c r="O24" i="14"/>
  <c r="N24" i="14"/>
  <c r="M24" i="14"/>
  <c r="H24" i="14"/>
  <c r="G24" i="14"/>
  <c r="F24" i="14"/>
  <c r="P23" i="14"/>
  <c r="O23" i="14"/>
  <c r="N23" i="14"/>
  <c r="M23" i="14"/>
  <c r="H23" i="14"/>
  <c r="G23" i="14"/>
  <c r="F23" i="14"/>
  <c r="P22" i="14"/>
  <c r="O22" i="14"/>
  <c r="N22" i="14"/>
  <c r="M22" i="14"/>
  <c r="H22" i="14"/>
  <c r="G22" i="14"/>
  <c r="F22" i="14"/>
  <c r="P21" i="14"/>
  <c r="O21" i="14"/>
  <c r="N21" i="14"/>
  <c r="M21" i="14"/>
  <c r="H21" i="14"/>
  <c r="G21" i="14"/>
  <c r="F21" i="14"/>
  <c r="P20" i="14"/>
  <c r="O20" i="14"/>
  <c r="H20" i="14"/>
  <c r="G20" i="14"/>
  <c r="P19" i="14"/>
  <c r="O19" i="14"/>
  <c r="H19" i="14"/>
  <c r="G19" i="14"/>
  <c r="P18" i="14"/>
  <c r="O18" i="14"/>
  <c r="H18" i="14"/>
  <c r="G18" i="14"/>
  <c r="P17" i="14"/>
  <c r="O17" i="14"/>
  <c r="H17" i="14"/>
  <c r="G17" i="14"/>
  <c r="P16" i="14"/>
  <c r="O16" i="14"/>
  <c r="H16" i="14"/>
  <c r="G16" i="14"/>
  <c r="P15" i="14"/>
  <c r="O15" i="14"/>
  <c r="H15" i="14"/>
  <c r="G15" i="14"/>
  <c r="P14" i="14"/>
  <c r="O14" i="14"/>
  <c r="H14" i="14"/>
  <c r="G14" i="14"/>
  <c r="P13" i="14"/>
  <c r="O13" i="14"/>
  <c r="H13" i="14"/>
  <c r="G13" i="14"/>
  <c r="P12" i="14"/>
  <c r="O12" i="14"/>
  <c r="H12" i="14"/>
  <c r="G12" i="14"/>
  <c r="P11" i="14"/>
  <c r="O11" i="14"/>
  <c r="H11" i="14"/>
  <c r="G11" i="14"/>
  <c r="P10" i="14"/>
  <c r="O10" i="14"/>
  <c r="H10" i="14"/>
  <c r="G10" i="14"/>
  <c r="P9" i="14"/>
  <c r="O9" i="14"/>
  <c r="H9" i="14"/>
  <c r="G9" i="14"/>
  <c r="P8" i="14"/>
  <c r="O8" i="14"/>
  <c r="H8" i="14"/>
  <c r="G8" i="14"/>
  <c r="P7" i="14"/>
  <c r="O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<sst xmlns="http://schemas.openxmlformats.org/spreadsheetml/2006/main" count="7854" uniqueCount="7605">
  <si>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</si>
  <si>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</si>
  <si>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</si>
  <si>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</si>
  <si>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</si>
  <si>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</si>
  <si>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</si>
  <si>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</si>
  <si>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</si>
  <si>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</si>
  <si>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</si>
  <si>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</si>
  <si>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</si>
  <si>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</si>
  <si>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</si>
  <si>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</si>
  <si>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</si>
  <si>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</si>
  <si>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</si>
  <si>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</si>
  <si>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</si>
  <si>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</si>
  <si>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</si>
  <si>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</si>
  <si>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</si>
  <si>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</si>
  <si>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</si>
  <si>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</si>
  <si>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</si>
  <si>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</si>
  <si>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</si>
  <si>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</si>
  <si>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</si>
  <si>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</si>
  <si>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</si>
  <si>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</si>
  <si>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</si>
  <si>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</si>
  <si>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</si>
  <si>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</si>
  <si>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</si>
  <si>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</si>
  <si>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</si>
  <si>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</si>
  <si>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</si>
  <si>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</si>
  <si>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</si>
  <si>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</si>
  <si>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</si>
  <si>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</si>
  <si>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</si>
  <si>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</si>
  <si>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</si>
  <si>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</si>
  <si>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</si>
  <si>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</si>
  <si>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</si>
  <si>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</si>
  <si>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</si>
  <si>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</si>
  <si>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</si>
  <si>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</si>
  <si>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</si>
  <si>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</si>
  <si>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</si>
  <si>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</si>
  <si>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</si>
  <si>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</si>
  <si>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</si>
  <si>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</si>
  <si>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</si>
  <si>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</si>
  <si>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</si>
  <si>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</si>
  <si>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</si>
  <si>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</si>
  <si>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</si>
  <si>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</si>
  <si>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</si>
  <si>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</si>
  <si>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</si>
  <si>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</si>
  <si>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</si>
  <si>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</si>
  <si>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</si>
  <si>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</si>
  <si>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</si>
  <si>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</si>
  <si>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</si>
  <si>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</si>
  <si>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</si>
  <si>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</si>
  <si>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</si>
  <si>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</si>
  <si>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</si>
  <si>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</si>
  <si>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</si>
  <si>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</si>
  <si>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</si>
  <si>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</si>
  <si>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</si>
  <si>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</si>
  <si>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</si>
  <si>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</si>
  <si>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</si>
  <si>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</si>
  <si>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</si>
  <si>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</si>
  <si>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</si>
  <si>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</si>
  <si>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</si>
  <si>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</si>
  <si>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</si>
  <si>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</si>
  <si>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</si>
  <si>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</si>
  <si>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</si>
  <si>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</si>
  <si>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</si>
  <si>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</si>
  <si>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</si>
  <si>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</si>
  <si>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</si>
  <si>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</si>
  <si>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</si>
  <si>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</si>
  <si>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</si>
  <si>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</si>
  <si>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</si>
  <si>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</si>
  <si>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</si>
  <si>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</si>
  <si>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</si>
  <si>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</si>
  <si>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</si>
  <si>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</si>
  <si>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</si>
  <si>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</si>
  <si>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</si>
  <si>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</si>
  <si>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</si>
  <si>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</si>
  <si>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</si>
  <si>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</si>
  <si>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</si>
  <si>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</si>
  <si>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</si>
  <si>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</si>
  <si>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</si>
  <si>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</si>
  <si>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</si>
  <si>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</si>
  <si>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</si>
  <si>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</si>
  <si>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</si>
  <si>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</si>
  <si>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</si>
  <si>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</si>
  <si>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</si>
  <si>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</si>
  <si>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</si>
  <si>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</si>
  <si>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</si>
  <si>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</si>
  <si>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</si>
  <si>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</si>
  <si>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</si>
  <si>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</si>
  <si>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</si>
  <si>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</si>
  <si>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</si>
  <si>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</si>
  <si>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</si>
  <si>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</si>
  <si>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</si>
  <si>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</si>
  <si>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</si>
  <si>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</si>
  <si>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</si>
  <si>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</si>
  <si>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</si>
  <si>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</si>
  <si>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</si>
  <si>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</si>
  <si>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</si>
  <si>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</si>
  <si>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</si>
  <si>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</si>
  <si>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</si>
  <si>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</si>
  <si>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</si>
  <si>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</si>
  <si>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</si>
  <si>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</si>
  <si>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</si>
  <si>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</si>
  <si>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</si>
  <si>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</si>
  <si>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</si>
  <si>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</si>
  <si>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</si>
  <si>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</si>
  <si>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</si>
  <si>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</si>
  <si>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</si>
  <si>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</si>
  <si>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</si>
  <si>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</si>
  <si>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</si>
  <si>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</si>
  <si>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</si>
  <si>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</si>
  <si>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</si>
  <si>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</si>
  <si>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</si>
  <si>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</si>
  <si>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</si>
  <si>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</si>
  <si>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</si>
  <si>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</si>
  <si>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</si>
  <si>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</si>
  <si>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</si>
  <si>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</si>
  <si>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</si>
  <si>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</si>
  <si>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</si>
  <si>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</si>
  <si>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</si>
  <si>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</si>
  <si>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</si>
  <si>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</si>
  <si>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</si>
  <si>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</si>
  <si>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</si>
  <si>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</si>
  <si>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</si>
  <si>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</si>
  <si>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</si>
  <si>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</si>
  <si>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</si>
  <si>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</si>
  <si>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</si>
  <si>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</si>
  <si>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</si>
  <si>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</si>
  <si>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</si>
  <si>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</si>
  <si>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</si>
  <si>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</si>
  <si>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</si>
  <si>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</si>
  <si>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</si>
  <si>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</si>
  <si>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</si>
  <si>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</si>
  <si>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</si>
  <si>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</si>
  <si>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</si>
  <si>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</si>
  <si>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</si>
  <si>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</si>
  <si>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</si>
  <si>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</si>
  <si>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</si>
  <si>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</si>
  <si>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</si>
  <si>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</si>
  <si>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</si>
  <si>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</si>
  <si>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</si>
  <si>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</si>
  <si>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</si>
  <si>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</si>
  <si>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</si>
  <si>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</si>
  <si>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</si>
  <si>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</si>
  <si>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</si>
  <si>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</si>
  <si>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</si>
  <si>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</si>
  <si>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</si>
  <si>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</si>
  <si>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</si>
  <si>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</si>
  <si>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</si>
  <si>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</si>
  <si>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</si>
  <si>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</si>
  <si>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</si>
  <si>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</si>
  <si>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</si>
  <si>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</si>
  <si>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</si>
  <si>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</si>
  <si>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</si>
  <si>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</si>
  <si>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</si>
  <si>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</si>
  <si>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</si>
  <si>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</si>
  <si>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</si>
  <si>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</si>
  <si>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</si>
  <si>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</si>
  <si>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</si>
  <si>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</si>
  <si>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</si>
  <si>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</si>
  <si>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</si>
  <si>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</si>
  <si>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</si>
  <si>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</si>
  <si>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</si>
  <si>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</si>
  <si>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</si>
  <si>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</si>
  <si>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</si>
  <si>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</si>
  <si>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</si>
  <si>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</si>
  <si>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</si>
  <si>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</si>
  <si>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</si>
  <si>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</si>
  <si>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</si>
  <si>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</si>
  <si>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</si>
  <si>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</si>
  <si>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</si>
  <si>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</si>
  <si>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</si>
  <si>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</si>
  <si>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</si>
  <si>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</si>
  <si>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</si>
  <si>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</si>
  <si>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</si>
  <si>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</si>
  <si>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</si>
  <si>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</si>
  <si>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</si>
  <si>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</si>
  <si>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</si>
  <si>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</si>
  <si>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</si>
  <si>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</si>
  <si>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</si>
  <si>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</si>
  <si>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</si>
  <si>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</si>
  <si>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</si>
  <si>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</si>
  <si>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</si>
  <si>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</si>
  <si>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</si>
  <si>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</si>
  <si>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</si>
  <si>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</si>
  <si>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</si>
  <si>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</si>
  <si>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</si>
  <si>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</si>
  <si>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</si>
  <si>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</si>
  <si>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</si>
  <si>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</si>
  <si>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</si>
  <si>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</si>
  <si>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</si>
  <si>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</si>
  <si>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</si>
  <si>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</si>
  <si>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</si>
  <si>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</si>
  <si>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</si>
  <si>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</si>
  <si>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</si>
  <si>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</si>
  <si>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</si>
  <si>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</si>
  <si>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</si>
  <si>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</si>
  <si>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</si>
  <si>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</si>
  <si>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</si>
  <si>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</si>
  <si>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</si>
  <si>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</si>
  <si>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</si>
  <si>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</si>
  <si>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</si>
  <si>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</si>
  <si>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</si>
  <si>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</si>
  <si>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</si>
  <si>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</si>
  <si>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</si>
  <si>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</si>
  <si>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</si>
  <si>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</si>
  <si>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</si>
  <si>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</si>
  <si>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</si>
  <si>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</si>
  <si>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</si>
  <si>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</si>
  <si>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</si>
  <si>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</si>
  <si>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</si>
  <si>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</si>
  <si>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</si>
  <si>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</si>
  <si>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</si>
  <si>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</si>
  <si>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</si>
  <si>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</si>
  <si>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</si>
  <si>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</si>
  <si>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</si>
  <si>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</si>
  <si>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</si>
  <si>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</si>
  <si>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</si>
  <si>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</si>
  <si>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</si>
  <si>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</si>
  <si>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</si>
  <si>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</si>
  <si>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</si>
  <si>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</si>
  <si>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</si>
  <si>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</si>
  <si>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</si>
  <si>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</si>
  <si>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</si>
  <si>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</si>
  <si>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</si>
  <si>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</si>
  <si>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</si>
  <si>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</si>
  <si>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</si>
  <si>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</si>
  <si>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</si>
  <si>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</si>
  <si>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</si>
  <si>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</si>
  <si>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</si>
  <si>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</si>
  <si>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</si>
  <si>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</si>
  <si>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</si>
  <si>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</si>
  <si>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</si>
  <si>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</si>
  <si>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</si>
  <si>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</si>
  <si>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</si>
  <si>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</si>
  <si>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</si>
  <si>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</si>
  <si>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</si>
  <si>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</si>
  <si>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</si>
  <si>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</si>
  <si>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</si>
  <si>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</si>
  <si>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</si>
  <si>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</si>
  <si>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</si>
  <si>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</si>
  <si>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</si>
  <si>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</si>
  <si>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</si>
  <si>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</si>
  <si>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</si>
  <si>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</si>
  <si>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</si>
  <si>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</si>
  <si>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</si>
  <si>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</si>
  <si>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</si>
  <si>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</si>
  <si>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</si>
  <si>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</si>
  <si>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</si>
  <si>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</si>
  <si>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</si>
  <si>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</si>
  <si>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</si>
  <si>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</si>
  <si>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</si>
  <si>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</si>
  <si>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</si>
  <si>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</si>
  <si>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</si>
  <si>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</si>
  <si>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</si>
  <si>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</si>
  <si>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</si>
  <si>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</si>
  <si>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</si>
  <si>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</si>
  <si>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</si>
  <si>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</si>
  <si>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</si>
  <si>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</si>
  <si>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</si>
  <si>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</si>
  <si>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</si>
  <si>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</si>
  <si>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</si>
  <si>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</si>
  <si>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</si>
  <si>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</si>
  <si>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</si>
  <si>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</si>
  <si>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</si>
  <si>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</si>
  <si>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</si>
  <si>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</si>
  <si>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</si>
  <si>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</si>
  <si>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</si>
  <si>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</si>
  <si>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</si>
  <si>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</si>
  <si>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</si>
  <si>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</si>
  <si>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</si>
  <si>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</si>
  <si>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</si>
  <si>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</si>
  <si>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</si>
  <si>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</si>
  <si>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</si>
  <si>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</si>
  <si>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</si>
  <si>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</si>
  <si>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</si>
  <si>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</si>
  <si>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</si>
  <si>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</si>
  <si>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</si>
  <si>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</si>
  <si>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</si>
  <si>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</si>
  <si>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</si>
  <si>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</si>
  <si>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</si>
  <si>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</si>
  <si>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</si>
  <si>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</si>
  <si>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</si>
  <si>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</si>
  <si>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</si>
  <si>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</si>
  <si>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</si>
  <si>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</si>
  <si>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</si>
  <si>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</si>
  <si>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</si>
  <si>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</si>
  <si>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</si>
  <si>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</si>
  <si>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</si>
  <si>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</si>
  <si>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</si>
  <si>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</si>
  <si>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</si>
  <si>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</si>
  <si>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</si>
  <si>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</si>
  <si>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</si>
  <si>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</si>
  <si>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</si>
  <si>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</si>
  <si>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</si>
  <si>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</si>
  <si>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</si>
  <si>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</si>
  <si>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</si>
  <si>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</si>
  <si>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</si>
  <si>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</si>
  <si>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</si>
  <si>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</si>
  <si>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</si>
  <si>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</si>
  <si>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</si>
  <si>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</si>
  <si>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</si>
  <si>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</si>
  <si>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</si>
  <si>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</si>
  <si>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</si>
  <si>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</si>
  <si>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</si>
  <si>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</si>
  <si>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</si>
  <si>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</si>
  <si>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</si>
  <si>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</si>
  <si>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</si>
  <si>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</si>
  <si>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</si>
  <si>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</si>
  <si>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</si>
  <si>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</si>
  <si>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</si>
  <si>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</si>
  <si>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</si>
  <si>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</si>
  <si>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</si>
  <si>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</si>
  <si>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</si>
  <si>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</si>
  <si>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</si>
  <si>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</si>
  <si>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</si>
  <si>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</si>
  <si>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</si>
  <si>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</si>
  <si>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</si>
  <si>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</si>
  <si>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</si>
  <si>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</si>
  <si>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</si>
  <si>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</si>
  <si>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</si>
  <si>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</si>
  <si>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</si>
  <si>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</si>
  <si>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</si>
  <si>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</si>
  <si>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</si>
  <si>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</si>
  <si>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</si>
  <si>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</si>
  <si>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</si>
  <si>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</si>
  <si>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</si>
  <si>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</si>
  <si>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</si>
  <si>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</si>
  <si>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</si>
  <si>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</si>
  <si>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</si>
  <si>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</si>
  <si>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</si>
  <si>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</si>
  <si>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</si>
  <si>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</si>
  <si>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</si>
  <si>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</si>
  <si>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</si>
  <si>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</si>
  <si>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</si>
  <si>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</si>
  <si>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</si>
  <si>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</si>
  <si>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</si>
  <si>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</si>
  <si>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</si>
  <si>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</si>
  <si>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</si>
  <si>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</si>
  <si>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</si>
  <si>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</si>
  <si>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</si>
  <si>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</si>
  <si>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</si>
  <si>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</si>
  <si>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</si>
  <si>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</si>
  <si>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</si>
  <si>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</si>
  <si>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</si>
  <si>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</si>
  <si>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</si>
  <si>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</si>
  <si>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</si>
  <si>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</si>
  <si>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</si>
  <si>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</si>
  <si>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</si>
  <si>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</si>
  <si>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</si>
  <si>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</si>
  <si>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</si>
  <si>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</si>
  <si>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</si>
  <si>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</si>
  <si>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</si>
  <si>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</si>
  <si>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</si>
  <si>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</si>
  <si>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</si>
  <si>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</si>
  <si>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</si>
  <si>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</si>
  <si>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</si>
  <si>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</si>
  <si>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</si>
  <si>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</si>
  <si>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</si>
  <si>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</si>
  <si>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</si>
  <si>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</si>
  <si>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</si>
  <si>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</si>
  <si>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</si>
  <si>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</si>
  <si>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</si>
  <si>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</si>
  <si>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</si>
  <si>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</si>
  <si>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</si>
  <si>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</si>
  <si>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</si>
  <si>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</si>
  <si>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</si>
  <si>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</si>
  <si>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</si>
  <si>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</si>
  <si>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</si>
  <si>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</si>
  <si>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</si>
  <si>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</si>
  <si>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</si>
  <si>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</si>
  <si>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</si>
  <si>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</si>
  <si>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</si>
  <si>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</si>
  <si>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</si>
  <si>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</si>
  <si>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</si>
  <si>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</si>
  <si>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</si>
  <si>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</si>
  <si>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</si>
  <si>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</si>
  <si>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</si>
  <si>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</si>
  <si>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</si>
  <si>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</si>
  <si>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</si>
  <si>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</si>
  <si>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</si>
  <si>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</si>
  <si>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</si>
  <si>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</si>
  <si>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</si>
  <si>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</si>
  <si>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</si>
  <si>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</si>
  <si>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</si>
  <si>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</si>
  <si>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</si>
  <si>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</si>
  <si>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</si>
  <si>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</si>
  <si>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</si>
  <si>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</si>
  <si>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</si>
  <si>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</si>
  <si>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</si>
  <si>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</si>
  <si>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</si>
  <si>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</si>
  <si>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</si>
  <si>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</si>
  <si>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</si>
  <si>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</si>
  <si>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</si>
  <si>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</si>
  <si>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</si>
  <si>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</si>
  <si>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</si>
  <si>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</si>
  <si>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</si>
  <si>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</si>
  <si>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</si>
  <si>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</si>
  <si>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</si>
  <si>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</si>
  <si>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</si>
  <si>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</si>
  <si>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</si>
  <si>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</si>
  <si>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</si>
  <si>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</si>
  <si>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</si>
  <si>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</si>
  <si>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</si>
  <si>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</si>
  <si>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</si>
  <si>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</si>
  <si>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</si>
  <si>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</si>
  <si>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</si>
  <si>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</si>
  <si>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</si>
  <si>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</si>
  <si>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</si>
  <si>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</si>
  <si>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</si>
  <si>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</si>
  <si>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</si>
  <si>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</si>
  <si>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</si>
  <si>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</si>
  <si>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</si>
  <si>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</si>
  <si>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</si>
  <si>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</si>
  <si>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</si>
  <si>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</si>
  <si>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</si>
  <si>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</si>
  <si>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</si>
  <si>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</si>
  <si>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</si>
  <si>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</si>
  <si>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</si>
  <si>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</si>
  <si>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</si>
  <si>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</si>
  <si>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</si>
  <si>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</si>
  <si>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</si>
  <si>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</si>
  <si>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</si>
  <si>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</si>
  <si>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</si>
  <si>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</si>
  <si>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</si>
  <si>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</si>
  <si>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</si>
  <si>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</si>
  <si>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</si>
  <si>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</si>
  <si>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</si>
  <si>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</si>
  <si>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</si>
  <si>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</si>
  <si>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</si>
  <si>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</si>
  <si>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</si>
  <si>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</si>
  <si>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</si>
  <si>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</si>
  <si>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</si>
  <si>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</si>
  <si>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</si>
  <si>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</si>
  <si>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</si>
  <si>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</si>
  <si>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</si>
  <si>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</si>
  <si>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</si>
  <si>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</si>
  <si>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</si>
  <si>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</si>
  <si>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</si>
  <si>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</si>
  <si>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</si>
  <si>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</si>
  <si>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</si>
  <si>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</si>
  <si>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</si>
  <si>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</si>
  <si>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</si>
  <si>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</si>
  <si>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</si>
  <si>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</si>
  <si>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</si>
  <si>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</si>
  <si>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</si>
  <si>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</si>
  <si>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</si>
  <si>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</si>
  <si>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</si>
  <si>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</si>
  <si>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</si>
  <si>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</si>
  <si>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</si>
  <si>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</si>
  <si>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</si>
  <si>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</si>
  <si>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</si>
  <si>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</si>
  <si>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</si>
  <si>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</si>
  <si>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</si>
  <si>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</si>
  <si>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</si>
  <si>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</si>
  <si>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</si>
  <si>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</si>
  <si>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</si>
  <si>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</si>
  <si>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</si>
  <si>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</si>
  <si>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</si>
  <si>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</si>
  <si>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</si>
  <si>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</si>
  <si>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</si>
  <si>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</si>
  <si>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</si>
  <si>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</si>
  <si>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</si>
  <si>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</si>
  <si>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</si>
  <si>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</si>
  <si>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</si>
  <si>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</si>
  <si>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</si>
  <si>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</si>
  <si>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</si>
  <si>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</si>
  <si>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</si>
  <si>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</si>
  <si>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</si>
  <si>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</si>
  <si>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</si>
  <si>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</si>
  <si>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</si>
  <si>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</si>
  <si>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</si>
  <si>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</si>
  <si>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</si>
  <si>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</si>
  <si>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</si>
  <si>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</si>
  <si>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</si>
  <si>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</si>
  <si>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</si>
  <si>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</si>
  <si>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</si>
  <si>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</si>
  <si>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</si>
  <si>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</si>
  <si>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</si>
  <si>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</si>
  <si>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</si>
  <si>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</si>
  <si>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</si>
  <si>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</si>
  <si>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</si>
  <si>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</si>
  <si>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</si>
  <si>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</si>
  <si>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</si>
  <si>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</si>
  <si>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</si>
  <si>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</si>
  <si>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</si>
  <si>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</si>
  <si>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</si>
  <si>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</si>
  <si>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</si>
  <si>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</si>
  <si>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</si>
  <si>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</si>
  <si>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</si>
  <si>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</si>
  <si>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</si>
  <si>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</si>
  <si>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</si>
  <si>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</si>
  <si>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</si>
  <si>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</si>
  <si>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</si>
  <si>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</si>
  <si>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</si>
  <si>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</si>
  <si>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</si>
  <si>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</si>
  <si>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</si>
  <si>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</si>
  <si>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</si>
  <si>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</si>
  <si>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</si>
  <si>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</si>
  <si>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</si>
  <si>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</si>
  <si>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</si>
  <si>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</si>
  <si>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</si>
  <si>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</si>
  <si>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</si>
  <si>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</si>
  <si>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</si>
  <si>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</si>
  <si>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</si>
  <si>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</si>
  <si>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</si>
  <si>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</si>
  <si>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</si>
  <si>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</si>
  <si>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</si>
  <si>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</si>
  <si>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</si>
  <si>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</si>
  <si>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</si>
  <si>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</si>
  <si>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</si>
  <si>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</si>
  <si>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</si>
  <si>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</si>
  <si>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</si>
  <si>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</si>
  <si>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</si>
  <si>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</si>
  <si>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</si>
  <si>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</si>
  <si>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</si>
  <si>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</si>
  <si>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</si>
  <si>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</si>
  <si>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</si>
  <si>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</si>
  <si>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</si>
  <si>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</si>
  <si>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</si>
  <si>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</si>
  <si>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</si>
  <si>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</si>
  <si>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</si>
  <si>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</si>
  <si>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</si>
  <si>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</si>
  <si>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</si>
  <si>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</si>
  <si>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</si>
  <si>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</si>
  <si>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</si>
  <si>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</si>
  <si>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</si>
  <si>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</si>
  <si>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</si>
  <si>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</si>
  <si>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</si>
  <si>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</si>
  <si>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</si>
  <si>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</si>
  <si>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</si>
  <si>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</si>
  <si>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</si>
  <si>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</si>
  <si>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</si>
  <si>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</si>
  <si>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</si>
  <si>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</si>
  <si>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</si>
  <si>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</si>
  <si>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</si>
  <si>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</si>
  <si>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</si>
  <si>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</si>
  <si>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</si>
  <si>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</si>
  <si>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</si>
  <si>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</si>
  <si>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</si>
  <si>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</si>
  <si>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</si>
  <si>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</si>
  <si>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</si>
  <si>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</si>
  <si>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</si>
  <si>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</si>
  <si>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</si>
  <si>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</si>
  <si>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</si>
  <si>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</si>
  <si>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</si>
  <si>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</si>
  <si>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</si>
  <si>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</si>
  <si>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</si>
  <si>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</si>
  <si>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</si>
  <si>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</si>
  <si>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</si>
  <si>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</si>
  <si>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</si>
  <si>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</si>
  <si>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</si>
  <si>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</si>
  <si>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</si>
  <si>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</si>
  <si>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</si>
  <si>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</si>
  <si>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</si>
  <si>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</si>
  <si>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</si>
  <si>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</si>
  <si>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</si>
  <si>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</si>
  <si>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</si>
  <si>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</si>
  <si>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</si>
  <si>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</si>
  <si>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</si>
  <si>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</si>
  <si>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</si>
  <si>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</si>
  <si>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</si>
  <si>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</si>
  <si>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</si>
  <si>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</si>
  <si>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</si>
  <si>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</si>
  <si>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</si>
  <si>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</si>
  <si>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</si>
  <si>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</si>
  <si>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</si>
  <si>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</si>
  <si>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</si>
  <si>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</si>
  <si>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</si>
  <si>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</si>
  <si>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</si>
  <si>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</si>
  <si>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</si>
  <si>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</si>
  <si>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</si>
  <si>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</si>
  <si>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</si>
  <si>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</si>
  <si>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</si>
  <si>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</si>
  <si>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</si>
  <si>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</si>
  <si>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</si>
  <si>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</si>
  <si>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</si>
  <si>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</si>
  <si>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</si>
  <si>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</si>
  <si>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</si>
  <si>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</si>
  <si>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</si>
  <si>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</si>
  <si>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</si>
  <si>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</si>
  <si>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</si>
  <si>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</si>
  <si>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</si>
  <si>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</si>
  <si>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</si>
  <si>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</si>
  <si>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</si>
  <si>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</si>
  <si>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</si>
  <si>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</si>
  <si>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</si>
  <si>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</si>
  <si>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</si>
  <si>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</si>
  <si>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</si>
  <si>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</si>
  <si>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</si>
  <si>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</si>
  <si>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</si>
  <si>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</si>
  <si>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</si>
  <si>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</si>
  <si>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</si>
  <si>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</si>
  <si>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</si>
  <si>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</si>
  <si>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</si>
  <si>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</si>
  <si>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</si>
  <si>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</si>
  <si>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</si>
  <si>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</si>
  <si>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</si>
  <si>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</si>
  <si>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</si>
  <si>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</si>
  <si>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</si>
  <si>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</si>
  <si>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</si>
  <si>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</si>
  <si>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</si>
  <si>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</si>
  <si>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</si>
  <si>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</si>
  <si>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</si>
  <si>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</si>
  <si>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</si>
  <si>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</si>
  <si>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</si>
  <si>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</si>
  <si>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</si>
  <si>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</si>
  <si>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</si>
  <si>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</si>
  <si>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</si>
  <si>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</si>
  <si>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</si>
  <si>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</si>
  <si>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</si>
  <si>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</si>
  <si>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</si>
  <si>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</si>
  <si>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</si>
  <si>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</si>
  <si>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</si>
  <si>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</si>
  <si>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</si>
  <si>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</si>
  <si>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</si>
  <si>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</si>
  <si>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</si>
  <si>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</si>
  <si>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</si>
  <si>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</si>
  <si>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</si>
  <si>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</si>
  <si>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</si>
  <si>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</si>
  <si>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</si>
  <si>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</si>
  <si>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</si>
  <si>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</si>
  <si>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</si>
  <si>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</si>
  <si>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</si>
  <si>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</si>
  <si>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</si>
  <si>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</si>
  <si>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</si>
  <si>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</si>
  <si>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</si>
  <si>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</si>
  <si>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</si>
  <si>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</si>
  <si>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</si>
  <si>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</si>
  <si>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</si>
  <si>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</si>
  <si>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</si>
  <si>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</si>
  <si>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</si>
  <si>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</si>
  <si>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</si>
  <si>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</si>
  <si>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</si>
  <si>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</si>
  <si>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</si>
  <si>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</si>
  <si>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</si>
  <si>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</si>
  <si>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</si>
  <si>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</si>
  <si>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</si>
  <si>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</si>
  <si>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</si>
  <si>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</si>
  <si>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</si>
  <si>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</si>
  <si>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</si>
  <si>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</si>
  <si>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</si>
  <si>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</si>
  <si>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</si>
  <si>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</si>
  <si>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</si>
  <si>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</si>
  <si>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</si>
  <si>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</si>
  <si>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</si>
  <si>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</si>
  <si>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</si>
  <si>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</si>
  <si>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</si>
  <si>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</si>
  <si>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</si>
  <si>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</si>
  <si>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</si>
  <si>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</si>
  <si>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</si>
  <si>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</si>
  <si>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</si>
  <si>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</si>
  <si>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</si>
  <si>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</si>
  <si>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</si>
  <si>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</si>
  <si>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</si>
  <si>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</si>
  <si>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</si>
  <si>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</si>
  <si>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</si>
  <si>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</si>
  <si>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</si>
  <si>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</si>
  <si>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</si>
  <si>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</si>
  <si>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</si>
  <si>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</si>
  <si>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</si>
  <si>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</si>
  <si>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</si>
  <si>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</si>
  <si>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</si>
  <si>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</si>
  <si>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</si>
  <si>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</si>
  <si>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</si>
  <si>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</si>
  <si>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</si>
  <si>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</si>
  <si>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</si>
  <si>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</si>
  <si>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</si>
  <si>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</si>
  <si>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</si>
  <si>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</si>
  <si>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</si>
  <si>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</si>
  <si>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</si>
  <si>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</si>
  <si>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</si>
  <si>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</si>
  <si>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</si>
  <si>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</si>
  <si>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</si>
  <si>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</si>
  <si>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</si>
  <si>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</si>
  <si>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</si>
  <si>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</si>
  <si>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</si>
  <si>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</si>
  <si>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</si>
  <si>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</si>
  <si>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</si>
  <si>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</si>
  <si>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</si>
  <si>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</si>
  <si>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</si>
  <si>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</si>
  <si>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</si>
  <si>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</si>
  <si>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</si>
  <si>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</si>
  <si>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</si>
  <si>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</si>
  <si>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</si>
  <si>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</si>
  <si>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</si>
  <si>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</si>
  <si>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</si>
  <si>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</si>
  <si>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</si>
  <si>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</si>
  <si>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</si>
  <si>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</si>
  <si>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</si>
  <si>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</si>
  <si>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</si>
  <si>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</si>
  <si>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</si>
  <si>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</si>
  <si>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</si>
  <si>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</si>
  <si>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</si>
  <si>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</si>
  <si>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</si>
  <si>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</si>
  <si>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</si>
  <si>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</si>
  <si>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</si>
  <si>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</si>
  <si>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</si>
  <si>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</si>
  <si>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</si>
  <si>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</si>
  <si>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</si>
  <si>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</si>
  <si>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</si>
  <si>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</si>
  <si>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</si>
  <si>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</si>
  <si>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</si>
  <si>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</si>
  <si>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</si>
  <si>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</si>
  <si>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</si>
  <si>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</si>
  <si>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</si>
  <si>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</si>
  <si>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</si>
  <si>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</si>
  <si>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</si>
  <si>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</si>
  <si>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</si>
  <si>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</si>
  <si>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</si>
  <si>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</si>
  <si>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</si>
  <si>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</si>
  <si>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</si>
  <si>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</si>
  <si>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</si>
  <si>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</si>
  <si>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</si>
  <si>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</si>
  <si>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</si>
  <si>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</si>
  <si>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</si>
  <si>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</si>
  <si>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</si>
  <si>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</si>
  <si>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</si>
  <si>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</si>
  <si>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</si>
  <si>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</si>
  <si>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</si>
  <si>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</si>
  <si>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</si>
  <si>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</si>
  <si>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</si>
  <si>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</si>
  <si>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</si>
  <si>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</si>
  <si>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</si>
  <si>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</si>
  <si>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</si>
  <si>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</si>
  <si>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</si>
  <si>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</si>
  <si>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</si>
  <si>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</si>
  <si>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</si>
  <si>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</si>
  <si>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</si>
  <si>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</si>
  <si>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</si>
  <si>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</si>
  <si>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</si>
  <si>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</si>
  <si>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</si>
  <si>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</si>
  <si>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</si>
  <si>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</si>
  <si>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</si>
  <si>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</si>
  <si>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</si>
  <si>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</si>
  <si>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</si>
  <si>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</si>
  <si>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</si>
  <si>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</si>
  <si>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</si>
  <si>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</si>
  <si>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</si>
  <si>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</si>
  <si>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</si>
  <si>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</si>
  <si>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</si>
  <si>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</si>
  <si>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</si>
  <si>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</si>
  <si>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</si>
  <si>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</si>
  <si>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</si>
  <si>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</si>
  <si>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</si>
  <si>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</si>
  <si>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</si>
  <si>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</si>
  <si>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</si>
  <si>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</si>
  <si>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</si>
  <si>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</si>
  <si>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</si>
  <si>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</si>
  <si>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</si>
  <si>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</si>
  <si>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</si>
  <si>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</si>
  <si>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</si>
  <si>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</si>
  <si>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</si>
  <si>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</si>
  <si>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</si>
  <si>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</si>
  <si>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</si>
  <si>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</si>
  <si>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</si>
  <si>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</si>
  <si>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</si>
  <si>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</si>
  <si>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</si>
  <si>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</si>
  <si>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</si>
  <si>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</si>
  <si>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</si>
  <si>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</si>
  <si>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</si>
  <si>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</si>
  <si>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</si>
  <si>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</si>
  <si>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</si>
  <si>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</si>
  <si>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</si>
  <si>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</si>
  <si>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</si>
  <si>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</si>
  <si>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</si>
  <si>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</si>
  <si>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</si>
  <si>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</si>
  <si>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</si>
  <si>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</si>
  <si>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</si>
  <si>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</si>
  <si>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</si>
  <si>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</si>
  <si>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</si>
  <si>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</si>
  <si>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</si>
  <si>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</si>
  <si>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</si>
  <si>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</si>
  <si>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</si>
  <si>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</si>
  <si>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</si>
  <si>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</si>
  <si>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</si>
  <si>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</si>
  <si>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</si>
  <si>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</si>
  <si>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</si>
  <si>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</si>
  <si>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</si>
  <si>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</si>
  <si>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</si>
  <si>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</si>
  <si>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</si>
  <si>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</si>
  <si>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</si>
  <si>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</si>
  <si>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</si>
  <si>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</si>
  <si>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</si>
  <si>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</si>
  <si>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</si>
  <si>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</si>
  <si>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</si>
  <si>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</si>
  <si>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</si>
  <si>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</si>
  <si>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</si>
  <si>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</si>
  <si>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</si>
  <si>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</si>
  <si>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</si>
  <si>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</si>
  <si>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</si>
  <si>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</si>
  <si>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</si>
  <si>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</si>
  <si>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</si>
  <si>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</si>
  <si>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</si>
  <si>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</si>
  <si>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</si>
  <si>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</si>
  <si>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</si>
  <si>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</si>
  <si>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</si>
  <si>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</si>
  <si>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</si>
  <si>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</si>
  <si>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</si>
  <si>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</si>
  <si>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</si>
  <si>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</si>
  <si>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</si>
  <si>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</si>
  <si>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</si>
  <si>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</si>
  <si>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</si>
  <si>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</si>
  <si>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</si>
  <si>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</si>
  <si>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</si>
  <si>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</si>
  <si>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</si>
  <si>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</si>
  <si>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</si>
  <si>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</si>
  <si>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</si>
  <si>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</si>
  <si>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</si>
  <si>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</si>
  <si>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</si>
  <si>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</si>
  <si>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</si>
  <si>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</si>
  <si>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</si>
  <si>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</si>
  <si>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</si>
  <si>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</si>
  <si>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</si>
  <si>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</si>
  <si>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</si>
  <si>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</si>
  <si>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</si>
  <si>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</si>
  <si>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</si>
  <si>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</si>
  <si>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</si>
  <si>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</si>
  <si>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</si>
  <si>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</si>
  <si>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</si>
  <si>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</si>
  <si>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</si>
  <si>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</si>
  <si>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</si>
  <si>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</si>
  <si>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</si>
  <si>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</si>
  <si>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</si>
  <si>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</si>
  <si>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</si>
  <si>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</si>
  <si>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</si>
  <si>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</si>
  <si>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</si>
  <si>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</si>
  <si>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</si>
  <si>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</si>
  <si>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</si>
  <si>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</si>
  <si>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</si>
  <si>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</si>
  <si>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</si>
  <si>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</si>
  <si>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</si>
  <si>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</si>
  <si>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</si>
  <si>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</si>
  <si>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</si>
  <si>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</si>
  <si>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</si>
  <si>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</si>
  <si>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</si>
  <si>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</si>
  <si>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</si>
  <si>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</si>
  <si>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</si>
  <si>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</si>
  <si>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</si>
  <si>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</si>
  <si>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</si>
  <si>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</si>
  <si>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</si>
  <si>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</si>
  <si>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</si>
  <si>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</si>
  <si>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</si>
  <si>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</si>
  <si>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</si>
  <si>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</si>
  <si>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</si>
  <si>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</si>
  <si>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</si>
  <si>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</si>
  <si>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</si>
  <si>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</si>
  <si>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</si>
  <si>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</si>
  <si>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</si>
  <si>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</si>
  <si>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</si>
  <si>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</si>
  <si>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</si>
  <si>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</si>
  <si>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</si>
  <si>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</si>
  <si>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</si>
  <si>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</si>
  <si>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</si>
  <si>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</si>
  <si>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</si>
  <si>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</si>
  <si>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</si>
  <si>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</si>
  <si>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</si>
  <si>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</si>
  <si>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</si>
  <si>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</si>
  <si>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</si>
  <si>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</si>
  <si>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</si>
  <si>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</si>
  <si>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</si>
  <si>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</si>
  <si>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</si>
  <si>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</si>
  <si>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</si>
  <si>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</si>
  <si>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</si>
  <si>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</si>
  <si>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</si>
  <si>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</si>
  <si>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</si>
  <si>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</si>
  <si>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</si>
  <si>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</si>
  <si>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</si>
  <si>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</si>
  <si>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</si>
  <si>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</si>
  <si>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</si>
  <si>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</si>
  <si>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</si>
  <si>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</si>
  <si>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</si>
  <si>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</si>
  <si>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</si>
  <si>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</si>
  <si>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</si>
  <si>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</si>
  <si>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</si>
  <si>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</si>
  <si>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</si>
  <si>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</si>
  <si>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</si>
  <si>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</si>
  <si>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</si>
  <si>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</si>
  <si>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</si>
  <si>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</si>
  <si>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</si>
  <si>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</si>
  <si>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</si>
  <si>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</si>
  <si>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</si>
  <si>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</si>
  <si>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</si>
  <si>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</si>
  <si>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</si>
  <si>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</si>
  <si>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</si>
  <si>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</si>
  <si>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</si>
  <si>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</si>
  <si>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</si>
  <si>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</si>
  <si>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</si>
  <si>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</si>
  <si>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</si>
  <si>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</si>
  <si>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</si>
  <si>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</si>
  <si>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</si>
  <si>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</si>
  <si>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</si>
  <si>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</si>
  <si>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</si>
  <si>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</si>
  <si>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</si>
  <si>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</si>
  <si>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</si>
  <si>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</si>
  <si>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</si>
  <si>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</si>
  <si>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</si>
  <si>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</si>
  <si>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</si>
  <si>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</si>
  <si>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</si>
  <si>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</si>
  <si>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</si>
  <si>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</si>
  <si>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</si>
  <si>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</si>
  <si>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</si>
  <si>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</si>
  <si>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</si>
  <si>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</si>
  <si>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</si>
  <si>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</si>
  <si>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</si>
  <si>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</si>
  <si>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</si>
  <si>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</si>
  <si>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</si>
  <si>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</si>
  <si>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</si>
  <si>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</si>
  <si>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</si>
  <si>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</si>
  <si>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</si>
  <si>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</si>
  <si>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</si>
  <si>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</si>
  <si>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</si>
  <si>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</si>
  <si>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</si>
  <si>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</si>
  <si>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</si>
  <si>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</si>
  <si>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</si>
  <si>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</si>
  <si>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</si>
  <si>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</si>
  <si>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</si>
  <si>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</si>
  <si>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</si>
  <si>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</si>
  <si>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</si>
  <si>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</si>
  <si>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</si>
  <si>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</si>
  <si>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</si>
  <si>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</si>
  <si>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</si>
  <si>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</si>
  <si>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</si>
  <si>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</si>
  <si>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</si>
  <si>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</si>
  <si>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</si>
  <si>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</si>
  <si>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</si>
  <si>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</si>
  <si>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</si>
  <si>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</si>
  <si>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</si>
  <si>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</si>
  <si>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</si>
  <si>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</si>
  <si>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</si>
  <si>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</si>
  <si>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</si>
  <si>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</si>
  <si>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</si>
  <si>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</si>
  <si>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</si>
  <si>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</si>
  <si>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</si>
  <si>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</si>
  <si>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</si>
  <si>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</si>
  <si>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</si>
  <si>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</si>
  <si>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</si>
  <si>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</si>
  <si>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</si>
  <si>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</si>
  <si>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</si>
  <si>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</si>
  <si>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</si>
  <si>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</si>
  <si>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</si>
  <si>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</si>
  <si>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</si>
  <si>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</si>
  <si>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</si>
  <si>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</si>
  <si>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</si>
  <si>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</si>
  <si>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</si>
  <si>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</si>
  <si>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</si>
  <si>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</si>
  <si>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</si>
  <si>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</si>
  <si>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</si>
  <si>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</si>
  <si>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</si>
  <si>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</si>
  <si>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</si>
  <si>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</si>
  <si>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</si>
  <si>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</si>
  <si>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</si>
  <si>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</si>
  <si>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</si>
  <si>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</si>
  <si>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</si>
  <si>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</si>
  <si>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</si>
  <si>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</si>
  <si>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</si>
  <si>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</si>
  <si>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</si>
  <si>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</si>
  <si>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</si>
  <si>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</si>
  <si>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</si>
  <si>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</si>
  <si>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</si>
  <si>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</si>
  <si>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</si>
  <si>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</si>
  <si>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</si>
  <si>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</si>
  <si>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</si>
  <si>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</si>
  <si>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</si>
  <si>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</si>
  <si>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</si>
  <si>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</si>
  <si>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</si>
  <si>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</si>
  <si>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</si>
  <si>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</si>
  <si>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</si>
  <si>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</si>
  <si>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</si>
  <si>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</si>
  <si>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</si>
  <si>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</si>
  <si>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</si>
  <si>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</si>
  <si>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</si>
  <si>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</si>
  <si>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</si>
  <si>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</si>
  <si>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</si>
  <si>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</si>
  <si>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</si>
  <si>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</si>
  <si>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</si>
  <si>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</si>
  <si>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</si>
  <si>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</si>
  <si>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</si>
  <si>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</si>
  <si>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</si>
  <si>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</si>
  <si>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</si>
  <si>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</si>
  <si>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</si>
  <si>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</si>
  <si>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</si>
  <si>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</si>
  <si>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</si>
  <si>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</si>
  <si>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</si>
  <si>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</si>
  <si>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</si>
  <si>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</si>
  <si>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</si>
  <si>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</si>
  <si>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</si>
  <si>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</si>
  <si>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</si>
  <si>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</si>
  <si>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</si>
  <si>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</si>
  <si>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</si>
  <si>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</si>
  <si>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</si>
  <si>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</si>
  <si>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</si>
  <si>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</si>
  <si>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</si>
  <si>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</si>
  <si>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</si>
  <si>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</si>
  <si>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</si>
  <si>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</si>
  <si>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</si>
  <si>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</si>
  <si>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</si>
  <si>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</si>
  <si>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</si>
  <si>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</si>
  <si>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</si>
  <si>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</si>
  <si>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</si>
  <si>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</si>
  <si>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</si>
  <si>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</si>
  <si>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</si>
  <si>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</si>
  <si>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</si>
  <si>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</si>
  <si>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</si>
  <si>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</si>
  <si>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</si>
  <si>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</si>
  <si>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</si>
  <si>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</si>
  <si>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</si>
  <si>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</si>
  <si>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</si>
  <si>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</si>
  <si>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</si>
  <si>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</si>
  <si>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</si>
  <si>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</si>
  <si>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</si>
  <si>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</si>
  <si>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</si>
  <si>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</si>
  <si>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</si>
  <si>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</si>
  <si>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</si>
  <si>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</si>
  <si>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</si>
  <si>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</si>
  <si>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</si>
  <si>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</si>
  <si>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</si>
  <si>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</si>
  <si>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</si>
  <si>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</si>
  <si>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</si>
  <si>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</si>
  <si>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</si>
  <si>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</si>
  <si>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</si>
  <si>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</si>
  <si>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</si>
  <si>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</si>
  <si>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</si>
  <si>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</si>
  <si>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</si>
  <si>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</si>
  <si>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</si>
  <si>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</si>
  <si>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</si>
  <si>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</si>
  <si>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</si>
  <si>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</si>
  <si>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</si>
  <si>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</si>
  <si>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</si>
  <si>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</si>
  <si>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</si>
  <si>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</si>
  <si>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</si>
  <si>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</si>
  <si>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</si>
  <si>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</si>
  <si>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</si>
  <si>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</si>
  <si>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</si>
  <si>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</si>
  <si>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</si>
  <si>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</si>
  <si>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</si>
  <si>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</si>
  <si>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</si>
  <si>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</si>
  <si>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</si>
  <si>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</si>
  <si>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</si>
  <si>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</si>
  <si>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</si>
  <si>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</si>
  <si>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</si>
  <si>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</si>
  <si>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</si>
  <si>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</si>
  <si>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</si>
  <si>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</si>
  <si>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</si>
  <si>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</si>
  <si>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</si>
  <si>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</si>
  <si>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</si>
  <si>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</si>
  <si>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</si>
  <si>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</si>
  <si>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</si>
  <si>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</si>
  <si>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</si>
  <si>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</si>
  <si>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</si>
  <si>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</si>
  <si>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</si>
  <si>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</si>
  <si>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</si>
  <si>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</si>
  <si>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</si>
  <si>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</si>
  <si>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</si>
  <si>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</si>
  <si>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</si>
  <si>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</si>
  <si>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</si>
  <si>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</si>
  <si>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</si>
  <si>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</si>
  <si>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</si>
  <si>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</si>
  <si>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</si>
  <si>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</si>
  <si>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</si>
  <si>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</si>
  <si>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</si>
  <si>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</si>
  <si>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</si>
  <si>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</si>
  <si>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</si>
  <si>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</si>
  <si>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</si>
  <si>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</si>
  <si>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</si>
  <si>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</si>
  <si>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</si>
  <si>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</si>
  <si>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</si>
  <si>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</si>
  <si>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</si>
  <si>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</si>
  <si>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</si>
  <si>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</si>
  <si>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</si>
  <si>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</si>
  <si>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</si>
  <si>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</si>
  <si>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</si>
  <si>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</si>
  <si>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</si>
  <si>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</si>
  <si>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</si>
  <si>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</si>
  <si>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</si>
  <si>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</si>
  <si>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</si>
  <si>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</si>
  <si>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</si>
  <si>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</si>
  <si>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</si>
  <si>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</si>
  <si>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</si>
  <si>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</si>
  <si>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</si>
  <si>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</si>
  <si>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</si>
  <si>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</si>
  <si>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</si>
  <si>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</si>
  <si>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</si>
  <si>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</si>
  <si>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</si>
  <si>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</si>
  <si>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</si>
  <si>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</si>
  <si>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</si>
  <si>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</si>
  <si>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</si>
  <si>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</si>
  <si>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</si>
  <si>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</si>
  <si>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</si>
  <si>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</si>
  <si>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</si>
  <si>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</si>
  <si>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</si>
  <si>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</si>
  <si>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</si>
  <si>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</si>
  <si>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</si>
  <si>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</si>
  <si>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</si>
  <si>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</si>
  <si>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</si>
  <si>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</si>
  <si>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</si>
  <si>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</si>
  <si>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</si>
  <si>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</si>
  <si>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</si>
  <si>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</si>
  <si>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</si>
  <si>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</si>
  <si>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</si>
  <si>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</si>
  <si>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</si>
  <si>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</si>
  <si>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</si>
  <si>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</si>
  <si>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</si>
  <si>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</si>
  <si>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</si>
  <si>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</si>
  <si>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</si>
  <si>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</si>
  <si>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</si>
  <si>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</si>
  <si>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</si>
  <si>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</si>
  <si>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</si>
  <si>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</si>
  <si>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</si>
  <si>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</si>
  <si>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</si>
  <si>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</si>
  <si>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</si>
  <si>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</si>
  <si>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</si>
  <si>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</si>
  <si>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</si>
  <si>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</si>
  <si>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</si>
  <si>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</si>
  <si>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</si>
  <si>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</si>
  <si>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</si>
  <si>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</si>
  <si>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</si>
  <si>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</si>
  <si>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</si>
  <si>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</si>
  <si>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</si>
  <si>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</si>
  <si>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</si>
  <si>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</si>
  <si>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</si>
  <si>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</si>
  <si>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</si>
  <si>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</si>
  <si>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</si>
  <si>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</si>
  <si>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</si>
  <si>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</si>
  <si>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</si>
  <si>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</si>
  <si>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</si>
  <si>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</si>
  <si>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</si>
  <si>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</si>
  <si>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</si>
  <si>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</si>
  <si>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</si>
  <si>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</si>
  <si>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</si>
  <si>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</si>
  <si>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</si>
  <si>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</si>
  <si>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</si>
  <si>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</si>
  <si>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</si>
  <si>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</si>
  <si>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</si>
  <si>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</si>
  <si>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</si>
  <si>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</si>
  <si>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</si>
  <si>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</si>
  <si>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</si>
  <si>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</si>
  <si>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</si>
  <si>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</si>
  <si>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</si>
  <si>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</si>
  <si>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</si>
  <si>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</si>
  <si>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</si>
  <si>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</si>
  <si>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</si>
  <si>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</si>
  <si>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</si>
  <si>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</si>
  <si>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</si>
  <si>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</si>
  <si>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</si>
  <si>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</si>
  <si>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</si>
  <si>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</si>
  <si>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</si>
  <si>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</si>
  <si>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</si>
  <si>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</si>
  <si>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</si>
  <si>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</si>
  <si>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</si>
  <si>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</si>
  <si>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</si>
  <si>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</si>
  <si>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</si>
  <si>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</si>
  <si>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</si>
  <si>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</si>
  <si>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</si>
  <si>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</si>
  <si>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</si>
  <si>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</si>
  <si>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</si>
  <si>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</si>
  <si>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</si>
  <si>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</si>
  <si>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</si>
  <si>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</si>
  <si>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</si>
  <si>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</si>
  <si>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</si>
  <si>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</si>
  <si>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</si>
  <si>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</si>
  <si>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</si>
  <si>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</si>
  <si>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</si>
  <si>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</si>
  <si>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</si>
  <si>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</si>
  <si>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</si>
  <si>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</si>
  <si>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</si>
  <si>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</si>
  <si>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</si>
  <si>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</si>
  <si>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</si>
  <si>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</si>
  <si>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</si>
  <si>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</si>
  <si>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</si>
  <si>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</si>
  <si>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</si>
  <si>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</si>
  <si>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</si>
  <si>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</si>
  <si>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</si>
  <si>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</si>
  <si>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</si>
  <si>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</si>
  <si>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</si>
  <si>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</si>
  <si>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</si>
  <si>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</si>
  <si>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</si>
  <si>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</si>
  <si>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</si>
  <si>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</si>
  <si>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</si>
  <si>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</si>
  <si>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</si>
  <si>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</si>
  <si>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</si>
  <si>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</si>
  <si>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</si>
  <si>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</si>
  <si>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</si>
  <si>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</si>
  <si>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</si>
  <si>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</si>
  <si>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</si>
  <si>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</si>
  <si>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</si>
  <si>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</si>
  <si>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</si>
  <si>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</si>
  <si>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</si>
  <si>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</si>
  <si>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</si>
  <si>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</si>
  <si>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</si>
  <si>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</si>
  <si>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</si>
  <si>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</si>
  <si>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</si>
  <si>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</si>
  <si>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</si>
  <si>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</si>
  <si>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</si>
  <si>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</si>
  <si>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</si>
  <si>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</si>
  <si>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</si>
  <si>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</si>
  <si>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</si>
  <si>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</si>
  <si>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</si>
  <si>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</si>
  <si>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</si>
  <si>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</si>
  <si>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</si>
  <si>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</si>
  <si>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</si>
  <si>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</si>
  <si>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</si>
  <si>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</si>
  <si>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</si>
  <si>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</si>
  <si>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</si>
  <si>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</si>
  <si>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</si>
  <si>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</si>
  <si>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</si>
  <si>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</si>
  <si>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</si>
  <si>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</si>
  <si>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</si>
  <si>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</si>
  <si>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</si>
  <si>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</si>
  <si>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</si>
  <si>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</si>
  <si>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</si>
  <si>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</si>
  <si>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</si>
  <si>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</si>
  <si>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</si>
  <si>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</si>
  <si>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</si>
  <si>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</si>
  <si>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</si>
  <si>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</si>
  <si>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</si>
  <si>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</si>
  <si>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</si>
  <si>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</si>
  <si>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</si>
  <si>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</si>
  <si>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</si>
  <si>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</si>
  <si>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</si>
  <si>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</si>
  <si>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</si>
  <si>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</si>
  <si>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</si>
  <si>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</si>
  <si>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</si>
  <si>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</si>
  <si>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</si>
  <si>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</si>
  <si>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</si>
  <si>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</si>
  <si>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</si>
  <si>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</si>
  <si>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</si>
  <si>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</si>
  <si>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</si>
  <si>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</si>
  <si>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</si>
  <si>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</si>
  <si>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</si>
  <si>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</si>
  <si>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</si>
  <si>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</si>
  <si>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</si>
  <si>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</si>
  <si>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</si>
  <si>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</si>
  <si>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</si>
  <si>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</si>
  <si>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</si>
  <si>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</si>
  <si>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</si>
  <si>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</si>
  <si>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</si>
  <si>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</si>
  <si>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</si>
  <si>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</si>
  <si>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</si>
  <si>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</si>
  <si>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</si>
  <si>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</si>
  <si>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</si>
  <si>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</si>
  <si>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</si>
  <si>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</si>
  <si>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</si>
  <si>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</si>
  <si>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</si>
  <si>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</si>
  <si>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</si>
  <si>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</si>
  <si>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</si>
  <si>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</si>
  <si>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</si>
  <si>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</si>
  <si>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</si>
  <si>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</si>
  <si>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</si>
  <si>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</si>
  <si>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</si>
  <si>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</si>
  <si>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</si>
  <si>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</si>
  <si>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</si>
  <si>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</si>
  <si>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</si>
  <si>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</si>
  <si>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</si>
  <si>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</si>
  <si>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</si>
  <si>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</si>
  <si>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</si>
  <si>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</si>
  <si>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</si>
  <si>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</si>
  <si>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</si>
  <si>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</si>
  <si>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</si>
  <si>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</si>
  <si>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</si>
  <si>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</si>
  <si>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</si>
  <si>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</si>
  <si>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</si>
  <si>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</si>
  <si>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</si>
  <si>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</si>
  <si>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</si>
  <si>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</si>
  <si>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</si>
  <si>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</si>
  <si>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</si>
  <si>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</si>
  <si>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</si>
  <si>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</si>
  <si>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</si>
  <si>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</si>
  <si>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</si>
  <si>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</si>
  <si>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</si>
  <si>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</si>
  <si>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</si>
  <si>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</si>
  <si>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</si>
  <si>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</si>
  <si>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</si>
  <si>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</si>
  <si>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</si>
  <si>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</si>
  <si>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</si>
  <si>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</si>
  <si>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</si>
  <si>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</si>
  <si>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</si>
  <si>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</si>
  <si>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</si>
  <si>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</si>
  <si>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</si>
  <si>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</si>
  <si>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</si>
  <si>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</si>
  <si>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</si>
  <si>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</si>
  <si>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</si>
  <si>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</si>
  <si>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</si>
  <si>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</si>
  <si>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</si>
  <si>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</si>
  <si>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</si>
  <si>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</si>
  <si>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</si>
  <si>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</si>
  <si>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</si>
  <si>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</si>
  <si>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</si>
  <si>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</si>
  <si>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</si>
  <si>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</si>
  <si>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</si>
  <si>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</si>
  <si>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</si>
  <si>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</si>
  <si>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</si>
  <si>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</si>
  <si>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</si>
  <si>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</si>
  <si>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</si>
  <si>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</si>
  <si>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</si>
  <si>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</si>
  <si>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</si>
  <si>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</si>
  <si>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</si>
  <si>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</si>
  <si>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</si>
  <si>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</si>
  <si>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</si>
  <si>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</si>
  <si>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</si>
  <si>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</si>
  <si>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</si>
  <si>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</si>
  <si>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</si>
  <si>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</si>
  <si>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</si>
  <si>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</si>
  <si>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</si>
  <si>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</si>
  <si>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</si>
  <si>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</si>
  <si>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</si>
  <si>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</si>
  <si>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</si>
  <si>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</si>
  <si>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</si>
  <si>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</si>
  <si>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</si>
  <si>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</si>
  <si>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</si>
  <si>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</si>
  <si>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</si>
  <si>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</si>
  <si>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</si>
  <si>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</si>
  <si>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</si>
  <si>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</si>
  <si>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</si>
  <si>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</si>
  <si>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</si>
  <si>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</si>
  <si>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</si>
  <si>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</si>
  <si>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</si>
  <si>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</si>
  <si>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</si>
  <si>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</si>
  <si>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</si>
  <si>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</si>
  <si>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</si>
  <si>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</si>
  <si>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</si>
  <si>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</si>
  <si>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</si>
  <si>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</si>
  <si>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</si>
  <si>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</si>
  <si>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</si>
  <si>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</si>
  <si>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</si>
  <si>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</si>
  <si>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</si>
  <si>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</si>
  <si>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</si>
  <si>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</si>
  <si>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</si>
  <si>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</si>
  <si>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</si>
  <si>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</si>
  <si>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</si>
  <si>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</si>
  <si>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</si>
  <si>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</si>
  <si>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</si>
  <si>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</si>
  <si>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</si>
  <si>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</si>
  <si>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</si>
  <si>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</si>
  <si>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</si>
  <si>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</si>
  <si>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</si>
  <si>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</si>
  <si>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</si>
  <si>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</si>
  <si>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</si>
  <si>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</si>
  <si>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</si>
  <si>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</si>
  <si>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</si>
  <si>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</si>
  <si>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</si>
  <si>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</si>
  <si>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</si>
  <si>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</si>
  <si>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</si>
  <si>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</si>
  <si>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</si>
  <si>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</si>
  <si>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</si>
  <si>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</si>
  <si>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</si>
  <si>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</si>
  <si>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</si>
  <si>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</si>
  <si>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</si>
  <si>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</si>
  <si>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</si>
  <si>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</si>
  <si>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</si>
  <si>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</si>
  <si>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</si>
  <si>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</si>
  <si>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</si>
  <si>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</si>
  <si>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</si>
  <si>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</si>
  <si>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</si>
  <si>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</si>
  <si>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</si>
  <si>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</si>
  <si>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</si>
  <si>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</si>
  <si>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</si>
  <si>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</si>
  <si>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</si>
  <si>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</si>
  <si>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</si>
  <si>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</si>
  <si>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</si>
  <si>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</si>
  <si>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</si>
  <si>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</si>
  <si>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</si>
  <si>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</si>
  <si>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</si>
  <si>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</si>
  <si>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</si>
  <si>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</si>
  <si>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</si>
  <si>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</si>
  <si>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</si>
  <si>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</si>
  <si>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</si>
  <si>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</si>
  <si>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</si>
  <si>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</si>
  <si>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</si>
  <si>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</si>
  <si>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</si>
  <si>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</si>
  <si>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</si>
  <si>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</si>
  <si>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</si>
  <si>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</si>
  <si>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</si>
  <si>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</si>
  <si>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</si>
  <si>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</si>
  <si>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</si>
  <si>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</si>
  <si>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</si>
  <si>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</si>
  <si>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</si>
  <si>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</si>
  <si>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</si>
  <si>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</si>
  <si>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</si>
  <si>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</si>
  <si>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</si>
  <si>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</si>
  <si>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</si>
  <si>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</si>
  <si>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</si>
  <si>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</si>
  <si>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</si>
  <si>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</si>
  <si>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</si>
  <si>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</si>
  <si>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</si>
  <si>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</si>
  <si>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</si>
  <si>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</si>
  <si>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</si>
  <si>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</si>
  <si>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</si>
  <si>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</si>
  <si>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</si>
  <si>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</si>
  <si>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</si>
  <si>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</si>
  <si>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</si>
  <si>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</si>
  <si>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</si>
  <si>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</si>
  <si>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</si>
  <si>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</si>
  <si>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</si>
  <si>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</si>
  <si>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</si>
  <si>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</si>
  <si>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</si>
  <si>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</si>
  <si>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</si>
  <si>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</si>
  <si>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</si>
  <si>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</si>
  <si>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</si>
  <si>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</si>
  <si>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</si>
  <si>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</si>
  <si>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</si>
  <si>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</si>
  <si>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</si>
  <si>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</si>
  <si>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</si>
  <si>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</si>
  <si>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</si>
  <si>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</si>
  <si>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</si>
  <si>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</si>
  <si>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</si>
  <si>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</si>
  <si>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</si>
  <si>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</si>
  <si>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</si>
  <si>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</si>
  <si>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</si>
  <si>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</si>
  <si>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</si>
  <si>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</si>
  <si>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</si>
  <si>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</si>
  <si>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</si>
  <si>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</si>
  <si>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</si>
  <si>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</si>
  <si>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</si>
  <si>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</si>
  <si>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</si>
  <si>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</si>
  <si>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</si>
  <si>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</si>
  <si>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</si>
  <si>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</si>
  <si>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</si>
  <si>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</si>
  <si>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</si>
  <si>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</si>
  <si>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</si>
  <si>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</si>
  <si>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</si>
  <si>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</si>
  <si>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</si>
  <si>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</si>
  <si>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</si>
  <si>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</si>
  <si>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</si>
  <si>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</si>
  <si>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</si>
  <si>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</si>
  <si>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</si>
  <si>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</si>
  <si>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</si>
  <si>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</si>
  <si>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</si>
  <si>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</si>
  <si>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</si>
  <si>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</si>
  <si>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</si>
  <si>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</si>
  <si>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</si>
  <si>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</si>
  <si>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</si>
  <si>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</si>
  <si>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</si>
  <si>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</si>
  <si>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</si>
  <si>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</si>
  <si>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</si>
  <si>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</si>
  <si>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</si>
  <si>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</si>
  <si>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</si>
  <si>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</si>
  <si>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</si>
  <si>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</si>
  <si>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</si>
  <si>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</si>
  <si>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</si>
  <si>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</si>
  <si>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</si>
  <si>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</si>
  <si>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</si>
  <si>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</si>
  <si>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</si>
  <si>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</si>
  <si>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</si>
  <si>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</si>
  <si>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</si>
  <si>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</si>
  <si>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</si>
  <si>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</si>
  <si>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</si>
  <si>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</si>
  <si>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</si>
  <si>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</si>
  <si>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</si>
  <si>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</si>
  <si>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</si>
  <si>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</si>
  <si>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</si>
  <si>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</si>
  <si>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</si>
  <si>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</si>
  <si>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</si>
  <si>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</si>
  <si>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</si>
  <si>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</si>
  <si>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</si>
  <si>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</si>
  <si>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</si>
  <si>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</si>
  <si>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</si>
  <si>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</si>
  <si>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</si>
  <si>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</si>
  <si>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</si>
  <si>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</si>
  <si>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</si>
  <si>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</si>
  <si>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</si>
  <si>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</si>
  <si>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</si>
  <si>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</si>
  <si>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</si>
  <si>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</si>
  <si>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</si>
  <si>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</si>
  <si>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</si>
  <si>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</si>
  <si>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</si>
  <si>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</si>
  <si>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</si>
  <si>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</si>
  <si>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</si>
  <si>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</si>
  <si>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</si>
  <si>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</si>
  <si>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</si>
  <si>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</si>
  <si>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</si>
  <si>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</si>
  <si>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</si>
  <si>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</si>
  <si>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</si>
  <si>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</si>
  <si>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</si>
  <si>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</si>
  <si>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</si>
  <si>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</si>
  <si>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</si>
  <si>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</si>
  <si>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</si>
  <si>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</si>
  <si>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</si>
  <si>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</si>
  <si>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</si>
  <si>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</si>
  <si>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</si>
  <si>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</si>
  <si>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</si>
  <si>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</si>
  <si>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</si>
  <si>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</si>
  <si>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</si>
  <si>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</si>
  <si>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</si>
  <si>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</si>
  <si>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</si>
  <si>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</si>
  <si>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</si>
  <si>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</si>
  <si>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</si>
  <si>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</si>
  <si>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</si>
  <si>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</si>
  <si>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</si>
  <si>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</si>
  <si>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</si>
  <si>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</si>
  <si>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</si>
  <si>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</si>
  <si>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</si>
  <si>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</si>
  <si>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</si>
  <si>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</si>
  <si>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</si>
  <si>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</si>
  <si>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</si>
  <si>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</si>
  <si>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</si>
  <si>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</si>
  <si>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</si>
  <si>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</si>
  <si>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</si>
  <si>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</si>
  <si>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</si>
  <si>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</si>
  <si>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</si>
  <si>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</si>
  <si>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</si>
  <si>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</si>
  <si>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</si>
  <si>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</si>
  <si>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</si>
  <si>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</si>
  <si>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</si>
  <si>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</si>
  <si>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</si>
  <si>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</si>
  <si>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</si>
  <si>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</si>
  <si>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</si>
  <si>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</si>
  <si>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</si>
  <si>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</si>
  <si>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</si>
  <si>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</si>
  <si>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</si>
  <si>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</si>
  <si>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</si>
  <si>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</si>
  <si>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</si>
  <si>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</si>
  <si>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</si>
  <si>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</si>
  <si>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</si>
  <si>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</si>
  <si>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</si>
  <si>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</si>
  <si>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</si>
  <si>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</si>
  <si>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</si>
  <si>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</si>
  <si>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</si>
  <si>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</si>
  <si>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</si>
  <si>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</si>
  <si>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</si>
  <si>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</si>
  <si>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</si>
  <si>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</si>
  <si>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</si>
  <si>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</si>
  <si>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</si>
  <si>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</si>
  <si>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</si>
  <si>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</si>
  <si>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</si>
  <si>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</si>
  <si>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</si>
  <si>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</si>
  <si>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</si>
  <si>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</si>
  <si>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</si>
  <si>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</si>
  <si>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</si>
  <si>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</si>
  <si>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</si>
  <si>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</si>
  <si>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</si>
  <si>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</si>
  <si>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</si>
  <si>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</si>
  <si>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</si>
  <si>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</si>
  <si>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</si>
  <si>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</si>
  <si>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</si>
  <si>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</si>
  <si>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</si>
  <si>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</si>
  <si>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</si>
  <si>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</si>
  <si>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</si>
  <si>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</si>
  <si>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</si>
  <si>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</si>
  <si>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</si>
  <si>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</si>
  <si>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</si>
  <si>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</si>
  <si>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</si>
  <si>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</si>
  <si>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</si>
  <si>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</si>
  <si>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</si>
  <si>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</si>
  <si>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</si>
  <si>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</si>
  <si>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</si>
  <si>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</si>
  <si>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</si>
  <si>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</si>
  <si>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</si>
  <si>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</si>
  <si>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</si>
  <si>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</si>
  <si>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</si>
  <si>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</si>
  <si>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</si>
  <si>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</si>
  <si>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</si>
  <si>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</si>
  <si>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</si>
  <si>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</si>
  <si>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</si>
  <si>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</si>
  <si>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</si>
  <si>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</si>
  <si>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</si>
  <si>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</si>
  <si>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</si>
  <si>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</si>
  <si>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</si>
  <si>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</si>
  <si>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</si>
  <si>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</si>
  <si>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</si>
  <si>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</si>
  <si>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</si>
  <si>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</si>
  <si>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</si>
  <si>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</si>
  <si>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</si>
  <si>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</si>
  <si>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</si>
  <si>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</si>
  <si>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</si>
  <si>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</si>
  <si>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</si>
  <si>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</si>
  <si>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</si>
  <si>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</si>
  <si>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</si>
  <si>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</si>
  <si>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</si>
  <si>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</si>
  <si>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</si>
  <si>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</si>
  <si>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</si>
  <si>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</si>
  <si>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</si>
  <si>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</si>
  <si>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</si>
  <si>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</si>
  <si>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</si>
  <si>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</si>
  <si>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</si>
  <si>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</si>
  <si>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</si>
  <si>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</si>
  <si>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</si>
  <si>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</si>
  <si>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</si>
  <si>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</si>
  <si>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</si>
  <si>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</si>
  <si>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</si>
  <si>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</si>
  <si>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</si>
  <si>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</si>
  <si>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</si>
  <si>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</si>
  <si>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</si>
  <si>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</si>
  <si>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</si>
  <si>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</si>
  <si>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</si>
  <si>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</si>
  <si>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</si>
  <si>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</si>
  <si>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</si>
  <si>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</si>
  <si>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</si>
  <si>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</si>
  <si>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</si>
  <si>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</si>
  <si>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</si>
  <si>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</si>
  <si>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</si>
  <si>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</si>
  <si>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</si>
  <si>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</si>
  <si>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</si>
  <si>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</si>
  <si>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</si>
  <si>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</si>
  <si>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</si>
  <si>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</si>
  <si>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</si>
  <si>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</si>
  <si>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</si>
  <si>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</si>
  <si>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</si>
  <si>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</si>
  <si>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</si>
  <si>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</si>
  <si>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</si>
  <si>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</si>
  <si>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</si>
  <si>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</si>
  <si>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</si>
  <si>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</si>
  <si>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</si>
  <si>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</si>
  <si>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</si>
  <si>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</si>
  <si>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</si>
  <si>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</si>
  <si>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</si>
  <si>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</si>
  <si>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</si>
  <si>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</si>
  <si>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</si>
  <si>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</si>
  <si>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</si>
  <si>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</si>
  <si>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</si>
  <si>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</si>
  <si>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</si>
  <si>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</si>
  <si>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</si>
  <si>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</si>
  <si>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</si>
  <si>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</si>
  <si>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</si>
  <si>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</si>
  <si>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</si>
  <si>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</si>
  <si>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</si>
  <si>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</si>
  <si>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</si>
  <si>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</si>
  <si>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</si>
  <si>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</si>
  <si>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</si>
  <si>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</si>
  <si>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</si>
  <si>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</si>
  <si>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</si>
  <si>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</si>
  <si>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</si>
  <si>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</si>
  <si>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</si>
  <si>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</si>
  <si>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</si>
  <si>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</si>
  <si>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</si>
  <si>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</si>
  <si>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</si>
  <si>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</si>
  <si>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</si>
  <si>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</si>
  <si>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</si>
  <si>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</si>
  <si>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</si>
  <si>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</si>
  <si>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</si>
  <si>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</si>
  <si>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</si>
  <si>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</si>
  <si>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</si>
  <si>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</si>
  <si>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</si>
  <si>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</si>
  <si>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</si>
  <si>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</si>
  <si>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</si>
  <si>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</si>
  <si>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</si>
  <si>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</si>
  <si>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</si>
  <si>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</si>
  <si>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</si>
  <si>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</si>
  <si>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</si>
  <si>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</si>
  <si>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</si>
  <si>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</si>
  <si>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</si>
  <si>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</si>
  <si>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</si>
  <si>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</si>
  <si>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</si>
  <si>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</si>
  <si>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</si>
  <si>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</si>
  <si>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</si>
  <si>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</si>
  <si>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</si>
  <si>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</si>
  <si>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</si>
  <si>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</si>
  <si>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</si>
  <si>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</si>
  <si>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</si>
  <si>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</si>
  <si>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</si>
  <si>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</si>
  <si>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</si>
  <si>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</si>
  <si>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</si>
  <si>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</si>
  <si>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</si>
  <si>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</si>
  <si>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</si>
  <si>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</si>
  <si>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</si>
  <si>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</si>
  <si>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</si>
  <si>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</si>
  <si>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</si>
  <si>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</si>
  <si>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</si>
  <si>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</si>
  <si>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</si>
  <si>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</si>
  <si>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</si>
  <si>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</si>
  <si>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</si>
  <si>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</si>
  <si>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</si>
  <si>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</si>
  <si>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</si>
  <si>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</si>
  <si>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</si>
  <si>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</si>
  <si>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</si>
  <si>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</si>
  <si>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</si>
  <si>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</si>
  <si>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</si>
  <si>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</si>
  <si>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</si>
  <si>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</si>
  <si>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</si>
  <si>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</si>
  <si>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</si>
  <si>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</si>
  <si>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</si>
  <si>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</si>
  <si>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</si>
  <si>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</si>
  <si>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</si>
  <si>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</si>
  <si>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</si>
  <si>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</si>
  <si>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</si>
  <si>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</si>
  <si>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</si>
  <si>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</si>
  <si>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</si>
  <si>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</si>
  <si>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</si>
  <si>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</si>
  <si>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</si>
  <si>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</si>
  <si>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</si>
  <si>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</si>
  <si>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</si>
  <si>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</si>
  <si>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</si>
  <si>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</si>
  <si>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</si>
  <si>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</si>
  <si>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</si>
  <si>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</si>
  <si>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</si>
  <si>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</si>
  <si>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</si>
  <si>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</si>
  <si>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</si>
  <si>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</si>
  <si>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</si>
  <si>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</si>
  <si>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</si>
  <si>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</si>
  <si>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</si>
  <si>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</si>
  <si>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</si>
  <si>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</si>
  <si>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</si>
  <si>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</si>
  <si>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</si>
  <si>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</si>
  <si>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</si>
  <si>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</si>
  <si>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</si>
  <si>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</si>
  <si>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</si>
  <si>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</si>
  <si>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</si>
  <si>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</si>
  <si>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</si>
  <si>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</si>
  <si>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</si>
  <si>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</si>
  <si>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</si>
  <si>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</si>
  <si>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</si>
  <si>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</si>
  <si>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</si>
  <si>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</si>
  <si>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</si>
  <si>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</si>
  <si>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</si>
  <si>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</si>
  <si>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</si>
  <si>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</si>
  <si>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</si>
  <si>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</si>
  <si>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</si>
  <si>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</si>
  <si>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</si>
  <si>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</si>
  <si>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</si>
  <si>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</si>
  <si>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</si>
  <si>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</si>
  <si>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</si>
  <si>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</si>
  <si>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</si>
  <si>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</si>
  <si>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</si>
  <si>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</si>
  <si>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</si>
  <si>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</si>
  <si>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</si>
  <si>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</si>
  <si>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</si>
  <si>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</si>
  <si>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</si>
  <si>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</si>
  <si>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</si>
  <si>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</si>
  <si>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</si>
  <si>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</si>
  <si>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</si>
  <si>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</si>
  <si>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</si>
  <si>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</si>
  <si>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</si>
  <si>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</si>
  <si>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</si>
  <si>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</si>
  <si>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</si>
  <si>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</si>
  <si>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</si>
  <si>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</si>
  <si>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</si>
  <si>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</si>
  <si>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</si>
  <si>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</si>
  <si>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</si>
  <si>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</si>
  <si>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</si>
  <si>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</si>
  <si>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</si>
  <si>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</si>
  <si>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</si>
  <si>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</si>
  <si>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</si>
  <si>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</si>
  <si>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</si>
  <si>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</si>
  <si>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</si>
  <si>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</si>
  <si>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</si>
  <si>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</si>
  <si>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</si>
  <si>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</si>
  <si>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</si>
  <si>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</si>
  <si>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</si>
  <si>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</si>
  <si>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</si>
  <si>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</si>
  <si>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</si>
  <si>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</si>
  <si>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</si>
  <si>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</si>
  <si>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</si>
  <si>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</si>
  <si>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</si>
  <si>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</si>
  <si>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</si>
  <si>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</si>
  <si>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</si>
  <si>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</si>
  <si>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</si>
  <si>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</si>
  <si>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</si>
  <si>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</si>
  <si>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</si>
  <si>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</si>
  <si>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</si>
  <si>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</si>
  <si>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</si>
  <si>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</si>
  <si>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</si>
  <si>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</si>
  <si>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</si>
  <si>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</si>
  <si>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</si>
  <si>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</si>
  <si>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</si>
  <si>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</si>
  <si>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</si>
  <si>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</si>
  <si>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</si>
  <si>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</si>
  <si>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</si>
  <si>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</si>
  <si>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</si>
  <si>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</si>
  <si>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</si>
  <si>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</si>
  <si>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</si>
  <si>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</si>
  <si>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</si>
  <si>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</si>
  <si>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</si>
  <si>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</si>
  <si>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</si>
  <si>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</si>
  <si>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</si>
  <si>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</si>
  <si>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</si>
  <si>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</si>
  <si>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</si>
  <si>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</si>
  <si>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</si>
  <si>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</si>
  <si>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</si>
  <si>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</si>
  <si>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</si>
  <si>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</si>
  <si>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</si>
  <si>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</si>
  <si>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</si>
  <si>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</si>
  <si>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</si>
  <si>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</si>
  <si>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</si>
  <si>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</si>
  <si>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</si>
  <si>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</si>
  <si>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</si>
  <si>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</si>
  <si>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</si>
  <si>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</si>
  <si>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</si>
  <si>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</si>
  <si>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</si>
  <si>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</si>
  <si>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</si>
  <si>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</si>
  <si>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</si>
  <si>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</si>
  <si>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</si>
  <si>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</si>
  <si>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</si>
  <si>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</si>
  <si>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</si>
  <si>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</si>
  <si>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</si>
  <si>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</si>
  <si>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</si>
  <si>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</si>
  <si>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</si>
  <si>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</si>
  <si>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</si>
  <si>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</si>
  <si>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</si>
  <si>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</si>
  <si>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</si>
  <si>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</si>
  <si>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</si>
  <si>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</si>
  <si>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</si>
  <si>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</si>
  <si>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</si>
  <si>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</si>
  <si>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</si>
  <si>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</si>
  <si>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</si>
  <si>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</si>
  <si>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</si>
  <si>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</si>
  <si>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</si>
  <si>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</si>
  <si>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</si>
  <si>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</si>
  <si>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</si>
  <si>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</si>
  <si>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</si>
  <si>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</si>
  <si>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</si>
  <si>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</si>
  <si>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</si>
  <si>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</si>
  <si>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</si>
  <si>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</si>
  <si>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</si>
  <si>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</si>
  <si>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</si>
  <si>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</si>
  <si>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</si>
  <si>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</si>
  <si>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</si>
  <si>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</si>
  <si>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</si>
  <si>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</si>
  <si>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</si>
  <si>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</si>
  <si>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</si>
  <si>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</si>
  <si>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</si>
  <si>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</si>
  <si>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</si>
  <si>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</si>
  <si>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</si>
  <si>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</si>
  <si>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</si>
  <si>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</si>
  <si>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</si>
  <si>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</si>
  <si>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</si>
  <si>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</si>
  <si>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</si>
  <si>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</si>
  <si>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</si>
  <si>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</si>
  <si>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</si>
  <si>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</si>
  <si>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</si>
  <si>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</si>
  <si>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</si>
  <si>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</si>
  <si>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</si>
  <si>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</si>
  <si>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</si>
  <si>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</si>
  <si>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</si>
  <si>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</si>
  <si>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</si>
  <si>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</si>
  <si>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</si>
  <si>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</si>
  <si>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</si>
  <si>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</si>
  <si>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</si>
  <si>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</si>
  <si>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</si>
  <si>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</si>
  <si>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</si>
  <si>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</si>
  <si>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</si>
  <si>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</si>
  <si>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</si>
  <si>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</si>
  <si>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</si>
  <si>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</si>
  <si>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</si>
  <si>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</si>
  <si>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</si>
  <si>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</si>
  <si>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</si>
  <si>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</si>
  <si>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</si>
  <si>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</si>
  <si>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</si>
  <si>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</si>
  <si>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</si>
  <si>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</si>
  <si>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</si>
  <si>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</si>
  <si>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</si>
  <si>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</si>
  <si>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</si>
  <si>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</si>
  <si>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</si>
  <si>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</si>
  <si>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</si>
  <si>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</si>
  <si>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</si>
  <si>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</si>
  <si>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</si>
  <si>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</si>
  <si>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</si>
  <si>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</si>
  <si>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</si>
  <si>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</si>
  <si>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</si>
  <si>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</si>
  <si>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</si>
  <si>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</si>
  <si>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</si>
  <si>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</si>
  <si>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</si>
  <si>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</si>
  <si>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</si>
  <si>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</si>
  <si>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</si>
  <si>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</si>
  <si>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</si>
  <si>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</si>
  <si>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</si>
  <si>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</si>
  <si>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</si>
  <si>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</si>
  <si>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</si>
  <si>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</si>
  <si>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</si>
  <si>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</si>
  <si>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</si>
  <si>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</si>
  <si>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</si>
  <si>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</si>
  <si>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</si>
  <si>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</si>
  <si>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</si>
  <si>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</si>
  <si>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</si>
  <si>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</si>
  <si>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</si>
  <si>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</si>
  <si>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</si>
  <si>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</si>
  <si>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</si>
  <si>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</si>
  <si>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</si>
  <si>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</si>
  <si>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</si>
  <si>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</si>
  <si>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</si>
  <si>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</si>
  <si>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</si>
  <si>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</si>
  <si>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</si>
  <si>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</si>
  <si>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</si>
  <si>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</si>
  <si>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</si>
  <si>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</si>
  <si>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</si>
  <si>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</si>
  <si>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</si>
  <si>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</si>
  <si>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</si>
  <si>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</si>
  <si>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</si>
  <si>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</si>
  <si>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</si>
  <si>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</si>
  <si>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</si>
  <si>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</si>
  <si>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</si>
  <si>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</si>
  <si>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</si>
  <si>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</si>
  <si>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</si>
  <si>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</si>
  <si>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</si>
  <si>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</si>
  <si>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</si>
  <si>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</si>
  <si>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</si>
  <si>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</si>
  <si>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</si>
  <si>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</si>
  <si>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</si>
  <si>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</si>
  <si>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</si>
  <si>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</si>
  <si>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</si>
  <si>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</si>
  <si>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</si>
  <si>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</si>
  <si>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</si>
  <si>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</si>
  <si>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</si>
  <si>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</si>
  <si>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</si>
  <si>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</si>
  <si>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</si>
  <si>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</si>
  <si>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</si>
  <si>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</si>
  <si>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</si>
  <si>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</si>
  <si>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</si>
  <si>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</si>
  <si>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</si>
  <si>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</si>
  <si>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</si>
  <si>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</si>
  <si>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</si>
  <si>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</si>
  <si>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</si>
  <si>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</si>
  <si>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</si>
  <si>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</si>
  <si>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</si>
  <si>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</si>
  <si>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</si>
  <si>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</si>
  <si>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</si>
  <si>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</si>
  <si>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</si>
  <si>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</si>
  <si>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</si>
  <si>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</si>
  <si>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</si>
  <si>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</si>
  <si>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</si>
  <si>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</si>
  <si>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</si>
  <si>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</si>
  <si>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</si>
  <si>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</si>
  <si>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</si>
  <si>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</si>
  <si>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</si>
  <si>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</si>
  <si>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</si>
  <si>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</si>
  <si>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</si>
  <si>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</si>
  <si>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</si>
  <si>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</si>
  <si>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</si>
  <si>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</si>
  <si>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</si>
  <si>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</si>
  <si>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</si>
  <si>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</si>
  <si>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</si>
  <si>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</si>
  <si>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</si>
  <si>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</si>
  <si>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</si>
  <si>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</si>
  <si>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</si>
  <si>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</si>
  <si>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</si>
  <si>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</si>
  <si>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</si>
  <si>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</si>
  <si>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</si>
  <si>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</si>
  <si>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</si>
  <si>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</si>
  <si>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</si>
  <si>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</si>
  <si>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</si>
  <si>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</si>
  <si>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</si>
  <si>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</si>
  <si>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</si>
  <si>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</si>
  <si>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</si>
  <si>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</si>
  <si>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</si>
  <si>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</si>
  <si>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</si>
  <si>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</si>
  <si>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</si>
  <si>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</si>
  <si>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</si>
  <si>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</si>
  <si>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</si>
  <si>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</si>
  <si>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</si>
  <si>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</si>
  <si>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</si>
  <si>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</si>
  <si>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</si>
  <si>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</si>
  <si>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</si>
  <si>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</si>
  <si>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</si>
  <si>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</si>
  <si>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</si>
  <si>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</si>
  <si>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</si>
  <si>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</si>
  <si>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</si>
  <si>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</si>
  <si>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</si>
  <si>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</si>
  <si>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</si>
  <si>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</si>
  <si>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</si>
  <si>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</si>
  <si>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</si>
  <si>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</si>
  <si>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</si>
  <si>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</si>
  <si>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</si>
  <si>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</si>
  <si>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</si>
  <si>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</si>
  <si>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</si>
  <si>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</si>
  <si>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</si>
  <si>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</si>
  <si>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</si>
  <si>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</si>
  <si>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</si>
  <si>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</si>
  <si>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</si>
  <si>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</si>
  <si>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</si>
  <si>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</si>
  <si>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</si>
  <si>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</si>
  <si>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</si>
  <si>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</si>
  <si>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</si>
  <si>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</si>
  <si>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</si>
  <si>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</si>
  <si>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</si>
  <si>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</si>
  <si>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</si>
  <si>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</si>
  <si>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</si>
  <si>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</si>
  <si>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</si>
  <si>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</si>
  <si>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</si>
  <si>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</si>
  <si>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</si>
  <si>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</si>
  <si>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</si>
  <si>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</si>
  <si>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</si>
  <si>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</si>
  <si>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</si>
  <si>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</si>
  <si>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</si>
  <si>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</si>
  <si>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</si>
  <si>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</si>
  <si>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</si>
  <si>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</si>
  <si>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</si>
  <si>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</si>
  <si>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</si>
  <si>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</si>
  <si>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</si>
  <si>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</si>
  <si>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</si>
  <si>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</si>
  <si>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</si>
  <si>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</si>
  <si>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</si>
  <si>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</si>
  <si>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</si>
  <si>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</si>
  <si>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</si>
  <si>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</si>
  <si>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</si>
  <si>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</si>
  <si>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</si>
  <si>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</si>
  <si>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</si>
  <si>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</si>
  <si>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</si>
  <si>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</si>
  <si>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</si>
  <si>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</si>
  <si>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</si>
  <si>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</si>
  <si>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</si>
  <si>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</si>
  <si>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</si>
  <si>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</si>
  <si>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</si>
  <si>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</si>
  <si>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</si>
  <si>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</si>
  <si>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</si>
  <si>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</si>
  <si>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</si>
  <si>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</si>
  <si>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</si>
  <si>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</si>
  <si>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</si>
  <si>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</si>
  <si>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</si>
  <si>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</si>
  <si>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</si>
  <si>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</si>
  <si>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</si>
  <si>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</si>
  <si>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</si>
  <si>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</si>
  <si>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</si>
  <si>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</si>
  <si>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</si>
  <si>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</si>
  <si>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</si>
  <si>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</si>
  <si>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</si>
  <si>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</si>
  <si>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</si>
  <si>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</si>
  <si>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</si>
  <si>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</si>
  <si>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</si>
  <si>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</si>
  <si>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</si>
  <si>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</si>
  <si>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</si>
  <si>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</si>
  <si>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</si>
  <si>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</si>
  <si>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</si>
  <si>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</si>
  <si>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</si>
  <si>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</si>
  <si>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</si>
  <si>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</si>
  <si>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</si>
  <si>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</si>
  <si>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</si>
  <si>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</si>
  <si>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</si>
  <si>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</si>
  <si>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</si>
  <si>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</si>
  <si>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</si>
  <si>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</si>
  <si>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</si>
  <si>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</si>
  <si>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</si>
  <si>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</si>
  <si>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</si>
  <si>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</si>
  <si>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</si>
  <si>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</si>
  <si>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</si>
  <si>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</si>
  <si>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</si>
  <si>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</si>
  <si>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</si>
  <si>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</si>
  <si>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</si>
  <si>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</si>
  <si>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</si>
  <si>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</si>
  <si>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</si>
  <si>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</si>
  <si>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</si>
  <si>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</si>
  <si>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</si>
  <si>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</si>
  <si>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</si>
  <si>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</si>
  <si>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</si>
  <si>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</si>
  <si>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</si>
  <si>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</si>
  <si>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</si>
  <si>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</si>
  <si>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</si>
  <si>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</si>
  <si>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</si>
  <si>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</si>
  <si>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</si>
  <si>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</si>
  <si>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</si>
  <si>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</si>
  <si>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</si>
  <si>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</si>
  <si>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</si>
  <si>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</si>
  <si>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</si>
  <si>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</si>
  <si>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</si>
  <si>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</si>
  <si>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</si>
  <si>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</si>
  <si>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</si>
  <si>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</si>
  <si>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</si>
  <si>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</si>
  <si>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</si>
  <si>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</si>
  <si>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</si>
  <si>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</si>
  <si>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</si>
  <si>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</si>
  <si>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</si>
  <si>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</si>
  <si>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</si>
  <si>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</si>
  <si>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</si>
  <si>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</si>
  <si>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</si>
  <si>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</si>
  <si>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</si>
  <si>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</si>
  <si>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</si>
  <si>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</si>
  <si>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</si>
  <si>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</si>
  <si>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</si>
  <si>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</si>
  <si>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</si>
  <si>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</si>
  <si>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</si>
  <si>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</si>
  <si>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</si>
  <si>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</si>
  <si>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</si>
  <si>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</si>
  <si>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</si>
  <si>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</si>
  <si>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</si>
  <si>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</si>
  <si>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</si>
  <si>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</si>
  <si>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</si>
  <si>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</si>
  <si>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</si>
  <si>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</si>
  <si>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</si>
  <si>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</si>
  <si>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</si>
  <si>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</si>
  <si>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</si>
  <si>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</si>
  <si>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</si>
  <si>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</si>
  <si>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</si>
  <si>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</si>
  <si>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</si>
  <si>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</si>
  <si>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</si>
  <si>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</si>
  <si>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</si>
  <si>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</si>
  <si>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</si>
  <si>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</si>
  <si>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</si>
  <si>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</si>
  <si>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</si>
  <si>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</si>
  <si>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</si>
  <si>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</si>
  <si>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</si>
  <si>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</si>
  <si>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</si>
  <si>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</si>
  <si>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</si>
  <si>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</si>
  <si>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</si>
  <si>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</si>
  <si>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</si>
  <si>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</si>
  <si>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</si>
  <si>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</si>
  <si>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</si>
  <si>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</si>
  <si>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</si>
  <si>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</si>
  <si>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</si>
  <si>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</si>
  <si>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</si>
  <si>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</si>
  <si>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</si>
  <si>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</si>
  <si>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</si>
  <si>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</si>
  <si>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</si>
  <si>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</si>
  <si>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</si>
  <si>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</si>
  <si>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</si>
  <si>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</si>
  <si>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</si>
  <si>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</si>
  <si>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</si>
  <si>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</si>
  <si>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</si>
  <si>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</si>
  <si>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</si>
  <si>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</si>
  <si>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</si>
  <si>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</si>
  <si>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</si>
  <si>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</si>
  <si>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</si>
  <si>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</si>
  <si>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</si>
  <si>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</si>
  <si>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</si>
  <si>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</si>
  <si>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</si>
  <si>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</si>
  <si>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</si>
  <si>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</si>
  <si>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</si>
  <si>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</si>
  <si>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</si>
  <si>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</si>
  <si>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</si>
  <si>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</si>
  <si>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</si>
  <si>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</si>
  <si>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</si>
  <si>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</si>
  <si>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</si>
  <si>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</si>
  <si>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</si>
  <si>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</si>
  <si>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</si>
  <si>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</si>
  <si>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</si>
  <si>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</si>
  <si>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</si>
  <si>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</si>
  <si>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</si>
  <si>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</si>
  <si>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</si>
  <si>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</si>
  <si>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</si>
  <si>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</si>
  <si>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</si>
  <si>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</si>
  <si>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</si>
  <si>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</si>
  <si>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</si>
  <si>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</si>
  <si>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</si>
  <si>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</si>
  <si>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</si>
  <si>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</si>
  <si>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</si>
  <si>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</si>
  <si>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</si>
  <si>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</si>
  <si>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</si>
  <si>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</si>
  <si>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</si>
  <si>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</si>
  <si>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</si>
  <si>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</si>
  <si>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</si>
  <si>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</si>
  <si>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</si>
  <si>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</si>
  <si>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</si>
  <si>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</si>
  <si>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</si>
  <si>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</si>
  <si>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</si>
  <si>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</si>
  <si>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</si>
  <si>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</si>
  <si>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</si>
  <si>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</si>
  <si>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</si>
  <si>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</si>
  <si>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</si>
  <si>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</si>
  <si>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</si>
  <si>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</si>
  <si>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</si>
  <si>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</si>
  <si>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</si>
  <si>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</si>
  <si>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</si>
  <si>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</si>
  <si>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</si>
  <si>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</si>
  <si>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</si>
  <si>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</si>
  <si>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</si>
  <si>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</si>
  <si>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</si>
  <si>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</si>
  <si>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</si>
  <si>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</si>
  <si>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</si>
  <si>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</si>
  <si>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</si>
  <si>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</si>
  <si>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</si>
  <si>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</si>
  <si>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</si>
  <si>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</si>
  <si>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</si>
  <si>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</si>
  <si>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</si>
  <si>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</si>
  <si>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</si>
  <si>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</si>
  <si>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</si>
  <si>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</si>
  <si>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</si>
  <si>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</si>
  <si>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</si>
  <si>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</si>
  <si>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</si>
  <si>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</si>
  <si>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</si>
  <si>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</si>
  <si>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</si>
  <si>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</si>
  <si>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</si>
  <si>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</si>
  <si>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</si>
  <si>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</si>
  <si>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</si>
  <si>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</si>
  <si>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</si>
  <si>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</si>
  <si>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</si>
  <si>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</si>
  <si>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</si>
  <si>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</si>
  <si>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</si>
  <si>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</si>
  <si>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</si>
  <si>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</si>
  <si>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</si>
  <si>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</si>
  <si>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</si>
  <si>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</si>
  <si>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</si>
  <si>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</si>
  <si>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</si>
  <si>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</si>
  <si>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</si>
  <si>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</si>
  <si>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</si>
  <si>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</si>
  <si>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</si>
  <si>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</si>
  <si>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</si>
  <si>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</si>
  <si>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</si>
  <si>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</si>
  <si>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</si>
  <si>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</si>
  <si>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</si>
  <si>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</si>
  <si>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</si>
  <si>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</si>
  <si>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</si>
  <si>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</si>
  <si>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</si>
  <si>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</si>
  <si>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</si>
  <si>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</si>
  <si>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</si>
  <si>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</si>
  <si>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</si>
  <si>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</si>
  <si>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</si>
  <si>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</si>
  <si>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</si>
  <si>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</si>
  <si>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</si>
  <si>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</si>
  <si>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</si>
  <si>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</si>
  <si>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</si>
  <si>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</si>
  <si>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</si>
  <si>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</si>
  <si>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</si>
  <si>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</si>
  <si>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</si>
  <si>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</si>
  <si>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</si>
  <si>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</si>
  <si>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</si>
  <si>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</si>
  <si>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</si>
  <si>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</si>
  <si>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</si>
  <si>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</si>
  <si>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</si>
  <si>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</si>
  <si>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</si>
  <si>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</si>
  <si>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</si>
  <si>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</si>
  <si>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</si>
  <si>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</si>
  <si>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</si>
  <si>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</si>
  <si>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</si>
  <si>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</si>
  <si>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</si>
  <si>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</si>
  <si>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</si>
  <si>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</si>
  <si>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</si>
  <si>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</si>
  <si>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</si>
  <si>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</si>
  <si>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</si>
  <si>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</si>
  <si>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</si>
  <si>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</si>
  <si>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</si>
  <si>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</si>
  <si>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</si>
  <si>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</si>
  <si>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</si>
  <si>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</si>
  <si>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</si>
  <si>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</si>
  <si>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</si>
  <si>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</si>
  <si>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</si>
  <si>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</si>
  <si>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</si>
  <si>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</si>
  <si>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</si>
  <si>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</si>
  <si>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</si>
  <si>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</si>
  <si>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</si>
  <si>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</si>
  <si>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</si>
  <si>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</si>
  <si>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</si>
  <si>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</si>
  <si>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</si>
  <si>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</si>
  <si>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</si>
  <si>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</si>
  <si>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</si>
  <si>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</si>
  <si>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</si>
  <si>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</si>
  <si>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</si>
  <si>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</si>
  <si>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</si>
  <si>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</si>
  <si>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</si>
  <si>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</si>
  <si>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</si>
  <si>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</si>
  <si>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</si>
  <si>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</si>
  <si>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</si>
  <si>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</si>
  <si>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</si>
  <si>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</si>
  <si>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</si>
  <si>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</si>
  <si>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</si>
  <si>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</si>
  <si>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</si>
  <si>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</si>
  <si>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</si>
  <si>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</si>
  <si>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</si>
  <si>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</si>
  <si>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</si>
  <si>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</si>
  <si>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</si>
  <si>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</si>
  <si>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</si>
  <si>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</si>
  <si>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</si>
  <si>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</si>
  <si>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</si>
  <si>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</si>
  <si>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</si>
  <si>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</si>
  <si>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</si>
  <si>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</si>
  <si>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</si>
  <si>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</si>
  <si>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</si>
  <si>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</si>
  <si>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</si>
  <si>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</si>
  <si>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</si>
  <si>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</si>
  <si>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</si>
  <si>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</si>
  <si>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</si>
  <si>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</si>
  <si>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</si>
  <si>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</si>
  <si>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</si>
  <si>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</si>
  <si>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</si>
  <si>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</si>
  <si>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</si>
  <si>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</si>
  <si>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</si>
  <si>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</si>
  <si>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</si>
  <si>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</si>
  <si>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</si>
  <si>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</si>
  <si>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</si>
  <si>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</si>
  <si>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</si>
  <si>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</si>
  <si>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</si>
  <si>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</si>
  <si>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</si>
  <si>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</si>
  <si>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</si>
  <si>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</si>
  <si>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</si>
  <si>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</si>
  <si>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</si>
  <si>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</si>
  <si>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</si>
  <si>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</si>
  <si>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</si>
  <si>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</si>
  <si>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</si>
  <si>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</si>
  <si>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</si>
  <si>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</si>
  <si>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</si>
  <si>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</si>
  <si>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</si>
  <si>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</si>
  <si>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</si>
  <si>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</si>
  <si>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</si>
  <si>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</si>
  <si>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</si>
  <si>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</si>
  <si>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</si>
  <si>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</si>
  <si>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</si>
  <si>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</si>
  <si>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</si>
  <si>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</si>
  <si>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</si>
  <si>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</si>
  <si>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</si>
  <si>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</si>
  <si>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</si>
  <si>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</si>
  <si>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</si>
  <si>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</si>
  <si>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</si>
  <si>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</si>
  <si>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</si>
  <si>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</si>
  <si>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</si>
  <si>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</si>
  <si>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</si>
  <si>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</si>
  <si>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</si>
  <si>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</si>
  <si>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</si>
  <si>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</si>
  <si>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</si>
  <si>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</si>
  <si>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</si>
  <si>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</si>
  <si>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</si>
  <si>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</si>
  <si>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</si>
  <si>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</si>
  <si>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</si>
  <si>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</si>
  <si>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</si>
  <si>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</si>
  <si>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</si>
  <si>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</si>
  <si>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</si>
  <si>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</si>
  <si>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</si>
  <si>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</si>
  <si>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</si>
  <si>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</si>
  <si>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</si>
  <si>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</si>
  <si>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</si>
  <si>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</si>
  <si>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</si>
  <si>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</si>
  <si>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</si>
  <si>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</si>
  <si>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</si>
  <si>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</si>
  <si>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</si>
  <si>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</si>
  <si>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</si>
  <si>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</si>
  <si>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</si>
  <si>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</si>
  <si>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</si>
  <si>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</si>
  <si>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</si>
  <si>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</si>
  <si>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</si>
  <si>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</si>
  <si>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</si>
  <si>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</si>
  <si>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</si>
  <si>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</si>
  <si>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</si>
  <si>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</si>
  <si>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</si>
  <si>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</si>
  <si>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</si>
  <si>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</si>
  <si>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</si>
  <si>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</si>
  <si>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</si>
  <si>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</si>
  <si>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</si>
  <si>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</si>
  <si>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</si>
  <si>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</si>
  <si>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</si>
  <si>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</si>
  <si>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</si>
  <si>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</si>
  <si>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</si>
  <si>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</si>
  <si>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</si>
  <si>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</si>
  <si>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</si>
  <si>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</si>
  <si>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</si>
  <si>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</si>
  <si>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</si>
  <si>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</si>
  <si>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</si>
  <si>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</si>
  <si>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</si>
  <si>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</si>
  <si>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</si>
  <si>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</si>
  <si>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</si>
  <si>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</si>
  <si>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</si>
  <si>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</si>
  <si>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</si>
  <si>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</si>
  <si>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</si>
  <si>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</si>
  <si>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</si>
  <si>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</si>
  <si>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</si>
  <si>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</si>
  <si>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</si>
  <si>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</si>
  <si>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</si>
  <si>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</si>
  <si>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</si>
  <si>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</si>
  <si>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</si>
  <si>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</si>
  <si>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</si>
  <si>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</si>
  <si>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</si>
  <si>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</si>
  <si>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</si>
  <si>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</si>
  <si>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</si>
  <si>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</si>
  <si>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</si>
  <si>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</si>
  <si>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</si>
  <si>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</si>
  <si>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</si>
  <si>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</si>
  <si>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</si>
  <si>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</si>
  <si>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</si>
  <si>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</si>
  <si>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</si>
  <si>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</si>
  <si>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</si>
  <si>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</si>
  <si>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</si>
  <si>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</si>
  <si>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</si>
  <si>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</si>
  <si>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</si>
  <si>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</si>
  <si>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</si>
  <si>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</si>
  <si>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</si>
  <si>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</si>
  <si>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</si>
  <si>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</si>
  <si>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</si>
  <si>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</si>
  <si>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</si>
  <si>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</si>
  <si>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</si>
  <si>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</si>
  <si>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</si>
  <si>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</si>
  <si>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</si>
  <si>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</si>
  <si>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</si>
  <si>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</si>
  <si>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</si>
  <si>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</si>
  <si>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</si>
  <si>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</si>
  <si>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</si>
  <si>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</si>
  <si>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</si>
  <si>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</si>
  <si>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</si>
  <si>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</si>
  <si>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</si>
  <si>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</si>
  <si>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</si>
  <si>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</si>
  <si>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</si>
  <si>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</si>
  <si>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</si>
  <si>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</si>
  <si>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</si>
  <si>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</si>
  <si>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</si>
  <si>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</si>
  <si>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</si>
  <si>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</si>
  <si>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</si>
  <si>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</si>
  <si>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</si>
  <si>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</si>
  <si>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</si>
  <si>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</si>
  <si>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</si>
  <si>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</si>
  <si>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</si>
  <si>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</si>
  <si>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</si>
  <si>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</si>
  <si>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</si>
  <si>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</si>
  <si>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</si>
  <si>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</si>
  <si>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</si>
  <si>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</si>
  <si>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</si>
  <si>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</si>
  <si>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</si>
  <si>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</si>
  <si>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</si>
  <si>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</si>
  <si>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</si>
  <si>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</si>
  <si>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</si>
  <si>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</si>
  <si>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</si>
  <si>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</si>
  <si>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</si>
  <si>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</si>
  <si>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</si>
  <si>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</si>
  <si>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</si>
  <si>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</si>
  <si>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</si>
  <si>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</si>
  <si>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</si>
  <si>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</si>
  <si>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</si>
  <si>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</si>
  <si>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</si>
  <si>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</si>
  <si>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</si>
  <si>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</si>
  <si>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</si>
  <si>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</si>
  <si>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</si>
  <si>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</si>
  <si>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</si>
  <si>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</si>
  <si>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</si>
  <si>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</si>
  <si>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</si>
  <si>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</si>
  <si>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</si>
  <si>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</si>
  <si>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</si>
  <si>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</si>
  <si>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</si>
  <si>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</si>
  <si>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</si>
  <si>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</si>
  <si>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</si>
  <si>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</si>
  <si>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</si>
  <si>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</si>
  <si>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</si>
  <si>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</si>
  <si>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</si>
  <si>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</si>
  <si>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</si>
  <si>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</si>
  <si>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</si>
  <si>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</si>
  <si>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</si>
  <si>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</si>
  <si>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</si>
  <si>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</si>
  <si>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</si>
  <si>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</si>
  <si>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</si>
  <si>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</si>
  <si>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</si>
  <si>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</si>
  <si>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</si>
  <si>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</si>
  <si>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</si>
  <si>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</si>
  <si>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</si>
  <si>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</si>
  <si>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</si>
  <si>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</si>
  <si>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</si>
  <si>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</si>
  <si>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</si>
  <si>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</si>
  <si>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</si>
  <si>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</si>
  <si>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</si>
  <si>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</si>
  <si>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</si>
  <si>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</si>
  <si>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</si>
  <si>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</si>
  <si>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</si>
  <si>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</si>
  <si>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</si>
  <si>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</si>
  <si>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</si>
  <si>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</si>
  <si>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</si>
  <si>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</si>
  <si>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</si>
  <si>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</si>
  <si>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</si>
  <si>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</si>
  <si>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</si>
  <si>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</si>
  <si>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</si>
  <si>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</si>
  <si>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</si>
  <si>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</si>
  <si>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</si>
  <si>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</si>
  <si>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</si>
  <si>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</si>
  <si>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</si>
  <si>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</si>
  <si>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</si>
  <si>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</si>
  <si>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</si>
  <si>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</si>
  <si>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</si>
  <si>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</si>
  <si>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</si>
  <si>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</si>
  <si>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</si>
  <si>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</si>
  <si>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</si>
  <si>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</si>
  <si>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</si>
  <si>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</si>
  <si>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</si>
  <si>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</si>
  <si>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</si>
  <si>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</si>
  <si>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</si>
  <si>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</si>
  <si>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</si>
  <si>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</si>
  <si>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</si>
  <si>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</si>
  <si>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</si>
  <si>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</si>
  <si>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</si>
  <si>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</si>
  <si>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</si>
  <si>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</si>
  <si>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</si>
  <si>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</si>
  <si>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</si>
  <si>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</si>
  <si>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</si>
  <si>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</si>
  <si>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</si>
  <si>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</si>
  <si>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</si>
  <si>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</si>
  <si>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</si>
  <si>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</si>
  <si>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</si>
  <si>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</si>
  <si>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</si>
  <si>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</si>
  <si>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</si>
  <si>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</si>
  <si>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</si>
  <si>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</si>
  <si>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</si>
  <si>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</si>
  <si>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</si>
  <si>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</si>
  <si>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</si>
  <si>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</si>
  <si>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</si>
  <si>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</si>
  <si>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</si>
  <si>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</si>
  <si>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</si>
  <si>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</si>
  <si>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</si>
  <si>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</si>
  <si>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</si>
  <si>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</si>
  <si>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</si>
  <si>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</si>
  <si>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</si>
  <si>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</si>
  <si>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</si>
  <si>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</si>
  <si>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</si>
  <si>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</si>
  <si>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</si>
  <si>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</si>
  <si>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</si>
  <si>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</si>
  <si>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</si>
  <si>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</si>
  <si>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</si>
  <si>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</si>
  <si>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</si>
  <si>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</si>
  <si>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</si>
  <si>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</si>
  <si>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</si>
  <si>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</si>
  <si>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</si>
  <si>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</si>
  <si>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</si>
  <si>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</si>
  <si>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</si>
  <si>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</si>
  <si>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</si>
  <si>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</si>
  <si>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</si>
  <si>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</si>
  <si>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</si>
  <si>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</si>
  <si>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</si>
  <si>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</si>
  <si>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</si>
  <si>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</si>
  <si>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</si>
  <si>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</si>
  <si>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</si>
  <si>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</si>
  <si>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</si>
  <si>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</si>
  <si>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</si>
  <si>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</si>
  <si>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</si>
  <si>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</si>
  <si>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</si>
  <si>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</si>
  <si>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</si>
  <si>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</si>
  <si>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</si>
  <si>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</si>
  <si>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</si>
  <si>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</si>
  <si>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</si>
  <si>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</si>
  <si>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</si>
  <si>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</si>
  <si>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</si>
  <si>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</si>
  <si>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</si>
  <si>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</si>
  <si>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</si>
  <si>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</si>
  <si>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</si>
  <si>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</si>
  <si>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</si>
  <si>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</si>
  <si>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</si>
  <si>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</si>
  <si>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</si>
  <si>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</si>
  <si>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</si>
  <si>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</si>
  <si>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</si>
  <si>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</si>
  <si>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</si>
  <si>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</si>
  <si>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</si>
  <si>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</si>
  <si>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</si>
  <si>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</si>
  <si>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</si>
  <si>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</si>
  <si>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</si>
  <si>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</si>
  <si>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</si>
  <si>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</si>
  <si>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</si>
  <si>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</si>
  <si>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</si>
  <si>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</si>
  <si>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</si>
  <si>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</si>
  <si>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</si>
  <si>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</si>
  <si>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</si>
  <si>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</si>
  <si>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</si>
  <si>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</si>
  <si>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</si>
  <si>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</si>
  <si>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</si>
  <si>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</si>
  <si>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</si>
  <si>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</si>
  <si>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</si>
  <si>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</si>
  <si>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</si>
  <si>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</si>
  <si>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</si>
  <si>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</si>
  <si>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</si>
  <si>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</si>
  <si>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</si>
  <si>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</si>
  <si>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</si>
  <si>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</si>
  <si>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</si>
  <si>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</si>
  <si>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</si>
  <si>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</si>
  <si>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</si>
  <si>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</si>
  <si>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</si>
  <si>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</si>
  <si>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</si>
  <si>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</si>
  <si>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</si>
  <si>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</si>
  <si>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</si>
  <si>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</si>
  <si>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</si>
  <si>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</si>
  <si>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</si>
  <si>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</si>
  <si>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</si>
  <si>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</si>
  <si>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</si>
  <si>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</si>
  <si>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</si>
  <si>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</si>
  <si>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</si>
  <si>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</si>
  <si>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</si>
  <si>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</si>
  <si>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</si>
  <si>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</si>
  <si>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</si>
  <si>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</si>
  <si>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</si>
  <si>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</si>
  <si>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</si>
  <si>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</si>
  <si>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</si>
  <si>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</si>
  <si>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</si>
  <si>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</si>
  <si>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</si>
  <si>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</si>
  <si>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</si>
  <si>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</si>
  <si>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</si>
  <si>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</si>
  <si>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</si>
  <si>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</si>
  <si>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</si>
  <si>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</si>
  <si>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</si>
  <si>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</si>
  <si>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</si>
  <si>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</si>
  <si>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</si>
  <si>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</si>
  <si>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</si>
  <si>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</si>
  <si>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</si>
  <si>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</si>
  <si>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</si>
  <si>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</si>
  <si>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</si>
  <si>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</si>
  <si>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</si>
  <si>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</si>
  <si>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</si>
  <si>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</si>
  <si>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</si>
  <si>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</si>
  <si>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</si>
  <si>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</si>
  <si>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</si>
  <si>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</si>
  <si>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</si>
  <si>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</si>
  <si>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</si>
  <si>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</si>
  <si>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</si>
  <si>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</si>
  <si>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</si>
  <si>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</si>
  <si>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</si>
  <si>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</si>
  <si>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</si>
  <si>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</si>
  <si>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</si>
  <si>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</si>
  <si>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</si>
  <si>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</si>
  <si>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</si>
  <si>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</si>
  <si>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</si>
  <si>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</si>
  <si>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</si>
  <si>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</si>
  <si>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</si>
  <si>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</si>
  <si>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</si>
  <si>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</si>
  <si>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</si>
  <si>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</si>
  <si>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</si>
  <si>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</si>
  <si>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</si>
  <si>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</si>
  <si>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</si>
  <si>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</si>
  <si>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</si>
  <si>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</si>
  <si>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</si>
  <si>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</si>
  <si>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</si>
  <si>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</si>
  <si>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</si>
  <si>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</si>
  <si>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</si>
  <si>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</si>
  <si>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</si>
  <si>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</si>
  <si>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</si>
  <si>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</si>
  <si>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</si>
  <si>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</si>
  <si>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</si>
  <si>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</si>
  <si>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</si>
  <si>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</si>
  <si>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</si>
  <si>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</si>
  <si>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</si>
  <si>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</si>
  <si>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</si>
  <si>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</si>
  <si>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</si>
  <si>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</si>
  <si>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</si>
  <si>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</si>
  <si>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</si>
  <si>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</si>
  <si>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</si>
  <si>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</si>
  <si>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</si>
  <si>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</si>
  <si>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</si>
  <si>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</si>
  <si>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</si>
  <si>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</si>
  <si>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</si>
  <si>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</si>
  <si>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</si>
  <si>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</si>
  <si>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</si>
  <si>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</si>
  <si>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</si>
  <si>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</si>
  <si>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</si>
  <si>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</si>
  <si>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</si>
  <si>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</si>
  <si>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</si>
  <si>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</si>
  <si>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</si>
  <si>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</si>
  <si>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</si>
  <si>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</si>
  <si>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</si>
  <si>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</si>
  <si>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</si>
  <si>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</si>
  <si>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</si>
  <si>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</si>
  <si>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</si>
  <si>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</si>
  <si>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</si>
  <si>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</si>
  <si>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</si>
  <si>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</si>
  <si>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</si>
  <si>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</si>
  <si>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</si>
  <si>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</si>
  <si>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</si>
  <si>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</si>
  <si>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</si>
  <si>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</si>
  <si>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</si>
  <si>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</si>
  <si>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</si>
  <si>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</si>
  <si>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</si>
  <si>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</si>
  <si>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</si>
  <si>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</si>
  <si>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</si>
  <si>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</si>
  <si>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</si>
  <si>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</si>
  <si>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</si>
  <si>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</si>
  <si>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</si>
  <si>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</si>
  <si>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</si>
  <si>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</si>
  <si>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</si>
  <si>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</si>
  <si>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</si>
  <si>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</si>
  <si>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</si>
  <si>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</si>
  <si>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</si>
  <si>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</si>
  <si>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</si>
  <si>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</si>
  <si>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</si>
  <si>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</si>
  <si>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</si>
  <si>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</si>
  <si>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</si>
  <si>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</si>
  <si>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</si>
  <si>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</si>
  <si>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</si>
  <si>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</si>
  <si>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</si>
  <si>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</si>
  <si>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</si>
  <si>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</si>
  <si>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</si>
  <si>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</si>
  <si>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</si>
  <si>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</si>
  <si>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</si>
  <si>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</si>
  <si>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</si>
  <si>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</si>
  <si>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</si>
  <si>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</si>
  <si>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</si>
  <si>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</si>
  <si>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</si>
  <si>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</si>
  <si>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</si>
  <si>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</si>
  <si>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</si>
  <si>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</si>
  <si>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</si>
  <si>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</si>
  <si>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</si>
  <si>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</si>
  <si>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</si>
  <si>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</si>
  <si>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</si>
  <si>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</si>
  <si>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</si>
  <si>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</si>
  <si>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</si>
  <si>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</si>
  <si>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</si>
  <si>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</si>
  <si>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</si>
  <si>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</si>
  <si>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</si>
  <si>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</si>
  <si>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</si>
  <si>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</si>
  <si>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</si>
  <si>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</si>
  <si>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</si>
  <si>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</si>
  <si>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</si>
  <si>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</si>
  <si>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</si>
  <si>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</si>
  <si>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</si>
  <si>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</si>
  <si>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</si>
  <si>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</si>
  <si>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</si>
  <si>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</si>
  <si>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</si>
  <si>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</si>
  <si>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</si>
  <si>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</si>
  <si>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</si>
  <si>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</si>
  <si>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</si>
  <si>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</si>
  <si>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</si>
  <si>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</si>
  <si>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</si>
  <si>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</si>
  <si>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</si>
  <si>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</si>
  <si>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</si>
  <si>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</si>
  <si>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</si>
  <si>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</si>
  <si>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</si>
  <si>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</si>
  <si>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</si>
  <si>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</si>
  <si>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</si>
  <si>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</si>
  <si>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</si>
  <si>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</si>
  <si>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</si>
  <si>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</si>
  <si>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</si>
  <si>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</si>
  <si>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</si>
  <si>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</si>
  <si>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</si>
  <si>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</si>
  <si>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</si>
  <si>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</si>
  <si>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</si>
  <si>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</si>
  <si>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</si>
  <si>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</si>
  <si>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</si>
  <si>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</si>
  <si>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</si>
  <si>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</si>
  <si>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</si>
  <si>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</si>
  <si>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</si>
  <si>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</si>
  <si>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</si>
  <si>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</si>
  <si>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</si>
  <si>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</si>
  <si>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</si>
  <si>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</si>
  <si>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</si>
  <si>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</si>
  <si>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</si>
  <si>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</si>
  <si>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</si>
  <si>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</si>
  <si>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</si>
  <si>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</si>
  <si>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</si>
  <si>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</si>
  <si>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</si>
  <si>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</si>
  <si>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</si>
  <si>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</si>
  <si>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</si>
  <si>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</si>
  <si>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</si>
  <si>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</si>
  <si>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</si>
  <si>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</si>
  <si>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</si>
  <si>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</si>
  <si>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</si>
  <si>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</si>
  <si>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</si>
  <si>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</si>
  <si>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</si>
  <si>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</si>
  <si>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</si>
  <si>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</si>
  <si>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</si>
  <si>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</si>
  <si>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</si>
  <si>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</si>
  <si>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</si>
  <si>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</si>
  <si>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</si>
  <si>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</si>
  <si>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</si>
  <si>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</si>
  <si>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</si>
  <si>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</si>
  <si>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</si>
  <si>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</si>
  <si>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</si>
  <si>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</si>
  <si>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</si>
  <si>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</si>
  <si>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</si>
  <si>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</si>
  <si>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</si>
  <si>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</si>
  <si>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</si>
  <si>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</si>
  <si>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</si>
  <si>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</si>
  <si>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</si>
  <si>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</si>
  <si>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</si>
  <si>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</si>
  <si>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</si>
  <si>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</si>
  <si>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</si>
  <si>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</si>
  <si>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</si>
  <si>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</si>
  <si>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</si>
  <si>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</si>
  <si>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</si>
  <si>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</si>
  <si>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</si>
  <si>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</si>
  <si>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</si>
  <si>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</si>
  <si>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</si>
  <si>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</si>
  <si>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</si>
  <si>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</si>
  <si>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</si>
  <si>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</si>
  <si>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</si>
  <si>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</si>
  <si>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</si>
  <si>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</si>
  <si>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</si>
  <si>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</si>
  <si>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</si>
  <si>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</si>
  <si>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</si>
  <si>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</si>
  <si>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</si>
  <si>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</si>
  <si>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</si>
  <si>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</si>
  <si>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</si>
  <si>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</si>
  <si>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</si>
  <si>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</si>
  <si>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</si>
  <si>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</si>
  <si>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</si>
  <si>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</si>
  <si>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</si>
  <si>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</si>
  <si>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</si>
  <si>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</si>
  <si>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</si>
  <si>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</si>
  <si>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</si>
  <si>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</si>
  <si>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</si>
  <si>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</si>
  <si>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</si>
  <si>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</si>
  <si>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</si>
  <si>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</si>
  <si>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</si>
  <si>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</si>
  <si>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</si>
  <si>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</si>
  <si>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</si>
  <si>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</si>
  <si>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</si>
  <si>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</si>
  <si>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</si>
  <si>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</si>
  <si>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</si>
  <si>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</si>
  <si>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</si>
  <si>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</si>
  <si>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</si>
  <si>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</si>
  <si>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</si>
  <si>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</si>
  <si>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</si>
  <si>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</si>
  <si>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</si>
  <si>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</si>
  <si>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</si>
  <si>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</si>
  <si>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</si>
  <si>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</si>
  <si>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</si>
  <si>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</si>
  <si>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</si>
  <si>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</si>
  <si>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</si>
  <si>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</si>
  <si>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</si>
  <si>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</si>
  <si>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</si>
  <si>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</si>
  <si>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</si>
  <si>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</si>
  <si>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</si>
  <si>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</si>
  <si>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</si>
  <si>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</si>
  <si>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</si>
  <si>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</si>
  <si>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</si>
  <si>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</si>
  <si>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</si>
  <si>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</si>
  <si>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</si>
  <si>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</si>
  <si>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</si>
  <si>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</si>
  <si>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</si>
  <si>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</si>
  <si>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</si>
  <si>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</si>
  <si>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</si>
  <si>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</si>
  <si>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</si>
  <si>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</si>
  <si>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</si>
  <si>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</si>
  <si>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</si>
  <si>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</si>
  <si>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</si>
  <si>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</si>
  <si>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</si>
  <si>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</si>
  <si>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</si>
  <si>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</si>
  <si>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</si>
  <si>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</si>
  <si>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</si>
  <si>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</si>
  <si>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</si>
  <si>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</si>
  <si>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</si>
  <si>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</si>
  <si>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</si>
  <si>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</si>
  <si>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</si>
  <si>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</si>
  <si>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</si>
  <si>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</si>
  <si>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</si>
  <si>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</si>
  <si>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</si>
  <si>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</si>
  <si>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</si>
  <si>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</si>
  <si>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</si>
  <si>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</si>
  <si>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</si>
  <si>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</si>
  <si>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</si>
  <si>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</si>
  <si>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</si>
  <si>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</si>
  <si>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</si>
  <si>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</si>
  <si>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</si>
  <si>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</si>
  <si>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</si>
  <si>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</si>
  <si>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</si>
  <si>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</si>
  <si>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</si>
  <si>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</si>
  <si>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</si>
  <si>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</si>
  <si>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</si>
  <si>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</si>
  <si>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</si>
  <si>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</si>
  <si>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</si>
  <si>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</si>
  <si>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</si>
  <si>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</si>
  <si>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</si>
  <si>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</si>
  <si>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</si>
  <si>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</si>
  <si>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</si>
  <si>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</si>
  <si>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</si>
  <si>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</si>
  <si>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</si>
  <si>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</si>
  <si>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</si>
  <si>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</si>
  <si>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</si>
  <si>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</si>
  <si>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</si>
  <si>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</si>
  <si>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</si>
  <si>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</si>
  <si>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</si>
  <si>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</si>
  <si>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</si>
  <si>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</si>
  <si>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</si>
  <si>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</si>
  <si>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</si>
  <si>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</si>
  <si>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</si>
  <si>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</si>
  <si>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</si>
  <si>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</si>
  <si>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</si>
  <si>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</si>
  <si>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</si>
  <si>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</si>
  <si>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</si>
  <si>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</si>
  <si>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</si>
  <si>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</si>
  <si>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</si>
  <si>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</si>
  <si>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</si>
  <si>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</si>
  <si>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</si>
  <si>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</si>
  <si>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</si>
  <si>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</si>
  <si>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</si>
  <si>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</si>
  <si>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</si>
  <si>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</si>
  <si>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</si>
  <si>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</si>
  <si>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</si>
  <si>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</si>
  <si>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</si>
  <si>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</si>
  <si>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</si>
  <si>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</si>
  <si>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</si>
  <si>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</si>
  <si>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</si>
  <si>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</si>
  <si>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</si>
  <si>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</si>
  <si>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</si>
  <si>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</si>
  <si>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</si>
  <si>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</si>
  <si>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</si>
  <si>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</si>
  <si>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</si>
  <si>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</si>
  <si>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</si>
  <si>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</si>
  <si>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</si>
  <si>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</si>
  <si>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</si>
  <si>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</si>
  <si>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</si>
  <si>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</si>
  <si>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</si>
  <si>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</si>
  <si>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</si>
  <si>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</si>
  <si>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</si>
  <si>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</si>
  <si>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</si>
  <si>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</si>
  <si>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</si>
  <si>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</si>
  <si>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</si>
  <si>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</si>
  <si>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</si>
  <si>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</si>
  <si>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</si>
  <si>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</si>
  <si>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</si>
  <si>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</si>
  <si>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</si>
  <si>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</si>
  <si>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</si>
  <si>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</si>
  <si>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</si>
  <si>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</si>
  <si>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</si>
  <si>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</si>
  <si>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</si>
  <si>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</si>
  <si>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</si>
  <si>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</si>
  <si>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</si>
  <si>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</si>
  <si>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</si>
  <si>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</si>
  <si>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</si>
  <si>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</si>
  <si>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</si>
  <si>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</si>
  <si>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</si>
  <si>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</si>
  <si>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</si>
  <si>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</si>
  <si>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</si>
  <si>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</si>
  <si>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</si>
  <si>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</si>
  <si>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</si>
  <si>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</si>
  <si>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</si>
  <si>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</si>
  <si>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</si>
  <si>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</si>
  <si>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</si>
  <si>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</si>
  <si>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</si>
  <si>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</si>
  <si>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</si>
  <si>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</si>
  <si>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</si>
  <si>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</si>
  <si>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</si>
  <si>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</si>
  <si>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</si>
  <si>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</si>
  <si>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</si>
  <si>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</si>
  <si>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</si>
  <si>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</si>
  <si>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</si>
  <si>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</si>
  <si>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</si>
  <si>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</si>
  <si>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</si>
  <si>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</si>
  <si>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</si>
  <si>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</si>
  <si>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</si>
  <si>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</si>
  <si>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</si>
  <si>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</si>
  <si>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</si>
  <si>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</si>
  <si>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</si>
  <si>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</si>
  <si>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</si>
  <si>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</si>
  <si>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</si>
  <si>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</si>
  <si>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</si>
  <si>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</si>
  <si>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</si>
  <si>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</si>
  <si>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</si>
  <si>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</si>
  <si>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</si>
  <si>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</si>
  <si>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</si>
  <si>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</si>
  <si>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</si>
  <si>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</si>
  <si>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</si>
  <si>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</si>
  <si>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</si>
  <si>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</si>
  <si>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</si>
  <si>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</si>
  <si>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</si>
  <si>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</si>
  <si>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</si>
  <si>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</si>
  <si>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</si>
  <si>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</si>
  <si>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</si>
  <si>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</si>
  <si>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</si>
  <si>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</si>
  <si>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</si>
  <si>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</si>
  <si>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</si>
  <si>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</si>
  <si>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</si>
  <si>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</si>
  <si>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</si>
  <si>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</si>
  <si>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</si>
  <si>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</si>
  <si>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</si>
  <si>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</si>
  <si>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</si>
  <si>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</si>
  <si>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</si>
  <si>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</si>
  <si>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</si>
  <si>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</si>
  <si>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</si>
  <si>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</si>
  <si>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</si>
  <si>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</si>
  <si>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</si>
  <si>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</si>
  <si>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</si>
  <si>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</si>
  <si>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</si>
  <si>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</si>
  <si>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</si>
  <si>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</si>
  <si>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</si>
  <si>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</si>
  <si>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</si>
  <si>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</si>
  <si>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</si>
  <si>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</si>
  <si>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</si>
  <si>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</si>
  <si>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</si>
  <si>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</si>
  <si>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</si>
  <si>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</si>
  <si>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</si>
  <si>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</si>
  <si>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</si>
  <si>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</si>
  <si>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</si>
  <si>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</si>
  <si>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</si>
  <si>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</si>
  <si>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</si>
  <si>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</si>
  <si>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</si>
  <si>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</si>
  <si>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</si>
  <si>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</si>
  <si>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</si>
  <si>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</si>
  <si>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</si>
  <si>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</si>
  <si>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</si>
  <si>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</si>
  <si>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</si>
  <si>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</si>
  <si>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</si>
  <si>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</si>
  <si>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</si>
  <si>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</si>
  <si>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</si>
  <si>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</si>
  <si>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</si>
  <si>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</si>
  <si>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</si>
  <si>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</si>
  <si>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</si>
  <si>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</si>
  <si>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</si>
  <si>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</si>
  <si>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</si>
  <si>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</si>
  <si>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</si>
  <si>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</si>
  <si>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</si>
  <si>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</si>
  <si>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</si>
  <si>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</si>
  <si>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</si>
  <si>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</si>
  <si>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</si>
  <si>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</si>
  <si>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</si>
  <si>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</si>
  <si>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</si>
  <si>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</si>
  <si>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</si>
  <si>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</si>
  <si>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</si>
  <si>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</si>
  <si>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</si>
  <si>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</si>
  <si>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</si>
  <si>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</si>
  <si>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</si>
  <si>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</si>
  <si>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</si>
  <si>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</si>
  <si>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</si>
  <si>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</si>
  <si>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</si>
  <si>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</si>
  <si>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</si>
  <si>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</si>
  <si>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</si>
  <si>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</si>
  <si>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</si>
  <si>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</si>
  <si>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</si>
  <si>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</si>
  <si>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</si>
  <si>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</si>
  <si>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</si>
  <si>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</si>
  <si>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</si>
  <si>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</si>
  <si>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</si>
  <si>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</si>
  <si>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</si>
  <si>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</si>
  <si>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</si>
  <si>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</si>
  <si>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</si>
  <si>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</si>
  <si>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</si>
  <si>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</si>
  <si>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</si>
  <si>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</si>
  <si>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</si>
  <si>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</si>
  <si>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</si>
  <si>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</si>
  <si>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</si>
  <si>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</si>
  <si>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</si>
  <si>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</si>
  <si>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</si>
  <si>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</si>
  <si>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</si>
  <si>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</si>
  <si>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</si>
  <si>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</si>
  <si>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</si>
  <si>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</si>
  <si>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</si>
  <si>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</si>
  <si>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</si>
  <si>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</si>
  <si>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</si>
  <si>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</si>
  <si>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</si>
  <si>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</si>
  <si>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</si>
  <si>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</si>
  <si>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</si>
  <si>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</si>
  <si>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</si>
  <si>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</si>
  <si>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</si>
  <si>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</si>
  <si>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</si>
  <si>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</si>
  <si>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</si>
  <si>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</si>
  <si>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</si>
  <si>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</si>
  <si>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</si>
  <si>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</si>
  <si>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</si>
  <si>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</si>
  <si>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</si>
  <si>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</si>
  <si>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</si>
  <si>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</si>
  <si>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</si>
  <si>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</si>
  <si>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</si>
  <si>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</si>
  <si>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</si>
  <si>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</si>
  <si>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</si>
  <si>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</si>
  <si>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</si>
  <si>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</si>
  <si>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</si>
  <si>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</si>
  <si>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</si>
  <si>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</si>
  <si>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</si>
  <si>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</si>
  <si>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</si>
  <si>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</si>
  <si>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</si>
  <si>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</si>
  <si>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</si>
  <si>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</si>
  <si>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</si>
  <si>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</si>
  <si>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</si>
  <si>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</si>
  <si>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</si>
  <si>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</si>
  <si>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</si>
  <si>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</si>
  <si>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</si>
  <si>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</si>
  <si>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</si>
  <si>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</si>
  <si>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</si>
  <si>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</si>
  <si>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</si>
  <si>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</si>
  <si>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</si>
  <si>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</si>
  <si>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</si>
  <si>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</si>
  <si>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</si>
  <si>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</si>
  <si>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</si>
  <si>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</si>
  <si>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</si>
  <si>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</si>
  <si>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</si>
  <si>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</si>
  <si>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</si>
  <si>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</si>
  <si>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</si>
  <si>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</si>
  <si>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</si>
  <si>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</si>
  <si>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</si>
  <si>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</si>
  <si>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</si>
  <si>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</si>
  <si>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</si>
  <si>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</si>
  <si>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</si>
  <si>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</si>
  <si>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</si>
  <si>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</si>
  <si>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</si>
  <si>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</si>
  <si>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</si>
  <si>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</si>
  <si>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</si>
  <si>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</si>
  <si>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</si>
  <si>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</si>
  <si>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</si>
  <si>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</si>
  <si>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</si>
  <si>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</si>
  <si>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</si>
  <si>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</si>
  <si>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</si>
  <si>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</si>
  <si>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</si>
  <si>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</si>
  <si>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</si>
  <si>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</si>
  <si>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</si>
  <si>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</si>
  <si>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</si>
  <si>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</si>
  <si>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</si>
  <si>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</si>
  <si>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</si>
  <si>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</si>
  <si>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</si>
  <si>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</si>
  <si>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</si>
  <si>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</si>
  <si>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</si>
  <si>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</si>
  <si>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</si>
  <si>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</si>
  <si>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</si>
  <si>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</si>
  <si>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</si>
  <si>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</si>
  <si>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</si>
  <si>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</si>
  <si>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</si>
  <si>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</si>
  <si>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</si>
  <si>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</si>
  <si>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</si>
  <si>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</si>
  <si>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</si>
  <si>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</si>
  <si>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</si>
  <si>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</si>
  <si>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</si>
  <si>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</si>
  <si>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</si>
  <si>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</si>
  <si>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</si>
  <si>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</si>
  <si>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</si>
  <si>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</si>
  <si>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</si>
  <si>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</si>
  <si>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</si>
  <si>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</si>
  <si>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</si>
  <si>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</si>
  <si>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</si>
  <si>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</si>
  <si>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</si>
  <si>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</si>
  <si>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</si>
  <si>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</si>
  <si>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</si>
  <si>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</si>
  <si>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</si>
  <si>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</si>
  <si>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</si>
  <si>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</si>
  <si>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</si>
  <si>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</si>
  <si>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</si>
  <si>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</si>
  <si>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</si>
  <si>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</si>
  <si>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</si>
  <si>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</si>
  <si>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</si>
  <si>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</si>
  <si>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</si>
  <si>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</si>
  <si>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</si>
  <si>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</si>
  <si>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</si>
  <si>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</si>
  <si>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</si>
  <si>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</si>
  <si>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</si>
  <si>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</si>
  <si>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</si>
  <si>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</si>
  <si>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</si>
  <si>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</si>
  <si>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</si>
  <si>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</si>
  <si>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</si>
  <si>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</si>
  <si>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</si>
  <si>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</si>
  <si>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</si>
  <si>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</si>
  <si>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</si>
  <si>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</si>
  <si>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</si>
  <si>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</si>
  <si>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</si>
  <si>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</si>
  <si>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</si>
  <si>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</si>
  <si>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</si>
  <si>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</si>
  <si>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</si>
  <si>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</si>
  <si>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</si>
  <si>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</si>
  <si>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</si>
  <si>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</si>
  <si>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</si>
  <si>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</si>
  <si>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</si>
  <si>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</si>
  <si>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</si>
  <si>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</si>
  <si>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</si>
  <si>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</si>
  <si>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</si>
  <si>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</si>
  <si>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</si>
  <si>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</si>
  <si>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</si>
  <si>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</si>
  <si>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</si>
  <si>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</si>
  <si>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</si>
  <si>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</si>
  <si>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</si>
  <si>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</si>
  <si>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</si>
  <si>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</si>
  <si>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</si>
  <si>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</si>
  <si>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</si>
  <si>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</si>
  <si>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</si>
  <si>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</si>
  <si>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</si>
  <si>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</si>
  <si>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</si>
  <si>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</si>
  <si>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</si>
  <si>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</si>
  <si>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</si>
  <si>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</si>
  <si>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</si>
  <si>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</si>
  <si>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</si>
  <si>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</si>
  <si>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</si>
  <si>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</si>
  <si>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</si>
  <si>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</si>
  <si>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</si>
  <si>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</si>
  <si>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</si>
  <si>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</si>
  <si>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</si>
  <si>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</si>
  <si>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</si>
  <si>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</si>
  <si>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</si>
  <si>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</si>
  <si>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</si>
  <si>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</si>
  <si>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</si>
  <si>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</si>
  <si>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</si>
  <si>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</si>
  <si>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</si>
  <si>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</si>
  <si>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</si>
  <si>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</si>
  <si>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</si>
  <si>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</si>
  <si>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</si>
  <si>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</si>
  <si>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</si>
  <si>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</si>
  <si>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</si>
  <si>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</si>
  <si>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</si>
  <si>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</si>
  <si>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</si>
  <si>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</si>
  <si>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</si>
  <si>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</si>
  <si>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</si>
  <si>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</si>
  <si>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</si>
  <si>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</si>
  <si>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</si>
  <si>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</si>
  <si>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</si>
  <si>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</si>
  <si>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</si>
  <si>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</si>
  <si>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</si>
  <si>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</si>
  <si>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</si>
  <si>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</si>
  <si>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</si>
  <si>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</si>
  <si>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</si>
  <si>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</si>
  <si>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</si>
  <si>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</si>
  <si>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</si>
  <si>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</si>
  <si>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</si>
  <si>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</si>
  <si>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</si>
  <si>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</si>
  <si>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</si>
  <si>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</si>
  <si>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</si>
  <si>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</si>
  <si>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</si>
  <si>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</si>
  <si>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</si>
  <si>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</si>
  <si>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</si>
  <si>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</si>
  <si>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</si>
  <si>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</si>
  <si>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</si>
  <si>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</si>
  <si>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</si>
  <si>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</si>
  <si>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</si>
  <si>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</si>
  <si>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</si>
  <si>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</si>
  <si>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</si>
  <si>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</si>
  <si>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</si>
  <si>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</si>
  <si>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</si>
  <si>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</si>
  <si>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</si>
  <si>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</si>
  <si>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</si>
  <si>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</si>
  <si>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</si>
  <si>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</si>
  <si>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</si>
  <si>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</si>
  <si>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</si>
  <si>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</si>
  <si>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</si>
  <si>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</si>
  <si>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</si>
  <si>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</si>
  <si>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</si>
  <si>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</si>
  <si>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</si>
  <si>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</si>
  <si>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</si>
  <si>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</si>
  <si>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</si>
  <si>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</si>
  <si>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</si>
  <si>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</si>
  <si>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</si>
  <si>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</si>
  <si>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</si>
  <si>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</si>
  <si>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</si>
  <si>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</si>
  <si>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</si>
  <si>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</si>
  <si>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</si>
  <si>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</si>
  <si>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</si>
  <si>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</si>
  <si>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</si>
  <si>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</si>
  <si>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</si>
  <si>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</si>
  <si>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</si>
  <si>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</si>
  <si>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</si>
  <si>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</si>
  <si>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</si>
  <si>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</si>
  <si>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</si>
  <si>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</si>
  <si>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</si>
  <si>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</si>
  <si>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</si>
  <si>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</si>
  <si>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</si>
  <si>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</si>
  <si>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</si>
  <si>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</si>
  <si>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</si>
  <si>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</si>
  <si>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</si>
  <si>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</si>
  <si>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</si>
  <si>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</si>
  <si>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</si>
  <si>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</si>
  <si>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</si>
  <si>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</si>
  <si>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</si>
  <si>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</si>
  <si>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</si>
  <si>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</si>
  <si>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</si>
  <si>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</si>
  <si>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</si>
  <si>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</si>
  <si>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</si>
  <si>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</si>
  <si>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</si>
  <si>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</si>
  <si>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</si>
  <si>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</si>
  <si>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</si>
  <si>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</si>
  <si>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</si>
  <si>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</si>
  <si>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</si>
  <si>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</si>
  <si>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</si>
  <si>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</si>
  <si>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</si>
  <si>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</si>
  <si>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</si>
  <si>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</si>
  <si>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</si>
  <si>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</si>
  <si>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</si>
  <si>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</si>
  <si>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</si>
  <si>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</si>
  <si>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</si>
  <si>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</si>
  <si>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</si>
  <si>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</si>
  <si>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</si>
  <si>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</si>
  <si>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</si>
  <si>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</si>
  <si>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</si>
  <si>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</si>
  <si>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</si>
  <si>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</si>
  <si>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</si>
  <si>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</si>
  <si>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</si>
  <si>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</si>
  <si>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</si>
  <si>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</si>
  <si>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</si>
  <si>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</si>
  <si>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</si>
  <si>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</si>
  <si>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</si>
  <si>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</si>
  <si>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</si>
  <si>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</si>
  <si>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</si>
  <si>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</si>
  <si>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</si>
  <si>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</si>
  <si>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</si>
  <si>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</si>
  <si>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</si>
  <si>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</si>
  <si>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</si>
  <si>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</si>
  <si>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</si>
  <si>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</si>
  <si>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</si>
  <si>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</si>
  <si>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</si>
  <si>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</si>
  <si>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</si>
  <si>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</si>
  <si>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</si>
  <si>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</si>
  <si>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</si>
  <si>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</si>
  <si>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</si>
  <si>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</si>
  <si>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</si>
  <si>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</si>
  <si>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</si>
  <si>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</si>
  <si>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</si>
  <si>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</si>
  <si>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</si>
  <si>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</si>
  <si>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</si>
  <si>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</si>
  <si>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</si>
  <si>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</si>
  <si>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</si>
  <si>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</si>
  <si>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</si>
  <si>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</si>
  <si>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</si>
  <si>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</si>
  <si>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</si>
  <si>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</si>
  <si>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</si>
  <si>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</si>
  <si>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</si>
  <si>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</si>
  <si>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</si>
  <si>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</si>
  <si>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</si>
  <si>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</si>
  <si>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</si>
  <si>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</si>
  <si>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</si>
  <si>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</si>
  <si>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</si>
  <si>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</si>
  <si>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</si>
  <si>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</si>
  <si>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</si>
  <si>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</si>
  <si>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</si>
  <si>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</si>
  <si>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</si>
  <si>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</si>
  <si>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</si>
  <si>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</si>
  <si>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</si>
  <si>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</si>
  <si>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</si>
  <si>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</si>
  <si>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</si>
  <si>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</si>
  <si>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</si>
  <si>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</si>
  <si>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</si>
  <si>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</si>
  <si>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</si>
  <si>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</si>
  <si>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</si>
  <si>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</si>
  <si>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</si>
  <si>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</si>
  <si>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</si>
  <si>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</si>
  <si>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</si>
  <si>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</si>
  <si>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</si>
  <si>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</si>
  <si>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</si>
  <si>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</si>
  <si>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</si>
  <si>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</si>
  <si>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</si>
  <si>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</si>
  <si>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</si>
  <si>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</si>
  <si>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</si>
  <si>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</si>
  <si>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</si>
  <si>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</si>
  <si>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</si>
  <si>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</si>
  <si>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</si>
  <si>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</si>
  <si>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</si>
  <si>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</si>
  <si>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</si>
  <si>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</si>
  <si>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</si>
  <si>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</si>
  <si>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</si>
  <si>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</si>
  <si>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</si>
  <si>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</si>
  <si>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</si>
  <si>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</si>
  <si>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</si>
  <si>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</si>
  <si>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</si>
  <si>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</si>
  <si>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</si>
  <si>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</si>
  <si>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</si>
  <si>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</si>
  <si>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</si>
  <si>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</si>
  <si>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</si>
  <si>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</si>
  <si>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</si>
  <si>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</si>
  <si>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</si>
  <si>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</si>
  <si>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</si>
  <si>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</si>
  <si>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</si>
  <si>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</si>
  <si>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</si>
  <si>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</si>
  <si>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</si>
  <si>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</si>
  <si>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</si>
  <si>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</si>
  <si>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</si>
  <si>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</si>
  <si>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</si>
  <si>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</si>
  <si>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</si>
  <si>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</si>
  <si>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</si>
  <si>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</si>
  <si>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</si>
  <si>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</si>
  <si>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</si>
  <si>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</si>
  <si>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</si>
  <si>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</si>
  <si>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</si>
  <si>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</si>
  <si>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</si>
  <si>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</si>
  <si>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</si>
  <si>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</si>
  <si>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</si>
  <si>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</si>
  <si>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</si>
  <si>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</si>
  <si>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</si>
  <si>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</si>
  <si>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</si>
  <si>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</si>
  <si>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</si>
  <si>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</si>
  <si>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</si>
  <si>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</si>
  <si>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</si>
  <si>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</si>
  <si>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</si>
  <si>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</si>
  <si>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</si>
  <si>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</si>
  <si>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</si>
  <si>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</si>
  <si>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</si>
  <si>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</si>
  <si>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</si>
  <si>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</si>
  <si>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</si>
  <si>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</si>
  <si>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</si>
  <si>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</si>
  <si>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</si>
  <si>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</si>
  <si>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</si>
  <si>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</si>
  <si>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</si>
  <si>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</si>
  <si>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</si>
  <si>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</si>
  <si>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</si>
  <si>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</si>
  <si>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</si>
  <si>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</si>
  <si>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</si>
  <si>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</si>
  <si>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</si>
  <si>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</si>
  <si>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</si>
  <si>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</si>
  <si>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</si>
  <si>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</si>
  <si>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</si>
  <si>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</si>
  <si>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</si>
  <si>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</si>
  <si>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</si>
  <si>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</si>
  <si>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</si>
  <si>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</si>
  <si>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</si>
  <si>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</si>
  <si>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</si>
  <si>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</si>
  <si>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</si>
  <si>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</si>
  <si>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</si>
  <si>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</si>
  <si>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</si>
  <si>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</si>
  <si>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</si>
  <si>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</si>
  <si>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</si>
  <si>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</si>
  <si>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</si>
  <si>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</si>
  <si>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</si>
  <si>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</si>
  <si>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</si>
  <si>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</si>
  <si>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</si>
  <si>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</si>
  <si>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</si>
  <si>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</si>
  <si>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</si>
  <si>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</si>
  <si>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</si>
  <si>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</si>
  <si>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</si>
  <si>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</si>
  <si>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</si>
  <si>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</si>
  <si>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</si>
  <si>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</si>
  <si>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</si>
  <si>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</si>
  <si>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</si>
  <si>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</si>
  <si>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</si>
  <si>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</si>
  <si>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</si>
  <si>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</si>
  <si>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</si>
  <si>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</si>
  <si>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</si>
  <si>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</si>
  <si>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</si>
  <si>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</si>
  <si>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</si>
  <si>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</si>
  <si>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</si>
  <si>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</si>
  <si>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</si>
  <si>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</si>
  <si>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</si>
  <si>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</si>
  <si>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</si>
  <si>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</si>
  <si>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</si>
  <si>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</si>
  <si>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</si>
  <si>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</si>
  <si>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</si>
  <si>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</si>
  <si>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</si>
  <si>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</si>
  <si>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</si>
  <si>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</si>
  <si>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</si>
  <si>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</si>
  <si>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</si>
  <si>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</si>
  <si>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</si>
  <si>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</si>
  <si>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</si>
  <si>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</si>
  <si>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</si>
  <si>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</si>
  <si>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</si>
  <si>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</si>
  <si>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</si>
  <si>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</si>
  <si>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</si>
  <si>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</si>
  <si>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</si>
  <si>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</si>
  <si>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</si>
  <si>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</si>
  <si>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</si>
  <si>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</si>
  <si>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</si>
  <si>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</si>
  <si>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</si>
  <si>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</si>
  <si>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</si>
  <si>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</si>
  <si>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</si>
  <si>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</si>
  <si>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</si>
  <si>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</si>
  <si>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</si>
  <si>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</si>
  <si>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</si>
  <si>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</si>
  <si>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</si>
  <si>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</si>
  <si>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</si>
  <si>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</si>
  <si>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</si>
  <si>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</si>
  <si>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</si>
  <si>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</si>
  <si>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</si>
  <si>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</si>
  <si>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</si>
  <si>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</si>
  <si>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</si>
  <si>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</si>
  <si>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</si>
  <si>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</si>
  <si>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</si>
  <si>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</si>
  <si>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</si>
  <si>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</si>
  <si>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</si>
  <si>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</si>
  <si>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</si>
  <si>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</si>
  <si>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</si>
  <si>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</si>
  <si>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</si>
  <si>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</si>
  <si>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</si>
  <si>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</si>
  <si>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</si>
  <si>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</si>
  <si>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</si>
  <si>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</si>
  <si>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</si>
  <si>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</si>
  <si>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</si>
  <si>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</si>
  <si>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</si>
  <si>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</si>
  <si>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</si>
  <si>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</si>
  <si>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</si>
  <si>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</si>
  <si>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</si>
  <si>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</si>
  <si>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</si>
  <si>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</si>
  <si>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</si>
  <si>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</si>
  <si>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</si>
  <si>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</si>
  <si>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</si>
  <si>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</si>
  <si>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</si>
  <si>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</si>
  <si>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</si>
  <si>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</si>
  <si>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</si>
  <si>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</si>
  <si>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</si>
  <si>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</si>
  <si>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</si>
  <si>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</si>
  <si>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</si>
  <si>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</si>
  <si>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</si>
  <si>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</si>
  <si>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</si>
  <si>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</si>
  <si>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</si>
  <si>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</si>
  <si>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</si>
  <si>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</si>
  <si>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</si>
  <si>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</si>
  <si>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</si>
  <si>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</si>
  <si>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</si>
  <si>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</si>
  <si>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</si>
  <si>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</si>
  <si>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</si>
  <si>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</si>
  <si>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</si>
  <si>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</si>
  <si>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</si>
  <si>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</si>
  <si>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</si>
  <si>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</si>
  <si>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</si>
  <si>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</si>
  <si>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</si>
  <si>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</si>
  <si>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</si>
  <si>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</si>
  <si>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</si>
  <si>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</si>
  <si>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</si>
  <si>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</si>
  <si>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</si>
  <si>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</si>
  <si>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</si>
  <si>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</si>
  <si>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</si>
  <si>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</si>
  <si>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</si>
  <si>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</si>
  <si>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</si>
  <si>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</si>
  <si>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</si>
  <si>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</si>
  <si>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</si>
  <si>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</si>
  <si>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</si>
  <si>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</si>
  <si>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</si>
  <si>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</si>
  <si>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</si>
  <si>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</si>
  <si>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</si>
  <si>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</si>
  <si>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</si>
  <si>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</si>
  <si>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</si>
  <si>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</si>
  <si>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</si>
  <si>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</si>
  <si>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</si>
  <si>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</si>
  <si>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</si>
  <si>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</si>
  <si>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</si>
  <si>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</si>
  <si>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</si>
  <si>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</si>
  <si>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</si>
  <si>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</si>
  <si>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</si>
  <si>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</si>
  <si>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</si>
  <si>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</si>
  <si>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</si>
  <si>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</si>
  <si>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</si>
  <si>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</si>
  <si>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</si>
  <si>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</si>
  <si>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</si>
  <si>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</si>
  <si>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</si>
  <si>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</si>
  <si>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</si>
  <si>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</si>
  <si>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</si>
  <si>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</si>
  <si>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</si>
  <si>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</si>
  <si>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</si>
  <si>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</si>
  <si>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</si>
  <si>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</si>
  <si>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</si>
  <si>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</si>
  <si>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</si>
  <si>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</si>
  <si>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</si>
  <si>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</si>
  <si>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</si>
  <si>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</si>
  <si>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</si>
  <si>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</si>
  <si>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</si>
  <si>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</si>
  <si>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</si>
  <si>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</si>
  <si>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</si>
  <si>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</si>
  <si>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</si>
  <si>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</si>
  <si>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</si>
  <si>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</si>
  <si>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</si>
  <si>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</si>
  <si>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</si>
  <si>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</si>
  <si>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</si>
  <si>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</si>
  <si>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</si>
  <si>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</si>
  <si>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</si>
  <si>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</si>
  <si>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</si>
  <si>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</si>
  <si>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</si>
  <si>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</si>
  <si>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</si>
  <si>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</si>
  <si>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</si>
  <si>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</si>
  <si>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</si>
  <si>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</si>
  <si>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</si>
  <si>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</si>
  <si>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</si>
  <si>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</si>
  <si>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</si>
  <si>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</si>
  <si>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</si>
  <si>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</si>
  <si>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</si>
  <si>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</si>
  <si>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</si>
  <si>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</si>
  <si>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</si>
  <si>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</si>
  <si>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</si>
  <si>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</si>
  <si>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</si>
  <si>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</si>
  <si>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</si>
  <si>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</si>
  <si>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</si>
  <si>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</si>
  <si>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</si>
  <si>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</si>
  <si>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</si>
  <si>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</si>
  <si>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</si>
  <si>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</si>
  <si>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</si>
  <si>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</si>
  <si>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</si>
  <si>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</si>
  <si>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</si>
  <si>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</si>
  <si>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</si>
  <si>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</si>
  <si>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</si>
  <si>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</si>
  <si>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</si>
  <si>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</si>
  <si>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</si>
  <si>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</si>
  <si>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</si>
  <si>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</si>
  <si>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</si>
  <si>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</si>
  <si>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</si>
  <si>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</si>
  <si>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</si>
  <si>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</si>
  <si>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</si>
  <si>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</si>
  <si>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</si>
  <si>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</si>
  <si>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</si>
  <si>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</si>
  <si>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</si>
  <si>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</si>
  <si>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</si>
  <si>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</si>
  <si>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</si>
  <si>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</si>
  <si>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</si>
  <si>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</si>
  <si>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</si>
  <si>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</si>
  <si>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</si>
  <si>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</si>
  <si>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</si>
  <si>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</si>
  <si>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</si>
  <si>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</si>
  <si>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</si>
  <si>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</si>
  <si>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</si>
  <si>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</si>
  <si>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</si>
  <si>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</si>
  <si>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</si>
  <si>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</si>
  <si>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</si>
  <si>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</si>
  <si>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</si>
  <si>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</si>
  <si>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</si>
  <si>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</si>
  <si>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</si>
  <si>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</si>
  <si>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</si>
  <si>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</si>
  <si>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</si>
  <si>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</si>
  <si>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</si>
  <si>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</si>
  <si>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</si>
  <si>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</si>
  <si>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</si>
  <si>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</si>
  <si>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</si>
  <si>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</si>
  <si>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</si>
  <si>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</si>
  <si>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</si>
  <si>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</si>
  <si>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</si>
  <si>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</si>
  <si>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</si>
  <si>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</si>
  <si>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</si>
  <si>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</si>
  <si>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</si>
  <si>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</si>
  <si>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</si>
  <si>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</si>
  <si>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</si>
  <si>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</si>
  <si>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</si>
  <si>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</si>
  <si>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</si>
  <si>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</si>
  <si>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</si>
  <si>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</si>
  <si>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</si>
  <si>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</si>
  <si>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</si>
  <si>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</si>
  <si>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</si>
  <si>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</si>
  <si>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</si>
  <si>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</si>
  <si>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</si>
  <si>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</si>
  <si>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</si>
  <si>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</si>
  <si>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</si>
  <si>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</si>
  <si>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</si>
  <si>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</si>
  <si>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</si>
  <si>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</si>
  <si>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</si>
  <si>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</si>
  <si>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</si>
  <si>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</si>
  <si>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</si>
  <si>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</si>
  <si>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</si>
  <si>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</si>
  <si>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</si>
  <si>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</si>
  <si>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</si>
  <si>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</si>
  <si>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</si>
  <si>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</si>
  <si>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</si>
  <si>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</si>
  <si>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</si>
  <si>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</si>
  <si>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</si>
  <si>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</si>
  <si>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</si>
  <si>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</si>
  <si>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</si>
  <si>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</si>
  <si>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</si>
  <si>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</si>
  <si>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</si>
  <si>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</si>
  <si>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</si>
  <si>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</si>
  <si>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</si>
  <si>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</si>
  <si>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</si>
  <si>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</si>
  <si>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</si>
  <si>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</si>
  <si>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</si>
  <si>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</si>
  <si>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</si>
  <si>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</si>
  <si>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</si>
  <si>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</si>
  <si>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</si>
  <si>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</si>
  <si>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</si>
  <si>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</si>
  <si>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</si>
  <si>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</si>
  <si>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</si>
  <si>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</si>
  <si>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</si>
  <si>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</si>
  <si>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</si>
  <si>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</si>
  <si>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</si>
  <si>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</si>
  <si>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</si>
  <si>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</si>
  <si>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</si>
  <si>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</si>
  <si>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</si>
  <si>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</si>
  <si>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</si>
  <si>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</si>
  <si>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</si>
  <si>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</si>
  <si>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</si>
  <si>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</si>
  <si>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</si>
  <si>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</si>
  <si>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</si>
  <si>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</si>
  <si>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</si>
  <si>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</si>
  <si>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</si>
  <si>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</si>
  <si>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</si>
  <si>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</si>
  <si>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</si>
  <si>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</si>
  <si>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</si>
  <si>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</si>
  <si>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</si>
  <si>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</si>
  <si>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</si>
  <si>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</si>
  <si>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</si>
  <si>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</si>
  <si>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</si>
  <si>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</si>
  <si>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</si>
  <si>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</si>
  <si>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</si>
  <si>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</si>
  <si>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</si>
  <si>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</si>
  <si>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</si>
  <si>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</si>
  <si>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</si>
  <si>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</si>
  <si>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</si>
  <si>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</si>
  <si>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</si>
  <si>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</si>
  <si>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</si>
  <si>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</si>
  <si>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</si>
  <si>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</si>
  <si>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</si>
  <si>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</si>
  <si>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</si>
  <si>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</si>
  <si>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</si>
  <si>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</si>
  <si>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</si>
  <si>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</si>
  <si>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</si>
  <si>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</si>
  <si>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</si>
  <si>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</si>
  <si>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</si>
  <si>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</si>
  <si>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</si>
  <si>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</si>
  <si>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</si>
  <si>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</si>
  <si>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</si>
  <si>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</si>
  <si>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</si>
  <si>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</si>
  <si>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</si>
  <si>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</si>
  <si>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</si>
  <si>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</si>
  <si>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</si>
  <si>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</si>
  <si>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</si>
  <si>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</si>
  <si>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</si>
  <si>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</si>
  <si>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</si>
  <si>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</si>
  <si>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</si>
  <si>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</si>
  <si>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</si>
  <si>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</si>
  <si>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</si>
  <si>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</si>
  <si>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</si>
  <si>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</si>
  <si>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</si>
  <si>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</si>
  <si>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</si>
  <si>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</si>
  <si>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</si>
  <si>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</si>
  <si>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</si>
  <si>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</si>
  <si>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</si>
  <si>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</si>
  <si>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</si>
  <si>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</si>
  <si>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</si>
  <si>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</si>
  <si>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</si>
  <si>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</si>
  <si>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</si>
  <si>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</si>
  <si>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</si>
  <si>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</si>
  <si>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</si>
  <si>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</si>
  <si>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</si>
  <si>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</si>
  <si>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</si>
  <si>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</si>
  <si>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</si>
  <si>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</si>
  <si>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</si>
  <si>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</si>
  <si>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</si>
  <si>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</si>
  <si>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</si>
  <si>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</si>
  <si>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</si>
  <si>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</si>
  <si>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</si>
  <si>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</si>
  <si>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</si>
  <si>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</si>
  <si>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</si>
  <si>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</si>
  <si>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</si>
  <si>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</si>
  <si>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</si>
  <si>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</si>
  <si>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</si>
  <si>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</si>
  <si>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</si>
  <si>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</si>
  <si>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</si>
  <si>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</si>
  <si>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</si>
  <si>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</si>
  <si>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</si>
  <si>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</si>
  <si>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</si>
  <si>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</si>
  <si>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</si>
  <si>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</si>
  <si>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</si>
  <si>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</si>
  <si>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</si>
  <si>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</si>
  <si>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</si>
  <si>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</si>
  <si>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</si>
  <si>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</si>
  <si>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</si>
  <si>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</si>
  <si>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</si>
  <si>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</si>
  <si>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</si>
  <si>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</si>
  <si>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</si>
  <si>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</si>
  <si>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</si>
  <si>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</si>
  <si>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</si>
  <si>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</si>
  <si>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</si>
  <si>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</si>
  <si>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</si>
  <si>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</si>
  <si>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</si>
  <si>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</si>
  <si>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</si>
  <si>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</si>
  <si>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</si>
  <si>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</si>
  <si>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</si>
  <si>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</si>
  <si>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</si>
  <si>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</si>
  <si>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</si>
  <si>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</si>
  <si>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</si>
  <si>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</si>
  <si>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</si>
  <si>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</si>
  <si>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</si>
  <si>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</si>
  <si>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</si>
  <si>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</si>
  <si>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</si>
  <si>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</si>
  <si>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</si>
  <si>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</si>
  <si>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</si>
  <si>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</si>
  <si>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</si>
  <si>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</si>
  <si>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</si>
  <si>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</si>
  <si>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</si>
  <si>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</si>
  <si>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</si>
  <si>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</si>
  <si>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</si>
  <si>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</si>
  <si>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</si>
  <si>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</si>
  <si>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</si>
  <si>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</si>
  <si>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</si>
  <si>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</si>
  <si>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</si>
  <si>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</si>
  <si>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</si>
  <si>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</si>
  <si>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</si>
  <si>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</si>
  <si>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</si>
  <si>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</si>
  <si>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</si>
  <si>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</si>
  <si>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</si>
  <si>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</si>
  <si>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</si>
  <si>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</si>
  <si>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</si>
  <si>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</si>
  <si>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</si>
  <si>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</si>
  <si>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</si>
  <si>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</si>
  <si>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</si>
  <si>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</si>
  <si>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</si>
  <si>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</si>
  <si>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</si>
  <si>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</si>
  <si>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</si>
  <si>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</si>
  <si>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</si>
  <si>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</si>
  <si>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</si>
  <si>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</si>
  <si>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</si>
  <si>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</si>
  <si>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</si>
  <si>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</si>
  <si>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</si>
  <si>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</si>
  <si>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</si>
  <si>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</si>
  <si>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</si>
  <si>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</si>
  <si>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</si>
  <si>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</si>
  <si>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</si>
  <si>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</si>
  <si>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</si>
  <si>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</si>
  <si>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</si>
  <si>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</si>
  <si>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</si>
  <si>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</si>
  <si>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</si>
  <si>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</si>
  <si>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</si>
  <si>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</si>
  <si>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</si>
  <si>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</si>
  <si>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</si>
  <si>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</si>
  <si>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</si>
  <si>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</si>
  <si>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</si>
  <si>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</si>
  <si>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</si>
  <si>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</si>
  <si>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</si>
  <si>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</si>
  <si>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</si>
  <si>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</si>
  <si>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</si>
  <si>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</si>
  <si>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</si>
  <si>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</si>
  <si>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</si>
  <si>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</si>
  <si>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</si>
  <si>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</si>
  <si>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</si>
  <si>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</si>
  <si>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</si>
  <si>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</si>
  <si>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</si>
  <si>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</si>
  <si>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</si>
  <si>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</si>
  <si>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</si>
  <si>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</si>
  <si>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</si>
  <si>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</si>
  <si>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</si>
  <si>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</si>
  <si>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</si>
  <si>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</si>
  <si>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</si>
  <si>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</si>
  <si>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</si>
  <si>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</si>
  <si>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</si>
  <si>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</si>
  <si>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</si>
  <si>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</si>
  <si>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</si>
  <si>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</si>
  <si>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</si>
  <si>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</si>
  <si>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</si>
  <si>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</si>
  <si>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</si>
  <si>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</si>
  <si>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</si>
  <si>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</si>
  <si>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</si>
  <si>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</si>
  <si>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</si>
  <si>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</si>
  <si>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</si>
  <si>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</si>
  <si>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</si>
  <si>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</si>
  <si>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</si>
  <si>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</si>
  <si>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</si>
  <si>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</si>
  <si>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</si>
  <si>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</si>
  <si>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</si>
  <si>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</si>
  <si>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</si>
  <si>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</si>
  <si>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</si>
  <si>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</si>
  <si>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</si>
  <si>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</si>
  <si>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</si>
  <si>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</si>
  <si>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</si>
  <si>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</si>
  <si>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</si>
  <si>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</si>
  <si>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</si>
  <si>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</si>
  <si>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</si>
  <si>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</si>
  <si>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</si>
  <si>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</si>
  <si>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</si>
  <si>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</si>
  <si>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</si>
  <si>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</si>
  <si>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</si>
  <si>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</si>
  <si>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</si>
  <si>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</si>
  <si>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</si>
  <si>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</si>
  <si>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</si>
  <si>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</si>
  <si>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</si>
  <si>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</si>
  <si>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</si>
  <si>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</si>
  <si>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</si>
  <si>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</si>
  <si>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</si>
  <si>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</si>
  <si>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</si>
  <si>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</si>
  <si>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</si>
  <si>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</si>
  <si>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</si>
  <si>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</si>
  <si>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</si>
  <si>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</si>
  <si>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</si>
  <si>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</si>
  <si>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</si>
  <si>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</si>
  <si>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</si>
  <si>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</si>
  <si>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</si>
  <si>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</si>
  <si>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</si>
  <si>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</si>
  <si>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</si>
  <si>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</si>
  <si>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</si>
  <si>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</si>
  <si>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</si>
  <si>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</si>
  <si>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</si>
  <si>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</si>
  <si>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</si>
  <si>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</si>
  <si>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</si>
  <si>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</si>
  <si>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</si>
  <si>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</si>
  <si>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</si>
  <si>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</si>
  <si>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</si>
  <si>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</si>
  <si>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</si>
  <si>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39-015-LC-0079</t>
  </si>
  <si>
    <t>LC</t>
  </si>
  <si>
    <t>maturation1</t>
  </si>
  <si>
    <t>39-015-LC-0080</t>
  </si>
  <si>
    <t>39-015-LC-0081</t>
  </si>
  <si>
    <t>39-015-LC-0082</t>
  </si>
  <si>
    <t>pas de mucus</t>
  </si>
  <si>
    <t>patte prédatrice</t>
  </si>
  <si>
    <t>39-015-LC-0083</t>
  </si>
  <si>
    <t>39-015-LC-0084</t>
  </si>
  <si>
    <t>39-015-LC-0085</t>
  </si>
  <si>
    <t>39-015-LC-0086</t>
  </si>
  <si>
    <t>39-015-LC-0087</t>
  </si>
  <si>
    <t>39-015-LC-0088</t>
  </si>
  <si>
    <t>39-015-LC-0089</t>
  </si>
  <si>
    <t>39-015-LC-0090</t>
  </si>
  <si>
    <t>39-015-LC-0091</t>
  </si>
  <si>
    <t>39-015-LC-0092</t>
  </si>
  <si>
    <t>39-015-LC-0093</t>
  </si>
  <si>
    <t>39-015-LC-0094</t>
  </si>
  <si>
    <t>39-015-LC-0095</t>
  </si>
  <si>
    <t>39-015-LC-0096</t>
  </si>
  <si>
    <t>photo 107-311, gros repas de cop.et œufs 0,6mm</t>
  </si>
  <si>
    <t>régurgité</t>
  </si>
  <si>
    <t>nourriture dans gueule</t>
  </si>
  <si>
    <t>39-015-LC-0097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</si>
</sst>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/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183</v>
      </c>
      <c r="E2">
        <v>215</v>
      </c>
      <c r="F2">
        <v>2</v>
      </c>
      <c r="I2">
        <v>152.06700000000001</v>
      </c>
      <c r="J2" s="135">
        <v>2.907</v>
      </c>
      <c r="K2">
        <v>0.28100000000000003</v>
      </c>
      <c r="L2">
        <v>137.649</v>
      </c>
      <c r="M2">
        <v>5</v>
      </c>
      <c r="N2">
        <v>1</v>
      </c>
      <c r="Q2" t="s">
        <v>7581</v>
      </c>
      <c r="R2">
        <v>7</v>
      </c>
      <c r="S2">
        <v>1</v>
      </c>
      <c r="T2">
        <v>0</v>
      </c>
    </row>
    <row r="3" spans="1:22">
      <c r="A3" t="s">
        <v>7582</v>
      </c>
      <c r="C3">
        <v>792</v>
      </c>
      <c r="D3">
        <v>183</v>
      </c>
      <c r="E3">
        <v>220</v>
      </c>
      <c r="F3">
        <v>2</v>
      </c>
      <c r="I3">
        <v>151.14099999999999</v>
      </c>
      <c r="J3" s="135">
        <v>2.6789999999999998</v>
      </c>
      <c r="K3">
        <v>0.52900000000000003</v>
      </c>
      <c r="L3">
        <v>135.988</v>
      </c>
      <c r="M3">
        <v>5</v>
      </c>
      <c r="N3">
        <v>1</v>
      </c>
      <c r="Q3" t="s">
        <v>7581</v>
      </c>
      <c r="R3">
        <v>9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183</v>
      </c>
      <c r="E4">
        <v>220</v>
      </c>
      <c r="F4">
        <v>2</v>
      </c>
      <c r="I4">
        <v>153.191</v>
      </c>
      <c r="J4" s="135">
        <v>2.1619999999999999</v>
      </c>
      <c r="K4">
        <v>0.17499999999999999</v>
      </c>
      <c r="L4" s="135">
        <v>148.63</v>
      </c>
      <c r="M4">
        <v>1</v>
      </c>
      <c r="N4">
        <v>1</v>
      </c>
      <c r="Q4">
        <v>402</v>
      </c>
      <c r="R4">
        <v>9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183</v>
      </c>
      <c r="E5">
        <v>215</v>
      </c>
      <c r="F5">
        <v>2</v>
      </c>
      <c r="I5">
        <v>139.04900000000001</v>
      </c>
      <c r="J5" s="135">
        <v>2.7229999999999999</v>
      </c>
      <c r="K5">
        <v>0.32200000000000001</v>
      </c>
      <c r="L5">
        <v>126.44499999999999</v>
      </c>
      <c r="M5">
        <v>1</v>
      </c>
      <c r="N5">
        <v>1</v>
      </c>
      <c r="Q5">
        <v>402</v>
      </c>
      <c r="R5">
        <v>8</v>
      </c>
      <c r="S5">
        <v>1</v>
      </c>
      <c r="T5" s="128">
        <v>0</v>
      </c>
    </row>
    <row r="6" spans="1:22">
      <c r="A6" t="s">
        <v>7587</v>
      </c>
      <c r="C6">
        <v>792</v>
      </c>
      <c r="D6">
        <v>183</v>
      </c>
      <c r="E6">
        <v>225</v>
      </c>
      <c r="F6">
        <v>2</v>
      </c>
      <c r="I6" s="135">
        <v>150.405</v>
      </c>
      <c r="L6" s="135"/>
      <c r="S6">
        <v>1</v>
      </c>
    </row>
    <row r="7" spans="1:22">
      <c r="A7" t="s">
        <v>7588</v>
      </c>
      <c r="C7">
        <v>792</v>
      </c>
      <c r="D7">
        <v>183</v>
      </c>
      <c r="E7">
        <v>205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114.694</v>
      </c>
      <c r="O7">
        <f t="shared" ref="O7:O66" si="2">IF(A7&lt;&gt;"",0,"")</f>
        <v>0</v>
      </c>
      <c r="P7">
        <f t="shared" ref="P7:P66" si="3">IF(A7&lt;&gt;"",0,"")</f>
        <v>0</v>
      </c>
      <c r="S7">
        <v>1</v>
      </c>
    </row>
    <row r="8" spans="1:22">
      <c r="A8" t="s">
        <v>7589</v>
      </c>
      <c r="C8">
        <v>792</v>
      </c>
      <c r="D8">
        <v>183</v>
      </c>
      <c r="E8">
        <v>210</v>
      </c>
      <c r="F8">
        <v>2</v>
      </c>
      <c r="G8">
        <f t="shared" si="0"/>
        <v>0</v>
      </c>
      <c r="H8">
        <f t="shared" si="1"/>
        <v>0</v>
      </c>
      <c r="I8">
        <v>143.96700000000001</v>
      </c>
      <c r="O8">
        <f t="shared" si="2"/>
        <v>0</v>
      </c>
      <c r="P8">
        <f t="shared" si="3"/>
        <v>0</v>
      </c>
      <c r="S8">
        <v>1</v>
      </c>
    </row>
    <row r="9" spans="1:22">
      <c r="A9" t="s">
        <v>7590</v>
      </c>
      <c r="C9">
        <v>792</v>
      </c>
      <c r="D9">
        <v>183</v>
      </c>
      <c r="E9">
        <v>215</v>
      </c>
      <c r="F9">
        <v>2</v>
      </c>
      <c r="G9">
        <f t="shared" si="0"/>
        <v>0</v>
      </c>
      <c r="H9">
        <f t="shared" si="1"/>
        <v>0</v>
      </c>
      <c r="I9">
        <v>133.499</v>
      </c>
      <c r="O9">
        <f t="shared" si="2"/>
        <v>0</v>
      </c>
      <c r="P9">
        <f t="shared" si="3"/>
        <v>0</v>
      </c>
      <c r="S9">
        <v>1</v>
      </c>
    </row>
    <row r="10" spans="1:22">
      <c r="A10" t="s">
        <v>7591</v>
      </c>
      <c r="C10">
        <v>792</v>
      </c>
      <c r="D10">
        <v>178</v>
      </c>
      <c r="E10">
        <v>238</v>
      </c>
      <c r="F10">
        <v>2</v>
      </c>
      <c r="G10">
        <f t="shared" si="0"/>
        <v>0</v>
      </c>
      <c r="H10">
        <f t="shared" si="1"/>
        <v>0</v>
      </c>
      <c r="I10">
        <v>229.536</v>
      </c>
      <c r="O10">
        <f t="shared" si="2"/>
        <v>0</v>
      </c>
      <c r="P10">
        <f t="shared" si="3"/>
        <v>0</v>
      </c>
      <c r="S10">
        <v>1</v>
      </c>
    </row>
    <row r="11" spans="1:22">
      <c r="A11" t="s">
        <v>7592</v>
      </c>
      <c r="C11">
        <v>792</v>
      </c>
      <c r="D11">
        <v>178</v>
      </c>
      <c r="E11">
        <v>255</v>
      </c>
      <c r="F11">
        <v>2</v>
      </c>
      <c r="G11">
        <f t="shared" si="0"/>
        <v>0</v>
      </c>
      <c r="H11">
        <f t="shared" si="1"/>
        <v>0</v>
      </c>
      <c r="I11">
        <v>246.07300000000001</v>
      </c>
      <c r="O11">
        <f t="shared" si="2"/>
        <v>0</v>
      </c>
      <c r="P11">
        <f t="shared" si="3"/>
        <v>0</v>
      </c>
      <c r="S11">
        <v>1</v>
      </c>
    </row>
    <row r="12" spans="1:22">
      <c r="A12" t="s">
        <v>7593</v>
      </c>
      <c r="C12">
        <v>792</v>
      </c>
      <c r="D12">
        <v>178</v>
      </c>
      <c r="E12">
        <v>265</v>
      </c>
      <c r="F12">
        <v>2</v>
      </c>
      <c r="G12">
        <f t="shared" si="0"/>
        <v>0</v>
      </c>
      <c r="H12">
        <f t="shared" si="1"/>
        <v>0</v>
      </c>
      <c r="I12">
        <v>278.28100000000001</v>
      </c>
      <c r="O12">
        <f t="shared" si="2"/>
        <v>0</v>
      </c>
      <c r="P12">
        <f t="shared" si="3"/>
        <v>0</v>
      </c>
      <c r="S12">
        <v>1</v>
      </c>
      <c r="V12" t="s">
        <v>7601</v>
      </c>
    </row>
    <row r="13" spans="1:22">
      <c r="A13" t="s">
        <v>7594</v>
      </c>
      <c r="C13">
        <v>792</v>
      </c>
      <c r="D13">
        <v>178</v>
      </c>
      <c r="E13">
        <v>255</v>
      </c>
      <c r="F13">
        <v>2</v>
      </c>
      <c r="G13">
        <f t="shared" si="0"/>
        <v>0</v>
      </c>
      <c r="H13">
        <f t="shared" si="1"/>
        <v>0</v>
      </c>
      <c r="I13">
        <v>237.886</v>
      </c>
      <c r="O13">
        <f t="shared" si="2"/>
        <v>0</v>
      </c>
      <c r="P13">
        <f t="shared" si="3"/>
        <v>0</v>
      </c>
      <c r="S13">
        <v>1</v>
      </c>
    </row>
    <row r="14" spans="1:22">
      <c r="A14" t="s">
        <v>7595</v>
      </c>
      <c r="C14">
        <v>792</v>
      </c>
      <c r="D14">
        <v>178</v>
      </c>
      <c r="E14">
        <v>235</v>
      </c>
      <c r="F14">
        <v>2</v>
      </c>
      <c r="G14">
        <f t="shared" si="0"/>
        <v>0</v>
      </c>
      <c r="H14">
        <f t="shared" si="1"/>
        <v>0</v>
      </c>
      <c r="I14">
        <v>224.208</v>
      </c>
      <c r="O14">
        <f t="shared" si="2"/>
        <v>0</v>
      </c>
      <c r="P14">
        <f t="shared" si="3"/>
        <v>0</v>
      </c>
      <c r="S14">
        <v>1</v>
      </c>
    </row>
    <row r="15" spans="1:22">
      <c r="A15" t="s">
        <v>7596</v>
      </c>
      <c r="C15">
        <v>792</v>
      </c>
      <c r="D15">
        <v>178</v>
      </c>
      <c r="E15">
        <v>220</v>
      </c>
      <c r="F15">
        <v>2</v>
      </c>
      <c r="G15">
        <f t="shared" si="0"/>
        <v>0</v>
      </c>
      <c r="H15">
        <f t="shared" si="1"/>
        <v>0</v>
      </c>
      <c r="I15">
        <v>168.41499999999999</v>
      </c>
      <c r="O15">
        <f t="shared" si="2"/>
        <v>0</v>
      </c>
      <c r="P15">
        <f t="shared" si="3"/>
        <v>0</v>
      </c>
      <c r="S15">
        <v>1</v>
      </c>
    </row>
    <row r="16" spans="1:22">
      <c r="A16" t="s">
        <v>7597</v>
      </c>
      <c r="C16">
        <v>792</v>
      </c>
      <c r="D16">
        <v>178</v>
      </c>
      <c r="E16">
        <v>225</v>
      </c>
      <c r="F16">
        <v>2</v>
      </c>
      <c r="G16">
        <f t="shared" si="0"/>
        <v>0</v>
      </c>
      <c r="H16">
        <f t="shared" si="1"/>
        <v>0</v>
      </c>
      <c r="I16">
        <v>135.73500000000001</v>
      </c>
      <c r="O16">
        <f t="shared" si="2"/>
        <v>0</v>
      </c>
      <c r="P16">
        <f t="shared" si="3"/>
        <v>0</v>
      </c>
      <c r="S16">
        <v>1</v>
      </c>
      <c r="V16" t="s">
        <v>7602</v>
      </c>
    </row>
    <row r="17" spans="1:22">
      <c r="A17" t="s">
        <v>7598</v>
      </c>
      <c r="C17">
        <v>792</v>
      </c>
      <c r="D17">
        <v>178</v>
      </c>
      <c r="E17">
        <v>240</v>
      </c>
      <c r="F17">
        <v>2</v>
      </c>
      <c r="G17">
        <f t="shared" si="0"/>
        <v>0</v>
      </c>
      <c r="H17">
        <f t="shared" si="1"/>
        <v>0</v>
      </c>
      <c r="I17">
        <v>198.571</v>
      </c>
      <c r="O17">
        <f t="shared" si="2"/>
        <v>0</v>
      </c>
      <c r="P17">
        <f t="shared" si="3"/>
        <v>0</v>
      </c>
      <c r="S17">
        <v>1</v>
      </c>
      <c r="V17" t="s">
        <v>7602</v>
      </c>
    </row>
    <row r="18" spans="1:22">
      <c r="A18" t="s">
        <v>7599</v>
      </c>
      <c r="C18">
        <v>792</v>
      </c>
      <c r="D18">
        <v>178</v>
      </c>
      <c r="E18">
        <v>300</v>
      </c>
      <c r="F18">
        <v>2</v>
      </c>
      <c r="G18">
        <f t="shared" si="0"/>
        <v>0</v>
      </c>
      <c r="H18">
        <f t="shared" si="1"/>
        <v>0</v>
      </c>
      <c r="I18" s="135">
        <v>363.84</v>
      </c>
      <c r="O18">
        <f t="shared" si="2"/>
        <v>0</v>
      </c>
      <c r="P18">
        <f t="shared" si="3"/>
        <v>0</v>
      </c>
      <c r="S18">
        <v>1</v>
      </c>
      <c r="V18" t="s">
        <v>7602</v>
      </c>
    </row>
    <row r="19" spans="1:22">
      <c r="A19" t="s">
        <v>7600</v>
      </c>
      <c r="C19">
        <v>792</v>
      </c>
      <c r="D19">
        <v>178</v>
      </c>
      <c r="E19">
        <v>260</v>
      </c>
      <c r="F19">
        <v>2</v>
      </c>
      <c r="G19">
        <f t="shared" si="0"/>
        <v>0</v>
      </c>
      <c r="H19">
        <f t="shared" si="1"/>
        <v>0</v>
      </c>
      <c r="I19">
        <v>253.571</v>
      </c>
      <c r="O19">
        <f t="shared" si="2"/>
        <v>0</v>
      </c>
      <c r="P19">
        <f t="shared" si="3"/>
        <v>0</v>
      </c>
      <c r="S19">
        <v>1</v>
      </c>
      <c r="V19" t="s">
        <v>7603</v>
      </c>
    </row>
    <row r="20" spans="1:22">
      <c r="A20" t="s">
        <v>7604</v>
      </c>
      <c r="C20">
        <v>792</v>
      </c>
      <c r="D20">
        <v>178</v>
      </c>
      <c r="E20">
        <v>240</v>
      </c>
      <c r="F20">
        <v>2</v>
      </c>
      <c r="G20">
        <f t="shared" si="0"/>
        <v>0</v>
      </c>
      <c r="H20">
        <f t="shared" si="1"/>
        <v>0</v>
      </c>
      <c r="I20">
        <v>224.733</v>
      </c>
      <c r="O20">
        <f t="shared" si="2"/>
        <v>0</v>
      </c>
      <c r="P20">
        <f t="shared" si="3"/>
        <v>0</v>
      </c>
      <c r="S20">
        <v>1</v>
      </c>
    </row>
    <row r="21" spans="1:22">
      <c r="F21" t="str">
        <f t="shared" ref="F21:F66" si="4">IF(A21&lt;&gt;"",1,"")</f>
        <v/>
      </c>
      <c r="G21" t="str">
        <f t="shared" si="0"/>
        <v/>
      </c>
      <c r="H21" t="str">
        <f t="shared" si="1"/>
        <v/>
      </c>
      <c r="M21" t="str">
        <f t="shared" ref="M21:M66" si="5">IF(A21&lt;&gt;"",0,"")</f>
        <v/>
      </c>
      <c r="N21" t="str">
        <f t="shared" ref="N21:N66" si="6">IF(A21&lt;&gt;"",0,"")</f>
        <v/>
      </c>
      <c r="O21" t="str">
        <f t="shared" si="2"/>
        <v/>
      </c>
      <c r="P21" t="str">
        <f t="shared" si="3"/>
        <v/>
      </c>
    </row>
    <row r="22" spans="1:22">
      <c r="F22" t="str">
        <f t="shared" si="4"/>
        <v/>
      </c>
      <c r="G22" t="str">
        <f t="shared" si="0"/>
        <v/>
      </c>
      <c r="H22" t="str">
        <f t="shared" si="1"/>
        <v/>
      </c>
      <c r="M22" t="str">
        <f t="shared" si="5"/>
        <v/>
      </c>
      <c r="N22" t="str">
        <f t="shared" si="6"/>
        <v/>
      </c>
      <c r="O22" t="str">
        <f t="shared" si="2"/>
        <v/>
      </c>
      <c r="P22" t="str">
        <f t="shared" si="3"/>
        <v/>
      </c>
    </row>
    <row r="23" spans="1:22">
      <c r="F23" t="str">
        <f t="shared" si="4"/>
        <v/>
      </c>
      <c r="G23" t="str">
        <f t="shared" si="0"/>
        <v/>
      </c>
      <c r="H23" t="str">
        <f t="shared" si="1"/>
        <v/>
      </c>
      <c r="M23" t="str">
        <f t="shared" si="5"/>
        <v/>
      </c>
      <c r="N23" t="str">
        <f t="shared" si="6"/>
        <v/>
      </c>
      <c r="O23" t="str">
        <f t="shared" si="2"/>
        <v/>
      </c>
      <c r="P23" t="str">
        <f t="shared" si="3"/>
        <v/>
      </c>
    </row>
    <row r="24" spans="1:22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O24" t="str">
        <f t="shared" si="2"/>
        <v/>
      </c>
      <c r="P24" t="str">
        <f t="shared" si="3"/>
        <v/>
      </c>
    </row>
    <row r="25" spans="1:22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O25" t="str">
        <f t="shared" si="2"/>
        <v/>
      </c>
      <c r="P25" t="str">
        <f t="shared" si="3"/>
        <v/>
      </c>
    </row>
    <row r="26" spans="1:22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O26" t="str">
        <f t="shared" si="2"/>
        <v/>
      </c>
      <c r="P26" t="str">
        <f t="shared" si="3"/>
        <v/>
      </c>
    </row>
    <row r="27" spans="1:22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O27" t="str">
        <f t="shared" si="2"/>
        <v/>
      </c>
      <c r="P27" t="str">
        <f t="shared" si="3"/>
        <v/>
      </c>
    </row>
    <row r="28" spans="1:22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O28" t="str">
        <f t="shared" si="2"/>
        <v/>
      </c>
      <c r="P28" t="str">
        <f t="shared" si="3"/>
        <v/>
      </c>
    </row>
    <row r="29" spans="1:22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O29" t="str">
        <f t="shared" si="2"/>
        <v/>
      </c>
      <c r="P29" t="str">
        <f t="shared" si="3"/>
        <v/>
      </c>
    </row>
    <row r="30" spans="1:22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O30" t="str">
        <f t="shared" si="2"/>
        <v/>
      </c>
      <c r="P30" t="str">
        <f t="shared" si="3"/>
        <v/>
      </c>
    </row>
    <row r="31" spans="1:22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O31" t="str">
        <f t="shared" si="2"/>
        <v/>
      </c>
      <c r="P31" t="str">
        <f t="shared" si="3"/>
        <v/>
      </c>
    </row>
    <row r="32" spans="1:22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O32" t="str">
        <f t="shared" si="2"/>
        <v/>
      </c>
      <c r="P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O33" t="str">
        <f t="shared" si="2"/>
        <v/>
      </c>
      <c r="P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si="2"/>
        <v/>
      </c>
      <c r="P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2"/>
        <v/>
      </c>
      <c r="P35" t="str">
        <f t="shared" si="3"/>
        <v/>
      </c>
      <c r="Q35" t="str">
        <f t="shared" ref="Q35:Q66" si="7">IF(A35&lt;&gt;"",0,"")</f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2"/>
        <v/>
      </c>
      <c r="P36" t="str">
        <f t="shared" si="3"/>
        <v/>
      </c>
      <c r="Q36" t="str">
        <f t="shared" si="7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2"/>
        <v/>
      </c>
      <c r="P37" t="str">
        <f t="shared" si="3"/>
        <v/>
      </c>
      <c r="Q37" t="str">
        <f t="shared" si="7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2"/>
        <v/>
      </c>
      <c r="P38" t="str">
        <f t="shared" si="3"/>
        <v/>
      </c>
      <c r="Q38" t="str">
        <f t="shared" si="7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2"/>
        <v/>
      </c>
      <c r="P39" t="str">
        <f t="shared" si="3"/>
        <v/>
      </c>
      <c r="Q39" t="str">
        <f t="shared" si="7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2"/>
        <v/>
      </c>
      <c r="P40" t="str">
        <f t="shared" si="3"/>
        <v/>
      </c>
      <c r="Q40" t="str">
        <f t="shared" si="7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2"/>
        <v/>
      </c>
      <c r="P41" t="str">
        <f t="shared" si="3"/>
        <v/>
      </c>
      <c r="Q41" t="str">
        <f t="shared" si="7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2"/>
        <v/>
      </c>
      <c r="P42" t="str">
        <f t="shared" si="3"/>
        <v/>
      </c>
      <c r="Q42" t="str">
        <f t="shared" si="7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2"/>
        <v/>
      </c>
      <c r="P43" t="str">
        <f t="shared" si="3"/>
        <v/>
      </c>
      <c r="Q43" t="str">
        <f t="shared" si="7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2"/>
        <v/>
      </c>
      <c r="P44" t="str">
        <f t="shared" si="3"/>
        <v/>
      </c>
      <c r="Q44" t="str">
        <f t="shared" si="7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2"/>
        <v/>
      </c>
      <c r="P45" t="str">
        <f t="shared" si="3"/>
        <v/>
      </c>
      <c r="Q45" t="str">
        <f t="shared" si="7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2"/>
        <v/>
      </c>
      <c r="P46" t="str">
        <f t="shared" si="3"/>
        <v/>
      </c>
      <c r="Q46" t="str">
        <f t="shared" si="7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2"/>
        <v/>
      </c>
      <c r="P47" t="str">
        <f t="shared" si="3"/>
        <v/>
      </c>
      <c r="Q47" t="str">
        <f t="shared" si="7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2"/>
        <v/>
      </c>
      <c r="P48" t="str">
        <f t="shared" si="3"/>
        <v/>
      </c>
      <c r="Q48" t="str">
        <f t="shared" si="7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2"/>
        <v/>
      </c>
      <c r="P49" t="str">
        <f t="shared" si="3"/>
        <v/>
      </c>
      <c r="Q49" t="str">
        <f t="shared" si="7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2"/>
        <v/>
      </c>
      <c r="P50" t="str">
        <f t="shared" si="3"/>
        <v/>
      </c>
      <c r="Q50" t="str">
        <f t="shared" si="7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2"/>
        <v/>
      </c>
      <c r="P51" t="str">
        <f t="shared" si="3"/>
        <v/>
      </c>
      <c r="Q51" t="str">
        <f t="shared" si="7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2"/>
        <v/>
      </c>
      <c r="P52" t="str">
        <f t="shared" si="3"/>
        <v/>
      </c>
      <c r="Q52" t="str">
        <f t="shared" si="7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2"/>
        <v/>
      </c>
      <c r="P53" t="str">
        <f t="shared" si="3"/>
        <v/>
      </c>
      <c r="Q53" t="str">
        <f t="shared" si="7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2"/>
        <v/>
      </c>
      <c r="P54" t="str">
        <f t="shared" si="3"/>
        <v/>
      </c>
      <c r="Q54" t="str">
        <f t="shared" si="7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2"/>
        <v/>
      </c>
      <c r="P55" t="str">
        <f t="shared" si="3"/>
        <v/>
      </c>
      <c r="Q55" t="str">
        <f t="shared" si="7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2"/>
        <v/>
      </c>
      <c r="P56" t="str">
        <f t="shared" si="3"/>
        <v/>
      </c>
      <c r="Q56" t="str">
        <f t="shared" si="7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2"/>
        <v/>
      </c>
      <c r="P57" t="str">
        <f t="shared" si="3"/>
        <v/>
      </c>
      <c r="Q57" t="str">
        <f t="shared" si="7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2"/>
        <v/>
      </c>
      <c r="P58" t="str">
        <f t="shared" si="3"/>
        <v/>
      </c>
      <c r="Q58" t="str">
        <f t="shared" si="7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2"/>
        <v/>
      </c>
      <c r="P59" t="str">
        <f t="shared" si="3"/>
        <v/>
      </c>
      <c r="Q59" t="str">
        <f t="shared" si="7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2"/>
        <v/>
      </c>
      <c r="P60" t="str">
        <f t="shared" si="3"/>
        <v/>
      </c>
      <c r="Q60" t="str">
        <f t="shared" si="7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2"/>
        <v/>
      </c>
      <c r="P61" t="str">
        <f t="shared" si="3"/>
        <v/>
      </c>
      <c r="Q61" t="str">
        <f t="shared" si="7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2"/>
        <v/>
      </c>
      <c r="P62" t="str">
        <f t="shared" si="3"/>
        <v/>
      </c>
      <c r="Q62" t="str">
        <f t="shared" si="7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2"/>
        <v/>
      </c>
      <c r="P63" t="str">
        <f t="shared" si="3"/>
        <v/>
      </c>
      <c r="Q63" t="str">
        <f t="shared" si="7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2"/>
        <v/>
      </c>
      <c r="P64" t="str">
        <f t="shared" si="3"/>
        <v/>
      </c>
      <c r="Q64" t="str">
        <f t="shared" si="7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2"/>
        <v/>
      </c>
      <c r="P65" t="str">
        <f t="shared" si="3"/>
        <v/>
      </c>
      <c r="Q65" t="str">
        <f t="shared" si="7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2"/>
        <v/>
      </c>
      <c r="P66" t="str">
        <f t="shared" si="3"/>
        <v/>
      </c>
      <c r="Q66" t="str">
        <f t="shared" si="7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R18:R10000 Q35:Q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Q2:Q34">
      <formula1>"immat,maturation1,maturation2,matûre,postfr,401,402"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8" activePane="bottomLeft" state="frozen"/>
      <selection pane="bottomLeft" activeCell="G15" sqref="G15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7580</v>
      </c>
      <c r="B2" s="136">
        <v>43363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183</v>
      </c>
      <c r="I2" s="139"/>
      <c r="J2" s="138"/>
      <c r="K2" s="138"/>
      <c r="L2" s="140"/>
      <c r="M2" s="140"/>
      <c r="N2" s="141"/>
      <c r="O2" s="138">
        <v>79</v>
      </c>
      <c r="P2" s="76" t="s">
        <v>6857</v>
      </c>
      <c r="Q2" s="77">
        <v>0.996</v>
      </c>
      <c r="R2" s="78">
        <v>9.9000000000000005E-2</v>
      </c>
      <c r="S2" s="75">
        <v>6081</v>
      </c>
      <c r="T2" s="75">
        <v>81</v>
      </c>
      <c r="U2" s="79" t="str">
        <f>VLOOKUP(S2,'Taxa v. 19'!$A$2:$D$2498,2,FALSE)</f>
        <v>Calanoida</v>
      </c>
      <c r="V2" s="79" t="str">
        <f>VLOOKUP(T2,'Détail de taxa'!$A$1:$B$51,2,FALSE)</f>
        <v>partiel</v>
      </c>
      <c r="W2" s="80"/>
      <c r="X2" s="81"/>
      <c r="Y2" s="82"/>
      <c r="Z2" s="83">
        <v>5.5E-2</v>
      </c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6085</v>
      </c>
      <c r="T3" s="75">
        <v>18</v>
      </c>
      <c r="U3" s="79" t="str">
        <f>VLOOKUP(S3,'Taxa v. 19'!$A$2:$D$2498,2,FALSE)</f>
        <v>Calanus hyperboreus</v>
      </c>
      <c r="V3" s="79" t="str">
        <f>VLOOKUP(T3,'Détail de taxa'!$A$1:$B$51,2,FALSE)</f>
        <v>Cvi femelle</v>
      </c>
      <c r="W3" s="80">
        <v>4</v>
      </c>
      <c r="X3" s="94">
        <v>2.1000000000000001E-2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6085</v>
      </c>
      <c r="T4" s="75">
        <v>16</v>
      </c>
      <c r="U4" s="79" t="str">
        <f>VLOOKUP(S4,'Taxa v. 19'!$A$2:$D$2498,2,FALSE)</f>
        <v>Calanus hyperboreus</v>
      </c>
      <c r="V4" s="79" t="str">
        <f>VLOOKUP(T4,'Détail de taxa'!$A$1:$B$51,2,FALSE)</f>
        <v>Cv</v>
      </c>
      <c r="W4" s="80">
        <v>2</v>
      </c>
      <c r="X4" s="94">
        <v>0.01</v>
      </c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6085</v>
      </c>
      <c r="T5" s="75">
        <v>15</v>
      </c>
      <c r="U5" s="79" t="str">
        <f>VLOOKUP(S5,'Taxa v. 19'!$A$2:$D$2498,2,FALSE)</f>
        <v>Calanus hyperboreus</v>
      </c>
      <c r="V5" s="79" t="str">
        <f>VLOOKUP(T5,'Détail de taxa'!$A$1:$B$51,2,FALSE)</f>
        <v>Civ</v>
      </c>
      <c r="W5" s="80">
        <v>1</v>
      </c>
      <c r="X5" s="94">
        <v>3.0000000000000001E-3</v>
      </c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7580</v>
      </c>
      <c r="B6" s="136">
        <v>43363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183</v>
      </c>
      <c r="I6" s="139"/>
      <c r="J6" s="138"/>
      <c r="K6" s="138"/>
      <c r="L6" s="140"/>
      <c r="M6" s="140"/>
      <c r="N6" s="141"/>
      <c r="O6" s="138">
        <v>80</v>
      </c>
      <c r="P6" s="91"/>
      <c r="Q6" s="92">
        <v>0.83399999999999996</v>
      </c>
      <c r="R6" s="93">
        <v>7.6999999999999999E-2</v>
      </c>
      <c r="S6" s="75">
        <v>6266</v>
      </c>
      <c r="T6" s="75">
        <v>18</v>
      </c>
      <c r="U6" s="79" t="str">
        <f>VLOOKUP(S6,'Taxa v. 19'!$A$2:$D$2498,2,FALSE)</f>
        <v>Metridia lucens</v>
      </c>
      <c r="V6" s="79" t="str">
        <f>VLOOKUP(T6,'Détail de taxa'!$A$1:$B$51,2,FALSE)</f>
        <v>Cvi femelle</v>
      </c>
      <c r="W6" s="80">
        <v>1</v>
      </c>
      <c r="X6" s="94"/>
      <c r="Y6" s="95"/>
      <c r="Z6" s="96">
        <v>1E-3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6264</v>
      </c>
      <c r="T7" s="75">
        <v>17</v>
      </c>
      <c r="U7" s="79" t="str">
        <f>VLOOKUP(S7,'Taxa v. 19'!$A$2:$D$2498,2,FALSE)</f>
        <v>Metridia sp.</v>
      </c>
      <c r="V7" s="79" t="str">
        <f>VLOOKUP(T7,'Détail de taxa'!$A$1:$B$51,2,FALSE)</f>
        <v>Cvi mâle</v>
      </c>
      <c r="W7" s="80">
        <v>1</v>
      </c>
      <c r="X7" s="94"/>
      <c r="Y7" s="95"/>
      <c r="Z7" s="96">
        <v>1E-3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6081</v>
      </c>
      <c r="T8" s="75">
        <v>81</v>
      </c>
      <c r="U8" s="79" t="str">
        <f>VLOOKUP(S8,'Taxa v. 19'!$A$2:$D$2498,2,FALSE)</f>
        <v>Calanoida</v>
      </c>
      <c r="V8" s="79" t="str">
        <f>VLOOKUP(T8,'Détail de taxa'!$A$1:$B$51,2,FALSE)</f>
        <v>partiel</v>
      </c>
      <c r="W8" s="80"/>
      <c r="X8" s="94"/>
      <c r="Y8" s="95"/>
      <c r="Z8" s="96">
        <v>4.9000000000000002E-2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9977</v>
      </c>
      <c r="T9" s="75"/>
      <c r="U9" s="79" t="str">
        <f>VLOOKUP(S9,'Taxa v. 19'!$A$2:$D$2498,2,FALSE)</f>
        <v>mucus</v>
      </c>
      <c r="V9" s="79">
        <f>VLOOKUP(T9,'Détail de taxa'!$A$1:$B$51,2,FALSE)</f>
        <v>0</v>
      </c>
      <c r="W9" s="80"/>
      <c r="X9" s="94"/>
      <c r="Y9" s="95"/>
      <c r="Z9" s="96">
        <f>R6-Z6-Z7-Z8</f>
        <v>2.5999999999999995E-2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 t="s">
        <v>7580</v>
      </c>
      <c r="B10" s="136">
        <v>43363</v>
      </c>
      <c r="C10" s="100">
        <v>2</v>
      </c>
      <c r="D10" s="142">
        <v>792</v>
      </c>
      <c r="E10" s="142">
        <v>39</v>
      </c>
      <c r="F10" s="142"/>
      <c r="G10" s="138">
        <v>15</v>
      </c>
      <c r="H10" s="142">
        <v>183</v>
      </c>
      <c r="I10" s="89"/>
      <c r="J10" s="90"/>
      <c r="K10" s="90"/>
      <c r="L10" s="90"/>
      <c r="M10" s="90"/>
      <c r="N10" s="90"/>
      <c r="O10" s="142">
        <v>81</v>
      </c>
      <c r="P10" s="91"/>
      <c r="Q10" s="92">
        <v>1.1080000000000001</v>
      </c>
      <c r="R10" s="93">
        <v>8.1000000000000003E-2</v>
      </c>
      <c r="S10" s="75">
        <v>6085</v>
      </c>
      <c r="T10" s="75">
        <v>18</v>
      </c>
      <c r="U10" s="79" t="str">
        <f>VLOOKUP(S10,'Taxa v. 19'!$A$2:$D$2498,2,FALSE)</f>
        <v>Calanus hyperboreus</v>
      </c>
      <c r="V10" s="79" t="str">
        <f>VLOOKUP(T10,'Détail de taxa'!$A$1:$B$51,2,FALSE)</f>
        <v>Cvi femelle</v>
      </c>
      <c r="W10" s="80">
        <v>4</v>
      </c>
      <c r="X10" s="94">
        <v>2.9000000000000001E-2</v>
      </c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6085</v>
      </c>
      <c r="T11" s="75">
        <v>16</v>
      </c>
      <c r="U11" s="79" t="str">
        <f>VLOOKUP(S11,'Taxa v. 19'!$A$2:$D$2498,2,FALSE)</f>
        <v>Calanus hyperboreus</v>
      </c>
      <c r="V11" s="79" t="str">
        <f>VLOOKUP(T11,'Détail de taxa'!$A$1:$B$51,2,FALSE)</f>
        <v>Cv</v>
      </c>
      <c r="W11" s="80">
        <v>2</v>
      </c>
      <c r="X11" s="94">
        <v>1.0999999999999999E-2</v>
      </c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/>
      <c r="B12" s="100"/>
      <c r="C12" s="100"/>
      <c r="D12" s="142"/>
      <c r="E12" s="142"/>
      <c r="F12" s="142"/>
      <c r="G12" s="142"/>
      <c r="H12" s="142"/>
      <c r="I12" s="89"/>
      <c r="J12" s="90"/>
      <c r="K12" s="90"/>
      <c r="L12" s="90"/>
      <c r="M12" s="90"/>
      <c r="N12" s="90"/>
      <c r="O12" s="142"/>
      <c r="P12" s="91"/>
      <c r="Q12" s="92"/>
      <c r="R12" s="93"/>
      <c r="S12" s="75">
        <v>6085</v>
      </c>
      <c r="T12" s="75">
        <v>15</v>
      </c>
      <c r="U12" s="79" t="str">
        <f>VLOOKUP(S12,'Taxa v. 19'!$A$2:$D$2498,2,FALSE)</f>
        <v>Calanus hyperboreus</v>
      </c>
      <c r="V12" s="79" t="str">
        <f>VLOOKUP(T12,'Détail de taxa'!$A$1:$B$51,2,FALSE)</f>
        <v>Civ</v>
      </c>
      <c r="W12" s="80">
        <v>2</v>
      </c>
      <c r="X12" s="94">
        <v>6.0000000000000001E-3</v>
      </c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6081</v>
      </c>
      <c r="T13" s="75">
        <v>81</v>
      </c>
      <c r="U13" s="79" t="str">
        <f>VLOOKUP(S13,'Taxa v. 19'!$A$2:$D$2498,2,FALSE)</f>
        <v>Calanoida</v>
      </c>
      <c r="V13" s="79" t="str">
        <f>VLOOKUP(T13,'Détail de taxa'!$A$1:$B$51,2,FALSE)</f>
        <v>partiel</v>
      </c>
      <c r="W13" s="80"/>
      <c r="X13" s="94"/>
      <c r="Y13" s="95"/>
      <c r="Z13" s="96">
        <v>1E-3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9977</v>
      </c>
      <c r="T14" s="75"/>
      <c r="U14" s="79" t="str">
        <f>VLOOKUP(S14,'Taxa v. 19'!$A$2:$D$2498,2,FALSE)</f>
        <v>mucus</v>
      </c>
      <c r="V14" s="79">
        <f>VLOOKUP(T14,'Détail de taxa'!$A$1:$B$51,2,FALSE)</f>
        <v>0</v>
      </c>
      <c r="W14" s="80"/>
      <c r="X14" s="94"/>
      <c r="Y14" s="95"/>
      <c r="Z14" s="96">
        <f>R10-X10-X11-X12-Z13</f>
        <v>3.4000000000000009E-2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 t="s">
        <v>7580</v>
      </c>
      <c r="B15" s="136">
        <v>43363</v>
      </c>
      <c r="C15" s="100">
        <v>2</v>
      </c>
      <c r="D15" s="142">
        <v>792</v>
      </c>
      <c r="E15" s="142">
        <v>39</v>
      </c>
      <c r="F15" s="142"/>
      <c r="G15" s="138">
        <v>15</v>
      </c>
      <c r="H15" s="142">
        <v>183</v>
      </c>
      <c r="I15" s="89"/>
      <c r="J15" s="90"/>
      <c r="K15" s="90"/>
      <c r="L15" s="90"/>
      <c r="M15" s="90"/>
      <c r="N15" s="90"/>
      <c r="O15" s="142">
        <v>82</v>
      </c>
      <c r="P15" s="91"/>
      <c r="Q15" s="92">
        <v>0.70499999999999996</v>
      </c>
      <c r="R15" s="93">
        <v>4.7E-2</v>
      </c>
      <c r="S15" s="75">
        <v>6085</v>
      </c>
      <c r="T15" s="75">
        <v>16</v>
      </c>
      <c r="U15" s="79" t="str">
        <f>VLOOKUP(S15,'Taxa v. 19'!$A$2:$D$2498,2,FALSE)</f>
        <v>Calanus hyperboreus</v>
      </c>
      <c r="V15" s="79" t="str">
        <f>VLOOKUP(T15,'Détail de taxa'!$A$1:$B$51,2,FALSE)</f>
        <v>Cv</v>
      </c>
      <c r="W15" s="80">
        <v>2</v>
      </c>
      <c r="X15" s="94">
        <v>6.0000000000000001E-3</v>
      </c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6081</v>
      </c>
      <c r="T16" s="75">
        <v>81</v>
      </c>
      <c r="U16" s="79" t="str">
        <f>VLOOKUP(S16,'Taxa v. 19'!$A$2:$D$2498,2,FALSE)</f>
        <v>Calanoida</v>
      </c>
      <c r="V16" s="79" t="str">
        <f>VLOOKUP(T16,'Détail de taxa'!$A$1:$B$51,2,FALSE)</f>
        <v>partiel</v>
      </c>
      <c r="W16" s="80"/>
      <c r="X16" s="94"/>
      <c r="Y16" s="95"/>
      <c r="Z16" s="96">
        <v>8.9999999999999993E-3</v>
      </c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9980</v>
      </c>
      <c r="T17" s="75">
        <v>81</v>
      </c>
      <c r="U17" s="79" t="str">
        <f>VLOOKUP(S17,'Taxa v. 19'!$A$2:$D$2498,2,FALSE)</f>
        <v>matériel digéré non-identifié</v>
      </c>
      <c r="V17" s="79" t="str">
        <f>VLOOKUP(T17,'Détail de taxa'!$A$1:$B$51,2,FALSE)</f>
        <v>partiel</v>
      </c>
      <c r="W17" s="80"/>
      <c r="X17" s="94"/>
      <c r="Y17" s="95"/>
      <c r="Z17" s="96">
        <f>R15-X15-Z16-Y18</f>
        <v>0.03</v>
      </c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 t="s">
        <v>7585</v>
      </c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6208</v>
      </c>
      <c r="T18" s="75">
        <v>81</v>
      </c>
      <c r="U18" s="79" t="str">
        <f>VLOOKUP(S18,'Taxa v. 19'!$A$2:$D$2498,2,FALSE)</f>
        <v>Paraeuchaeta norvegica</v>
      </c>
      <c r="V18" s="79" t="str">
        <f>VLOOKUP(T18,'Détail de taxa'!$A$1:$B$51,2,FALSE)</f>
        <v>partiel</v>
      </c>
      <c r="W18" s="80"/>
      <c r="X18" s="94"/>
      <c r="Y18" s="95">
        <v>2E-3</v>
      </c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 t="s">
        <v>7586</v>
      </c>
    </row>
    <row r="19" spans="1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3" t="s">
        <v>281</v>
      </c>
      <c r="E1" s="144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24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2018-10-05T12:16:34Z</dcterms:modified>
</cp:coreProperties>
</file>