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360" windowHeight="768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38" i="13" l="1"/>
  <c r="Z29" i="13"/>
  <c r="Z21" i="13"/>
  <c r="Z16" i="13"/>
  <c r="Z11" i="13"/>
  <c r="Z4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P25" i="14"/>
  <c r="N25" i="14"/>
  <c r="M25" i="14"/>
  <c r="H25" i="14"/>
  <c r="G25" i="14"/>
  <c r="F25" i="14"/>
  <c r="P24" i="14"/>
  <c r="N24" i="14"/>
  <c r="M24" i="14"/>
  <c r="H24" i="14"/>
  <c r="G24" i="14"/>
  <c r="F24" i="14"/>
  <c r="P23" i="14"/>
  <c r="N23" i="14"/>
  <c r="M23" i="14"/>
  <c r="H23" i="14"/>
  <c r="G23" i="14"/>
  <c r="F23" i="14"/>
  <c r="P22" i="14"/>
  <c r="N22" i="14"/>
  <c r="M22" i="14"/>
  <c r="H22" i="14"/>
  <c r="G22" i="14"/>
  <c r="F22" i="14"/>
  <c r="P21" i="14"/>
  <c r="N21" i="14"/>
  <c r="M21" i="14"/>
  <c r="H21" i="14"/>
  <c r="G21" i="14"/>
  <c r="F21" i="14"/>
  <c r="P20" i="14"/>
  <c r="N20" i="14"/>
  <c r="M20" i="14"/>
  <c r="H20" i="14"/>
  <c r="G20" i="14"/>
  <c r="F20" i="14"/>
  <c r="P19" i="14"/>
  <c r="N19" i="14"/>
  <c r="M19" i="14"/>
  <c r="H19" i="14"/>
  <c r="G19" i="14"/>
  <c r="F19" i="14"/>
  <c r="P18" i="14"/>
  <c r="N18" i="14"/>
  <c r="M18" i="14"/>
  <c r="H18" i="14"/>
  <c r="G18" i="14"/>
  <c r="F18" i="14"/>
  <c r="P17" i="14"/>
  <c r="N17" i="14"/>
  <c r="M17" i="14"/>
  <c r="H17" i="14"/>
  <c r="G17" i="14"/>
  <c r="F17" i="14"/>
  <c r="P16" i="14"/>
  <c r="N16" i="14"/>
  <c r="M16" i="14"/>
  <c r="H16" i="14"/>
  <c r="G16" i="14"/>
  <c r="F16" i="14"/>
  <c r="P15" i="14"/>
  <c r="N15" i="14"/>
  <c r="M15" i="14"/>
  <c r="H15" i="14"/>
  <c r="G15" i="14"/>
  <c r="F15" i="14"/>
  <c r="P14" i="14"/>
  <c r="N14" i="14"/>
  <c r="M14" i="14"/>
  <c r="H14" i="14"/>
  <c r="G14" i="14"/>
  <c r="F14" i="14"/>
  <c r="P13" i="14"/>
  <c r="N13" i="14"/>
  <c r="M13" i="14"/>
  <c r="H13" i="14"/>
  <c r="G13" i="14"/>
  <c r="F13" i="14"/>
  <c r="P12" i="14"/>
  <c r="N12" i="14"/>
  <c r="M12" i="14"/>
  <c r="H12" i="14"/>
  <c r="G12" i="14"/>
  <c r="F12" i="14"/>
  <c r="P11" i="14"/>
  <c r="N11" i="14"/>
  <c r="M11" i="14"/>
  <c r="H11" i="14"/>
  <c r="G11" i="14"/>
  <c r="F11" i="14"/>
  <c r="P10" i="14"/>
  <c r="N10" i="14"/>
  <c r="M10" i="14"/>
  <c r="H10" i="14"/>
  <c r="G10" i="14"/>
  <c r="F10" i="14"/>
  <c r="P9" i="14"/>
  <c r="N9" i="14"/>
  <c r="M9" i="14"/>
  <c r="H9" i="14"/>
  <c r="G9" i="14"/>
  <c r="F9" i="14"/>
  <c r="P8" i="14"/>
  <c r="H8" i="14"/>
  <c r="G8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<sst xmlns="http://schemas.openxmlformats.org/spreadsheetml/2006/main" count="7841" uniqueCount="7588">
  <si>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</si>
  <si>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</si>
  <si>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</si>
  <si>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</si>
  <si>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</si>
  <si>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</si>
  <si>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</si>
  <si>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</si>
  <si>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</si>
  <si>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</si>
  <si>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</si>
  <si>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</si>
  <si>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</si>
  <si>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</si>
  <si>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</si>
  <si>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</si>
  <si>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</si>
  <si>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</si>
  <si>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</si>
  <si>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</si>
  <si>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</si>
  <si>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</si>
  <si>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</si>
  <si>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</si>
  <si>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</si>
  <si>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</si>
  <si>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</si>
  <si>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</si>
  <si>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</si>
  <si>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</si>
  <si>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</si>
  <si>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</si>
  <si>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</si>
  <si>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</si>
  <si>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</si>
  <si>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</si>
  <si>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</si>
  <si>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</si>
  <si>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</si>
  <si>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</si>
  <si>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</si>
  <si>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</si>
  <si>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</si>
  <si>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</si>
  <si>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</si>
  <si>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</si>
  <si>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</si>
  <si>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</si>
  <si>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</si>
  <si>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</si>
  <si>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</si>
  <si>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</si>
  <si>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</si>
  <si>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</si>
  <si>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</si>
  <si>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</si>
  <si>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</si>
  <si>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</si>
  <si>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</si>
  <si>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</si>
  <si>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</si>
  <si>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</si>
  <si>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</si>
  <si>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</si>
  <si>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</si>
  <si>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</si>
  <si>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</si>
  <si>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</si>
  <si>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</si>
  <si>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</si>
  <si>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</si>
  <si>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</si>
  <si>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</si>
  <si>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</si>
  <si>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</si>
  <si>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</si>
  <si>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</si>
  <si>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</si>
  <si>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</si>
  <si>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</si>
  <si>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</si>
  <si>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</si>
  <si>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</si>
  <si>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</si>
  <si>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</si>
  <si>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</si>
  <si>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</si>
  <si>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</si>
  <si>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</si>
  <si>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</si>
  <si>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</si>
  <si>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</si>
  <si>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</si>
  <si>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</si>
  <si>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</si>
  <si>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</si>
  <si>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</si>
  <si>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</si>
  <si>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</si>
  <si>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</si>
  <si>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</si>
  <si>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</si>
  <si>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</si>
  <si>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</si>
  <si>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</si>
  <si>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</si>
  <si>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</si>
  <si>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</si>
  <si>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</si>
  <si>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</si>
  <si>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</si>
  <si>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</si>
  <si>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</si>
  <si>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</si>
  <si>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</si>
  <si>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</si>
  <si>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</si>
  <si>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</si>
  <si>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</si>
  <si>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</si>
  <si>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</si>
  <si>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</si>
  <si>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</si>
  <si>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</si>
  <si>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</si>
  <si>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</si>
  <si>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</si>
  <si>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</si>
  <si>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</si>
  <si>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</si>
  <si>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</si>
  <si>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</si>
  <si>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</si>
  <si>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</si>
  <si>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</si>
  <si>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</si>
  <si>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</si>
  <si>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</si>
  <si>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</si>
  <si>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</si>
  <si>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</si>
  <si>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</si>
  <si>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</si>
  <si>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</si>
  <si>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</si>
  <si>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</si>
  <si>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</si>
  <si>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</si>
  <si>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</si>
  <si>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</si>
  <si>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</si>
  <si>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</si>
  <si>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</si>
  <si>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</si>
  <si>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</si>
  <si>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</si>
  <si>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</si>
  <si>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</si>
  <si>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</si>
  <si>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</si>
  <si>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</si>
  <si>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</si>
  <si>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</si>
  <si>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</si>
  <si>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</si>
  <si>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</si>
  <si>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</si>
  <si>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</si>
  <si>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</si>
  <si>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</si>
  <si>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</si>
  <si>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</si>
  <si>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</si>
  <si>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</si>
  <si>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</si>
  <si>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</si>
  <si>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</si>
  <si>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</si>
  <si>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</si>
  <si>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</si>
  <si>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</si>
  <si>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</si>
  <si>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</si>
  <si>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</si>
  <si>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</si>
  <si>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</si>
  <si>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</si>
  <si>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</si>
  <si>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</si>
  <si>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</si>
  <si>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</si>
  <si>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</si>
  <si>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</si>
  <si>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</si>
  <si>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</si>
  <si>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</si>
  <si>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</si>
  <si>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</si>
  <si>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</si>
  <si>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</si>
  <si>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</si>
  <si>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</si>
  <si>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</si>
  <si>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</si>
  <si>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</si>
  <si>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</si>
  <si>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</si>
  <si>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</si>
  <si>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</si>
  <si>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</si>
  <si>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</si>
  <si>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</si>
  <si>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</si>
  <si>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</si>
  <si>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</si>
  <si>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</si>
  <si>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</si>
  <si>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</si>
  <si>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</si>
  <si>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</si>
  <si>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</si>
  <si>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</si>
  <si>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</si>
  <si>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</si>
  <si>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</si>
  <si>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</si>
  <si>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</si>
  <si>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</si>
  <si>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</si>
  <si>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</si>
  <si>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</si>
  <si>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</si>
  <si>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</si>
  <si>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</si>
  <si>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</si>
  <si>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</si>
  <si>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</si>
  <si>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</si>
  <si>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</si>
  <si>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</si>
  <si>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</si>
  <si>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</si>
  <si>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</si>
  <si>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</si>
  <si>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</si>
  <si>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</si>
  <si>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</si>
  <si>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</si>
  <si>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</si>
  <si>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</si>
  <si>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</si>
  <si>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</si>
  <si>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</si>
  <si>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</si>
  <si>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</si>
  <si>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</si>
  <si>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</si>
  <si>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</si>
  <si>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</si>
  <si>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</si>
  <si>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</si>
  <si>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</si>
  <si>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</si>
  <si>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</si>
  <si>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</si>
  <si>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</si>
  <si>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</si>
  <si>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</si>
  <si>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</si>
  <si>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</si>
  <si>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</si>
  <si>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</si>
  <si>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</si>
  <si>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</si>
  <si>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</si>
  <si>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</si>
  <si>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</si>
  <si>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</si>
  <si>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</si>
  <si>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</si>
  <si>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</si>
  <si>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</si>
  <si>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</si>
  <si>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</si>
  <si>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</si>
  <si>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</si>
  <si>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</si>
  <si>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</si>
  <si>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</si>
  <si>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</si>
  <si>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</si>
  <si>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</si>
  <si>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</si>
  <si>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</si>
  <si>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</si>
  <si>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</si>
  <si>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</si>
  <si>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</si>
  <si>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</si>
  <si>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</si>
  <si>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</si>
  <si>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</si>
  <si>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</si>
  <si>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</si>
  <si>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</si>
  <si>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</si>
  <si>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</si>
  <si>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</si>
  <si>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</si>
  <si>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</si>
  <si>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</si>
  <si>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</si>
  <si>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</si>
  <si>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</si>
  <si>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</si>
  <si>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</si>
  <si>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</si>
  <si>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</si>
  <si>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</si>
  <si>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</si>
  <si>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</si>
  <si>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</si>
  <si>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</si>
  <si>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</si>
  <si>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</si>
  <si>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</si>
  <si>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</si>
  <si>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</si>
  <si>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</si>
  <si>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</si>
  <si>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</si>
  <si>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</si>
  <si>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</si>
  <si>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</si>
  <si>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</si>
  <si>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</si>
  <si>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</si>
  <si>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</si>
  <si>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</si>
  <si>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</si>
  <si>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</si>
  <si>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</si>
  <si>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</si>
  <si>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</si>
  <si>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</si>
  <si>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</si>
  <si>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</si>
  <si>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</si>
  <si>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</si>
  <si>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</si>
  <si>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</si>
  <si>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</si>
  <si>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</si>
  <si>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</si>
  <si>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</si>
  <si>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</si>
  <si>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</si>
  <si>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</si>
  <si>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</si>
  <si>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</si>
  <si>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</si>
  <si>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</si>
  <si>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</si>
  <si>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</si>
  <si>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</si>
  <si>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</si>
  <si>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</si>
  <si>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</si>
  <si>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</si>
  <si>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</si>
  <si>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</si>
  <si>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</si>
  <si>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</si>
  <si>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</si>
  <si>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</si>
  <si>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</si>
  <si>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</si>
  <si>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</si>
  <si>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</si>
  <si>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</si>
  <si>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</si>
  <si>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</si>
  <si>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</si>
  <si>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</si>
  <si>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</si>
  <si>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</si>
  <si>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</si>
  <si>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</si>
  <si>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</si>
  <si>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</si>
  <si>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</si>
  <si>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</si>
  <si>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</si>
  <si>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</si>
  <si>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</si>
  <si>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</si>
  <si>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</si>
  <si>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</si>
  <si>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</si>
  <si>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</si>
  <si>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</si>
  <si>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</si>
  <si>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</si>
  <si>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</si>
  <si>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</si>
  <si>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</si>
  <si>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</si>
  <si>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</si>
  <si>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</si>
  <si>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</si>
  <si>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</si>
  <si>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</si>
  <si>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</si>
  <si>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</si>
  <si>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</si>
  <si>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</si>
  <si>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</si>
  <si>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</si>
  <si>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</si>
  <si>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</si>
  <si>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</si>
  <si>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</si>
  <si>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</si>
  <si>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</si>
  <si>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</si>
  <si>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</si>
  <si>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</si>
  <si>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</si>
  <si>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</si>
  <si>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</si>
  <si>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</si>
  <si>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</si>
  <si>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</si>
  <si>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</si>
  <si>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</si>
  <si>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</si>
  <si>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</si>
  <si>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</si>
  <si>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</si>
  <si>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</si>
  <si>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</si>
  <si>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</si>
  <si>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</si>
  <si>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</si>
  <si>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</si>
  <si>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</si>
  <si>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</si>
  <si>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</si>
  <si>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</si>
  <si>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</si>
  <si>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</si>
  <si>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</si>
  <si>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</si>
  <si>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</si>
  <si>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</si>
  <si>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</si>
  <si>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</si>
  <si>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</si>
  <si>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</si>
  <si>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</si>
  <si>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</si>
  <si>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</si>
  <si>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</si>
  <si>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</si>
  <si>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</si>
  <si>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</si>
  <si>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</si>
  <si>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</si>
  <si>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</si>
  <si>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</si>
  <si>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</si>
  <si>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</si>
  <si>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</si>
  <si>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</si>
  <si>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</si>
  <si>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</si>
  <si>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</si>
  <si>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</si>
  <si>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</si>
  <si>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</si>
  <si>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</si>
  <si>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</si>
  <si>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</si>
  <si>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</si>
  <si>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</si>
  <si>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</si>
  <si>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</si>
  <si>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</si>
  <si>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</si>
  <si>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</si>
  <si>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</si>
  <si>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</si>
  <si>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</si>
  <si>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</si>
  <si>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</si>
  <si>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</si>
  <si>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</si>
  <si>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</si>
  <si>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</si>
  <si>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</si>
  <si>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</si>
  <si>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</si>
  <si>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</si>
  <si>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</si>
  <si>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</si>
  <si>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</si>
  <si>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</si>
  <si>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</si>
  <si>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</si>
  <si>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</si>
  <si>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</si>
  <si>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</si>
  <si>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</si>
  <si>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</si>
  <si>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</si>
  <si>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</si>
  <si>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</si>
  <si>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</si>
  <si>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</si>
  <si>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</si>
  <si>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</si>
  <si>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</si>
  <si>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</si>
  <si>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</si>
  <si>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</si>
  <si>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</si>
  <si>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</si>
  <si>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</si>
  <si>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</si>
  <si>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</si>
  <si>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</si>
  <si>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</si>
  <si>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</si>
  <si>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</si>
  <si>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</si>
  <si>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</si>
  <si>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</si>
  <si>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</si>
  <si>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</si>
  <si>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</si>
  <si>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</si>
  <si>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</si>
  <si>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</si>
  <si>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</si>
  <si>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</si>
  <si>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</si>
  <si>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</si>
  <si>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</si>
  <si>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</si>
  <si>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</si>
  <si>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</si>
  <si>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</si>
  <si>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</si>
  <si>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</si>
  <si>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</si>
  <si>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</si>
  <si>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</si>
  <si>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</si>
  <si>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</si>
  <si>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</si>
  <si>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</si>
  <si>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</si>
  <si>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</si>
  <si>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</si>
  <si>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</si>
  <si>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</si>
  <si>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</si>
  <si>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</si>
  <si>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</si>
  <si>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</si>
  <si>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</si>
  <si>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</si>
  <si>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</si>
  <si>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</si>
  <si>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</si>
  <si>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</si>
  <si>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</si>
  <si>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</si>
  <si>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</si>
  <si>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</si>
  <si>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</si>
  <si>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</si>
  <si>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</si>
  <si>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</si>
  <si>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</si>
  <si>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</si>
  <si>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</si>
  <si>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</si>
  <si>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</si>
  <si>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</si>
  <si>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</si>
  <si>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</si>
  <si>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</si>
  <si>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</si>
  <si>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</si>
  <si>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</si>
  <si>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</si>
  <si>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</si>
  <si>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</si>
  <si>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</si>
  <si>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</si>
  <si>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</si>
  <si>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</si>
  <si>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</si>
  <si>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</si>
  <si>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</si>
  <si>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</si>
  <si>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</si>
  <si>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</si>
  <si>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</si>
  <si>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</si>
  <si>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</si>
  <si>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</si>
  <si>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</si>
  <si>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</si>
  <si>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</si>
  <si>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</si>
  <si>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</si>
  <si>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</si>
  <si>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</si>
  <si>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</si>
  <si>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</si>
  <si>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</si>
  <si>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</si>
  <si>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</si>
  <si>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</si>
  <si>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</si>
  <si>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</si>
  <si>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</si>
  <si>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</si>
  <si>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</si>
  <si>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</si>
  <si>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</si>
  <si>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</si>
  <si>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</si>
  <si>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</si>
  <si>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</si>
  <si>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</si>
  <si>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</si>
  <si>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</si>
  <si>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</si>
  <si>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</si>
  <si>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</si>
  <si>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</si>
  <si>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</si>
  <si>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</si>
  <si>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</si>
  <si>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</si>
  <si>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</si>
  <si>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</si>
  <si>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</si>
  <si>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</si>
  <si>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</si>
  <si>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</si>
  <si>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</si>
  <si>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</si>
  <si>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</si>
  <si>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</si>
  <si>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</si>
  <si>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</si>
  <si>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</si>
  <si>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</si>
  <si>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</si>
  <si>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</si>
  <si>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</si>
  <si>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</si>
  <si>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</si>
  <si>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</si>
  <si>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</si>
  <si>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</si>
  <si>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</si>
  <si>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</si>
  <si>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</si>
  <si>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</si>
  <si>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</si>
  <si>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</si>
  <si>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</si>
  <si>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</si>
  <si>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</si>
  <si>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</si>
  <si>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</si>
  <si>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</si>
  <si>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</si>
  <si>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</si>
  <si>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</si>
  <si>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</si>
  <si>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</si>
  <si>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</si>
  <si>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</si>
  <si>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</si>
  <si>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</si>
  <si>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</si>
  <si>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</si>
  <si>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</si>
  <si>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</si>
  <si>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</si>
  <si>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</si>
  <si>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</si>
  <si>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</si>
  <si>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</si>
  <si>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</si>
  <si>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</si>
  <si>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</si>
  <si>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</si>
  <si>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</si>
  <si>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</si>
  <si>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</si>
  <si>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</si>
  <si>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</si>
  <si>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</si>
  <si>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</si>
  <si>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</si>
  <si>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</si>
  <si>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</si>
  <si>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</si>
  <si>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</si>
  <si>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</si>
  <si>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</si>
  <si>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</si>
  <si>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</si>
  <si>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</si>
  <si>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</si>
  <si>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</si>
  <si>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</si>
  <si>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</si>
  <si>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</si>
  <si>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</si>
  <si>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</si>
  <si>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</si>
  <si>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</si>
  <si>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</si>
  <si>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</si>
  <si>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</si>
  <si>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</si>
  <si>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</si>
  <si>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</si>
  <si>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</si>
  <si>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</si>
  <si>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</si>
  <si>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</si>
  <si>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</si>
  <si>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</si>
  <si>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</si>
  <si>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</si>
  <si>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</si>
  <si>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</si>
  <si>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</si>
  <si>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</si>
  <si>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</si>
  <si>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</si>
  <si>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</si>
  <si>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</si>
  <si>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</si>
  <si>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</si>
  <si>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</si>
  <si>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</si>
  <si>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</si>
  <si>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</si>
  <si>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</si>
  <si>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</si>
  <si>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</si>
  <si>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</si>
  <si>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</si>
  <si>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</si>
  <si>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</si>
  <si>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</si>
  <si>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</si>
  <si>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</si>
  <si>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</si>
  <si>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</si>
  <si>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</si>
  <si>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</si>
  <si>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</si>
  <si>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</si>
  <si>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</si>
  <si>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</si>
  <si>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</si>
  <si>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</si>
  <si>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</si>
  <si>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</si>
  <si>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</si>
  <si>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</si>
  <si>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</si>
  <si>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</si>
  <si>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</si>
  <si>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</si>
  <si>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</si>
  <si>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</si>
  <si>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</si>
  <si>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</si>
  <si>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</si>
  <si>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</si>
  <si>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</si>
  <si>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</si>
  <si>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</si>
  <si>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</si>
  <si>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</si>
  <si>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</si>
  <si>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</si>
  <si>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</si>
  <si>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</si>
  <si>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</si>
  <si>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</si>
  <si>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</si>
  <si>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</si>
  <si>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</si>
  <si>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</si>
  <si>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</si>
  <si>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</si>
  <si>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</si>
  <si>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</si>
  <si>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</si>
  <si>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</si>
  <si>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</si>
  <si>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</si>
  <si>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</si>
  <si>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</si>
  <si>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</si>
  <si>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</si>
  <si>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</si>
  <si>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</si>
  <si>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</si>
  <si>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</si>
  <si>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</si>
  <si>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</si>
  <si>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</si>
  <si>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</si>
  <si>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</si>
  <si>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</si>
  <si>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</si>
  <si>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</si>
  <si>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</si>
  <si>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</si>
  <si>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</si>
  <si>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</si>
  <si>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</si>
  <si>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</si>
  <si>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</si>
  <si>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</si>
  <si>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</si>
  <si>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</si>
  <si>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</si>
  <si>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</si>
  <si>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</si>
  <si>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</si>
  <si>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</si>
  <si>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</si>
  <si>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</si>
  <si>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</si>
  <si>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</si>
  <si>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</si>
  <si>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</si>
  <si>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</si>
  <si>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</si>
  <si>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</si>
  <si>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</si>
  <si>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</si>
  <si>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</si>
  <si>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</si>
  <si>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</si>
  <si>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</si>
  <si>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</si>
  <si>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</si>
  <si>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</si>
  <si>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</si>
  <si>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</si>
  <si>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</si>
  <si>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</si>
  <si>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</si>
  <si>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</si>
  <si>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</si>
  <si>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</si>
  <si>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</si>
  <si>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</si>
  <si>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</si>
  <si>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</si>
  <si>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</si>
  <si>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</si>
  <si>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</si>
  <si>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</si>
  <si>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</si>
  <si>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</si>
  <si>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</si>
  <si>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</si>
  <si>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</si>
  <si>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</si>
  <si>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</si>
  <si>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</si>
  <si>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</si>
  <si>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</si>
  <si>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</si>
  <si>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</si>
  <si>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</si>
  <si>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</si>
  <si>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</si>
  <si>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</si>
  <si>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</si>
  <si>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</si>
  <si>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</si>
  <si>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</si>
  <si>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</si>
  <si>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</si>
  <si>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</si>
  <si>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</si>
  <si>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</si>
  <si>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</si>
  <si>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</si>
  <si>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</si>
  <si>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</si>
  <si>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</si>
  <si>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</si>
  <si>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</si>
  <si>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</si>
  <si>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</si>
  <si>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</si>
  <si>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</si>
  <si>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</si>
  <si>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</si>
  <si>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</si>
  <si>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</si>
  <si>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</si>
  <si>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</si>
  <si>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</si>
  <si>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</si>
  <si>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</si>
  <si>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</si>
  <si>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</si>
  <si>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</si>
  <si>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</si>
  <si>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</si>
  <si>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</si>
  <si>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</si>
  <si>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</si>
  <si>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</si>
  <si>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</si>
  <si>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</si>
  <si>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</si>
  <si>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</si>
  <si>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</si>
  <si>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</si>
  <si>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</si>
  <si>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</si>
  <si>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</si>
  <si>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</si>
  <si>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</si>
  <si>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</si>
  <si>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</si>
  <si>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</si>
  <si>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</si>
  <si>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</si>
  <si>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</si>
  <si>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</si>
  <si>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</si>
  <si>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</si>
  <si>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</si>
  <si>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</si>
  <si>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</si>
  <si>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</si>
  <si>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</si>
  <si>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</si>
  <si>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</si>
  <si>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</si>
  <si>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</si>
  <si>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</si>
  <si>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</si>
  <si>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</si>
  <si>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</si>
  <si>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</si>
  <si>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</si>
  <si>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</si>
  <si>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</si>
  <si>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</si>
  <si>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</si>
  <si>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</si>
  <si>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</si>
  <si>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</si>
  <si>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</si>
  <si>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</si>
  <si>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</si>
  <si>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</si>
  <si>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</si>
  <si>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</si>
  <si>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</si>
  <si>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</si>
  <si>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</si>
  <si>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</si>
  <si>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</si>
  <si>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</si>
  <si>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</si>
  <si>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</si>
  <si>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</si>
  <si>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</si>
  <si>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</si>
  <si>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</si>
  <si>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</si>
  <si>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</si>
  <si>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</si>
  <si>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</si>
  <si>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</si>
  <si>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</si>
  <si>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</si>
  <si>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</si>
  <si>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</si>
  <si>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</si>
  <si>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</si>
  <si>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</si>
  <si>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</si>
  <si>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</si>
  <si>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</si>
  <si>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</si>
  <si>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</si>
  <si>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</si>
  <si>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</si>
  <si>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</si>
  <si>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</si>
  <si>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</si>
  <si>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</si>
  <si>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</si>
  <si>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</si>
  <si>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</si>
  <si>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</si>
  <si>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</si>
  <si>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</si>
  <si>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</si>
  <si>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</si>
  <si>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</si>
  <si>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</si>
  <si>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</si>
  <si>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</si>
  <si>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</si>
  <si>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</si>
  <si>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</si>
  <si>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</si>
  <si>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</si>
  <si>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</si>
  <si>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</si>
  <si>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</si>
  <si>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</si>
  <si>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</si>
  <si>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</si>
  <si>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</si>
  <si>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</si>
  <si>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</si>
  <si>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</si>
  <si>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</si>
  <si>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</si>
  <si>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</si>
  <si>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</si>
  <si>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</si>
  <si>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</si>
  <si>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</si>
  <si>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</si>
  <si>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</si>
  <si>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</si>
  <si>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</si>
  <si>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</si>
  <si>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</si>
  <si>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</si>
  <si>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</si>
  <si>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</si>
  <si>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</si>
  <si>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</si>
  <si>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</si>
  <si>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</si>
  <si>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</si>
  <si>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</si>
  <si>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</si>
  <si>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</si>
  <si>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</si>
  <si>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</si>
  <si>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</si>
  <si>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</si>
  <si>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</si>
  <si>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</si>
  <si>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</si>
  <si>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</si>
  <si>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</si>
  <si>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</si>
  <si>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</si>
  <si>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</si>
  <si>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</si>
  <si>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</si>
  <si>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</si>
  <si>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</si>
  <si>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</si>
  <si>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</si>
  <si>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</si>
  <si>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</si>
  <si>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</si>
  <si>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</si>
  <si>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</si>
  <si>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</si>
  <si>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</si>
  <si>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</si>
  <si>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</si>
  <si>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</si>
  <si>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</si>
  <si>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</si>
  <si>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</si>
  <si>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</si>
  <si>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</si>
  <si>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</si>
  <si>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</si>
  <si>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</si>
  <si>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</si>
  <si>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</si>
  <si>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</si>
  <si>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</si>
  <si>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</si>
  <si>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</si>
  <si>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</si>
  <si>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</si>
  <si>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</si>
  <si>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</si>
  <si>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</si>
  <si>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</si>
  <si>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</si>
  <si>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</si>
  <si>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</si>
  <si>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</si>
  <si>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</si>
  <si>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</si>
  <si>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</si>
  <si>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</si>
  <si>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</si>
  <si>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</si>
  <si>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</si>
  <si>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</si>
  <si>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</si>
  <si>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</si>
  <si>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</si>
  <si>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</si>
  <si>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</si>
  <si>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</si>
  <si>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</si>
  <si>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</si>
  <si>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</si>
  <si>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</si>
  <si>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</si>
  <si>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</si>
  <si>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</si>
  <si>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</si>
  <si>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</si>
  <si>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</si>
  <si>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</si>
  <si>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</si>
  <si>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</si>
  <si>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</si>
  <si>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</si>
  <si>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</si>
  <si>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</si>
  <si>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</si>
  <si>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</si>
  <si>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</si>
  <si>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</si>
  <si>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</si>
  <si>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</si>
  <si>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</si>
  <si>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</si>
  <si>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</si>
  <si>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</si>
  <si>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</si>
  <si>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</si>
  <si>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</si>
  <si>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</si>
  <si>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</si>
  <si>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</si>
  <si>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</si>
  <si>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</si>
  <si>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</si>
  <si>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</si>
  <si>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</si>
  <si>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</si>
  <si>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</si>
  <si>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</si>
  <si>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</si>
  <si>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</si>
  <si>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</si>
  <si>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</si>
  <si>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</si>
  <si>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</si>
  <si>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</si>
  <si>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</si>
  <si>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</si>
  <si>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</si>
  <si>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</si>
  <si>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</si>
  <si>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</si>
  <si>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</si>
  <si>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</si>
  <si>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</si>
  <si>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</si>
  <si>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</si>
  <si>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</si>
  <si>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</si>
  <si>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</si>
  <si>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</si>
  <si>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</si>
  <si>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</si>
  <si>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</si>
  <si>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</si>
  <si>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</si>
  <si>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</si>
  <si>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</si>
  <si>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</si>
  <si>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</si>
  <si>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</si>
  <si>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</si>
  <si>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</si>
  <si>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</si>
  <si>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</si>
  <si>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</si>
  <si>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</si>
  <si>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</si>
  <si>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</si>
  <si>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</si>
  <si>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</si>
  <si>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</si>
  <si>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</si>
  <si>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</si>
  <si>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</si>
  <si>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</si>
  <si>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</si>
  <si>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</si>
  <si>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</si>
  <si>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</si>
  <si>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</si>
  <si>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</si>
  <si>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</si>
  <si>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</si>
  <si>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</si>
  <si>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</si>
  <si>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</si>
  <si>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</si>
  <si>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</si>
  <si>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</si>
  <si>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</si>
  <si>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</si>
  <si>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</si>
  <si>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</si>
  <si>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</si>
  <si>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</si>
  <si>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</si>
  <si>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</si>
  <si>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</si>
  <si>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</si>
  <si>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</si>
  <si>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</si>
  <si>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</si>
  <si>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</si>
  <si>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</si>
  <si>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</si>
  <si>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</si>
  <si>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</si>
  <si>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</si>
  <si>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</si>
  <si>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</si>
  <si>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</si>
  <si>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</si>
  <si>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</si>
  <si>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</si>
  <si>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</si>
  <si>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</si>
  <si>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</si>
  <si>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</si>
  <si>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</si>
  <si>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</si>
  <si>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</si>
  <si>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</si>
  <si>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</si>
  <si>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</si>
  <si>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</si>
  <si>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</si>
  <si>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</si>
  <si>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</si>
  <si>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</si>
  <si>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</si>
  <si>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</si>
  <si>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</si>
  <si>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</si>
  <si>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</si>
  <si>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</si>
  <si>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</si>
  <si>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</si>
  <si>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</si>
  <si>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</si>
  <si>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</si>
  <si>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</si>
  <si>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</si>
  <si>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</si>
  <si>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</si>
  <si>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</si>
  <si>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</si>
  <si>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</si>
  <si>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</si>
  <si>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</si>
  <si>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</si>
  <si>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</si>
  <si>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</si>
  <si>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</si>
  <si>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</si>
  <si>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</si>
  <si>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</si>
  <si>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</si>
  <si>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</si>
  <si>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</si>
  <si>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</si>
  <si>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</si>
  <si>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</si>
  <si>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</si>
  <si>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</si>
  <si>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</si>
  <si>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</si>
  <si>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</si>
  <si>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</si>
  <si>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</si>
  <si>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</si>
  <si>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</si>
  <si>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</si>
  <si>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</si>
  <si>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</si>
  <si>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</si>
  <si>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</si>
  <si>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</si>
  <si>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</si>
  <si>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</si>
  <si>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</si>
  <si>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</si>
  <si>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</si>
  <si>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</si>
  <si>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</si>
  <si>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</si>
  <si>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</si>
  <si>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</si>
  <si>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</si>
  <si>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</si>
  <si>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</si>
  <si>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</si>
  <si>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</si>
  <si>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</si>
  <si>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</si>
  <si>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</si>
  <si>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</si>
  <si>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</si>
  <si>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</si>
  <si>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</si>
  <si>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</si>
  <si>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</si>
  <si>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</si>
  <si>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</si>
  <si>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</si>
  <si>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</si>
  <si>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</si>
  <si>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</si>
  <si>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</si>
  <si>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</si>
  <si>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</si>
  <si>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</si>
  <si>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</si>
  <si>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</si>
  <si>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</si>
  <si>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</si>
  <si>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</si>
  <si>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</si>
  <si>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</si>
  <si>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</si>
  <si>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</si>
  <si>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</si>
  <si>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</si>
  <si>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</si>
  <si>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</si>
  <si>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</si>
  <si>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</si>
  <si>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</si>
  <si>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</si>
  <si>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</si>
  <si>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</si>
  <si>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</si>
  <si>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</si>
  <si>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</si>
  <si>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</si>
  <si>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</si>
  <si>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</si>
  <si>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</si>
  <si>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</si>
  <si>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</si>
  <si>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</si>
  <si>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</si>
  <si>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</si>
  <si>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</si>
  <si>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</si>
  <si>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</si>
  <si>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</si>
  <si>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</si>
  <si>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</si>
  <si>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</si>
  <si>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</si>
  <si>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</si>
  <si>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</si>
  <si>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</si>
  <si>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</si>
  <si>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</si>
  <si>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</si>
  <si>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</si>
  <si>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</si>
  <si>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</si>
  <si>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</si>
  <si>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</si>
  <si>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</si>
  <si>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</si>
  <si>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</si>
  <si>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</si>
  <si>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</si>
  <si>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</si>
  <si>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</si>
  <si>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</si>
  <si>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</si>
  <si>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</si>
  <si>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</si>
  <si>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</si>
  <si>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</si>
  <si>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</si>
  <si>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</si>
  <si>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</si>
  <si>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</si>
  <si>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</si>
  <si>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</si>
  <si>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</si>
  <si>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</si>
  <si>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</si>
  <si>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</si>
  <si>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</si>
  <si>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</si>
  <si>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</si>
  <si>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</si>
  <si>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</si>
  <si>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</si>
  <si>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</si>
  <si>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</si>
  <si>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</si>
  <si>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</si>
  <si>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</si>
  <si>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</si>
  <si>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</si>
  <si>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</si>
  <si>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</si>
  <si>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</si>
  <si>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</si>
  <si>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</si>
  <si>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</si>
  <si>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</si>
  <si>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</si>
  <si>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</si>
  <si>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</si>
  <si>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</si>
  <si>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</si>
  <si>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</si>
  <si>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</si>
  <si>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</si>
  <si>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</si>
  <si>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</si>
  <si>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</si>
  <si>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</si>
  <si>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</si>
  <si>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</si>
  <si>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</si>
  <si>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</si>
  <si>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</si>
  <si>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</si>
  <si>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</si>
  <si>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</si>
  <si>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</si>
  <si>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</si>
  <si>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</si>
  <si>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</si>
  <si>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</si>
  <si>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</si>
  <si>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</si>
  <si>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</si>
  <si>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</si>
  <si>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</si>
  <si>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</si>
  <si>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</si>
  <si>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</si>
  <si>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</si>
  <si>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</si>
  <si>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</si>
  <si>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</si>
  <si>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</si>
  <si>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</si>
  <si>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</si>
  <si>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</si>
  <si>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</si>
  <si>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</si>
  <si>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</si>
  <si>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</si>
  <si>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</si>
  <si>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</si>
  <si>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</si>
  <si>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</si>
  <si>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</si>
  <si>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</si>
  <si>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</si>
  <si>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</si>
  <si>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</si>
  <si>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</si>
  <si>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</si>
  <si>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</si>
  <si>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</si>
  <si>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</si>
  <si>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</si>
  <si>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</si>
  <si>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</si>
  <si>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</si>
  <si>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</si>
  <si>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</si>
  <si>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</si>
  <si>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</si>
  <si>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</si>
  <si>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</si>
  <si>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</si>
  <si>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</si>
  <si>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</si>
  <si>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</si>
  <si>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</si>
  <si>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</si>
  <si>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</si>
  <si>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</si>
  <si>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</si>
  <si>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</si>
  <si>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</si>
  <si>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</si>
  <si>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</si>
  <si>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</si>
  <si>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</si>
  <si>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</si>
  <si>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</si>
  <si>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</si>
  <si>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</si>
  <si>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</si>
  <si>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</si>
  <si>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</si>
  <si>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</si>
  <si>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</si>
  <si>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</si>
  <si>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</si>
  <si>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</si>
  <si>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</si>
  <si>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</si>
  <si>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</si>
  <si>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</si>
  <si>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</si>
  <si>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</si>
  <si>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</si>
  <si>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</si>
  <si>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</si>
  <si>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</si>
  <si>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</si>
  <si>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</si>
  <si>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</si>
  <si>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</si>
  <si>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</si>
  <si>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</si>
  <si>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</si>
  <si>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</si>
  <si>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</si>
  <si>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</si>
  <si>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</si>
  <si>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</si>
  <si>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</si>
  <si>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</si>
  <si>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</si>
  <si>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</si>
  <si>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</si>
  <si>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</si>
  <si>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</si>
  <si>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</si>
  <si>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</si>
  <si>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</si>
  <si>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</si>
  <si>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</si>
  <si>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</si>
  <si>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</si>
  <si>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</si>
  <si>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</si>
  <si>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</si>
  <si>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</si>
  <si>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</si>
  <si>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</si>
  <si>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</si>
  <si>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</si>
  <si>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</si>
  <si>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</si>
  <si>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</si>
  <si>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</si>
  <si>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</si>
  <si>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</si>
  <si>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</si>
  <si>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</si>
  <si>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</si>
  <si>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</si>
  <si>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</si>
  <si>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</si>
  <si>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</si>
  <si>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</si>
  <si>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</si>
  <si>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</si>
  <si>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</si>
  <si>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</si>
  <si>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</si>
  <si>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</si>
  <si>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</si>
  <si>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</si>
  <si>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</si>
  <si>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</si>
  <si>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</si>
  <si>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</si>
  <si>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</si>
  <si>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</si>
  <si>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</si>
  <si>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</si>
  <si>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</si>
  <si>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</si>
  <si>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</si>
  <si>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</si>
  <si>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</si>
  <si>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</si>
  <si>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</si>
  <si>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</si>
  <si>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</si>
  <si>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</si>
  <si>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</si>
  <si>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</si>
  <si>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</si>
  <si>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</si>
  <si>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</si>
  <si>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</si>
  <si>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</si>
  <si>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</si>
  <si>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</si>
  <si>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</si>
  <si>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</si>
  <si>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</si>
  <si>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</si>
  <si>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</si>
  <si>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</si>
  <si>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</si>
  <si>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</si>
  <si>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</si>
  <si>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</si>
  <si>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</si>
  <si>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</si>
  <si>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</si>
  <si>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</si>
  <si>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</si>
  <si>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</si>
  <si>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</si>
  <si>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</si>
  <si>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</si>
  <si>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</si>
  <si>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</si>
  <si>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</si>
  <si>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</si>
  <si>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</si>
  <si>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</si>
  <si>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</si>
  <si>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</si>
  <si>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</si>
  <si>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</si>
  <si>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</si>
  <si>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</si>
  <si>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</si>
  <si>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</si>
  <si>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</si>
  <si>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</si>
  <si>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</si>
  <si>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</si>
  <si>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</si>
  <si>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</si>
  <si>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</si>
  <si>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</si>
  <si>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</si>
  <si>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</si>
  <si>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</si>
  <si>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</si>
  <si>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</si>
  <si>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</si>
  <si>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</si>
  <si>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</si>
  <si>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</si>
  <si>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</si>
  <si>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</si>
  <si>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</si>
  <si>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</si>
  <si>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</si>
  <si>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</si>
  <si>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</si>
  <si>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</si>
  <si>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</si>
  <si>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</si>
  <si>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</si>
  <si>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</si>
  <si>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</si>
  <si>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</si>
  <si>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</si>
  <si>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</si>
  <si>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</si>
  <si>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</si>
  <si>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</si>
  <si>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</si>
  <si>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</si>
  <si>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</si>
  <si>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</si>
  <si>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</si>
  <si>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</si>
  <si>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</si>
  <si>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</si>
  <si>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</si>
  <si>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</si>
  <si>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</si>
  <si>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</si>
  <si>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</si>
  <si>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</si>
  <si>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</si>
  <si>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</si>
  <si>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</si>
  <si>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</si>
  <si>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</si>
  <si>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</si>
  <si>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</si>
  <si>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</si>
  <si>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</si>
  <si>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</si>
  <si>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</si>
  <si>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</si>
  <si>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</si>
  <si>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</si>
  <si>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</si>
  <si>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</si>
  <si>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</si>
  <si>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</si>
  <si>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</si>
  <si>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</si>
  <si>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</si>
  <si>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</si>
  <si>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</si>
  <si>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</si>
  <si>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</si>
  <si>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</si>
  <si>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</si>
  <si>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</si>
  <si>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</si>
  <si>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</si>
  <si>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</si>
  <si>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</si>
  <si>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</si>
  <si>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</si>
  <si>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</si>
  <si>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</si>
  <si>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</si>
  <si>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</si>
  <si>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</si>
  <si>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</si>
  <si>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</si>
  <si>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</si>
  <si>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</si>
  <si>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</si>
  <si>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</si>
  <si>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</si>
  <si>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</si>
  <si>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</si>
  <si>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</si>
  <si>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</si>
  <si>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</si>
  <si>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</si>
  <si>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</si>
  <si>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</si>
  <si>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</si>
  <si>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</si>
  <si>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</si>
  <si>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</si>
  <si>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</si>
  <si>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</si>
  <si>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</si>
  <si>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</si>
  <si>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</si>
  <si>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</si>
  <si>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</si>
  <si>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</si>
  <si>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</si>
  <si>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</si>
  <si>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</si>
  <si>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</si>
  <si>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</si>
  <si>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</si>
  <si>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</si>
  <si>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</si>
  <si>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</si>
  <si>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</si>
  <si>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</si>
  <si>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</si>
  <si>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</si>
  <si>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</si>
  <si>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</si>
  <si>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</si>
  <si>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</si>
  <si>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</si>
  <si>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</si>
  <si>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</si>
  <si>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</si>
  <si>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</si>
  <si>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</si>
  <si>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</si>
  <si>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</si>
  <si>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</si>
  <si>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</si>
  <si>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</si>
  <si>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</si>
  <si>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</si>
  <si>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</si>
  <si>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</si>
  <si>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</si>
  <si>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</si>
  <si>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</si>
  <si>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</si>
  <si>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</si>
  <si>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</si>
  <si>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</si>
  <si>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</si>
  <si>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</si>
  <si>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</si>
  <si>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</si>
  <si>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</si>
  <si>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</si>
  <si>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</si>
  <si>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</si>
  <si>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</si>
  <si>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</si>
  <si>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</si>
  <si>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</si>
  <si>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</si>
  <si>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</si>
  <si>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</si>
  <si>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</si>
  <si>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</si>
  <si>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</si>
  <si>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</si>
  <si>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</si>
  <si>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</si>
  <si>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</si>
  <si>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</si>
  <si>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</si>
  <si>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</si>
  <si>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</si>
  <si>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</si>
  <si>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</si>
  <si>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</si>
  <si>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</si>
  <si>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</si>
  <si>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</si>
  <si>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</si>
  <si>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</si>
  <si>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</si>
  <si>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</si>
  <si>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</si>
  <si>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</si>
  <si>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</si>
  <si>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</si>
  <si>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</si>
  <si>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</si>
  <si>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</si>
  <si>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</si>
  <si>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</si>
  <si>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</si>
  <si>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</si>
  <si>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</si>
  <si>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</si>
  <si>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</si>
  <si>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</si>
  <si>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</si>
  <si>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</si>
  <si>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</si>
  <si>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</si>
  <si>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</si>
  <si>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</si>
  <si>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</si>
  <si>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</si>
  <si>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</si>
  <si>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</si>
  <si>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</si>
  <si>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</si>
  <si>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</si>
  <si>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</si>
  <si>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</si>
  <si>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</si>
  <si>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</si>
  <si>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</si>
  <si>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</si>
  <si>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</si>
  <si>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</si>
  <si>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</si>
  <si>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</si>
  <si>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</si>
  <si>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</si>
  <si>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</si>
  <si>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</si>
  <si>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</si>
  <si>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</si>
  <si>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</si>
  <si>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</si>
  <si>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</si>
  <si>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</si>
  <si>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</si>
  <si>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</si>
  <si>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</si>
  <si>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</si>
  <si>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</si>
  <si>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</si>
  <si>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</si>
  <si>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</si>
  <si>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</si>
  <si>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</si>
  <si>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</si>
  <si>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</si>
  <si>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</si>
  <si>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</si>
  <si>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</si>
  <si>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</si>
  <si>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</si>
  <si>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</si>
  <si>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</si>
  <si>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</si>
  <si>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</si>
  <si>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</si>
  <si>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</si>
  <si>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</si>
  <si>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</si>
  <si>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</si>
  <si>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</si>
  <si>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</si>
  <si>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</si>
  <si>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</si>
  <si>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</si>
  <si>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</si>
  <si>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</si>
  <si>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</si>
  <si>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</si>
  <si>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</si>
  <si>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</si>
  <si>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</si>
  <si>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</si>
  <si>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</si>
  <si>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</si>
  <si>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</si>
  <si>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</si>
  <si>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</si>
  <si>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</si>
  <si>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</si>
  <si>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</si>
  <si>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</si>
  <si>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</si>
  <si>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</si>
  <si>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</si>
  <si>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</si>
  <si>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</si>
  <si>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</si>
  <si>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</si>
  <si>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</si>
  <si>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</si>
  <si>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</si>
  <si>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</si>
  <si>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</si>
  <si>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</si>
  <si>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</si>
  <si>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</si>
  <si>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</si>
  <si>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</si>
  <si>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</si>
  <si>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</si>
  <si>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</si>
  <si>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</si>
  <si>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</si>
  <si>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</si>
  <si>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</si>
  <si>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</si>
  <si>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</si>
  <si>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</si>
  <si>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</si>
  <si>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</si>
  <si>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</si>
  <si>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</si>
  <si>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</si>
  <si>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</si>
  <si>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</si>
  <si>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</si>
  <si>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</si>
  <si>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</si>
  <si>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</si>
  <si>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</si>
  <si>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</si>
  <si>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</si>
  <si>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</si>
  <si>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</si>
  <si>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</si>
  <si>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</si>
  <si>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</si>
  <si>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</si>
  <si>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</si>
  <si>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</si>
  <si>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</si>
  <si>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</si>
  <si>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</si>
  <si>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</si>
  <si>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</si>
  <si>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</si>
  <si>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</si>
  <si>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</si>
  <si>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</si>
  <si>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</si>
  <si>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</si>
  <si>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</si>
  <si>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</si>
  <si>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</si>
  <si>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</si>
  <si>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</si>
  <si>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</si>
  <si>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</si>
  <si>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</si>
  <si>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</si>
  <si>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</si>
  <si>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</si>
  <si>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</si>
  <si>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</si>
  <si>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</si>
  <si>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</si>
  <si>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</si>
  <si>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</si>
  <si>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</si>
  <si>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</si>
  <si>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</si>
  <si>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</si>
  <si>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</si>
  <si>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</si>
  <si>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</si>
  <si>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</si>
  <si>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</si>
  <si>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</si>
  <si>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</si>
  <si>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</si>
  <si>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</si>
  <si>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</si>
  <si>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</si>
  <si>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</si>
  <si>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</si>
  <si>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</si>
  <si>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</si>
  <si>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</si>
  <si>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</si>
  <si>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</si>
  <si>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</si>
  <si>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</si>
  <si>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</si>
  <si>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</si>
  <si>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</si>
  <si>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</si>
  <si>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</si>
  <si>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</si>
  <si>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</si>
  <si>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</si>
  <si>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</si>
  <si>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</si>
  <si>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</si>
  <si>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</si>
  <si>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</si>
  <si>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</si>
  <si>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</si>
  <si>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</si>
  <si>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</si>
  <si>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</si>
  <si>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</si>
  <si>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</si>
  <si>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</si>
  <si>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</si>
  <si>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</si>
  <si>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</si>
  <si>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</si>
  <si>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</si>
  <si>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</si>
  <si>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</si>
  <si>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</si>
  <si>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</si>
  <si>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</si>
  <si>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</si>
  <si>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</si>
  <si>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</si>
  <si>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</si>
  <si>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</si>
  <si>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</si>
  <si>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</si>
  <si>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</si>
  <si>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</si>
  <si>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</si>
  <si>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</si>
  <si>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</si>
  <si>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</si>
  <si>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</si>
  <si>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</si>
  <si>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</si>
  <si>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</si>
  <si>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</si>
  <si>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</si>
  <si>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</si>
  <si>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</si>
  <si>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</si>
  <si>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</si>
  <si>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</si>
  <si>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</si>
  <si>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</si>
  <si>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</si>
  <si>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</si>
  <si>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</si>
  <si>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</si>
  <si>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</si>
  <si>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</si>
  <si>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</si>
  <si>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</si>
  <si>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</si>
  <si>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</si>
  <si>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</si>
  <si>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</si>
  <si>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</si>
  <si>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</si>
  <si>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</si>
  <si>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</si>
  <si>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</si>
  <si>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</si>
  <si>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</si>
  <si>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</si>
  <si>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</si>
  <si>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</si>
  <si>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</si>
  <si>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</si>
  <si>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</si>
  <si>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</si>
  <si>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</si>
  <si>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</si>
  <si>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</si>
  <si>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</si>
  <si>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</si>
  <si>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</si>
  <si>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</si>
  <si>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</si>
  <si>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</si>
  <si>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</si>
  <si>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</si>
  <si>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</si>
  <si>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</si>
  <si>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</si>
  <si>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</si>
  <si>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</si>
  <si>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</si>
  <si>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</si>
  <si>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</si>
  <si>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</si>
  <si>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</si>
  <si>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</si>
  <si>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</si>
  <si>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</si>
  <si>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</si>
  <si>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</si>
  <si>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</si>
  <si>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</si>
  <si>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</si>
  <si>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</si>
  <si>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</si>
  <si>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</si>
  <si>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</si>
  <si>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</si>
  <si>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</si>
  <si>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</si>
  <si>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</si>
  <si>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</si>
  <si>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</si>
  <si>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</si>
  <si>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</si>
  <si>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</si>
  <si>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</si>
  <si>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</si>
  <si>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</si>
  <si>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</si>
  <si>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</si>
  <si>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</si>
  <si>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</si>
  <si>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</si>
  <si>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</si>
  <si>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</si>
  <si>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</si>
  <si>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</si>
  <si>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</si>
  <si>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</si>
  <si>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</si>
  <si>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</si>
  <si>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</si>
  <si>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</si>
  <si>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</si>
  <si>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</si>
  <si>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</si>
  <si>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</si>
  <si>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</si>
  <si>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</si>
  <si>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</si>
  <si>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</si>
  <si>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</si>
  <si>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</si>
  <si>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</si>
  <si>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</si>
  <si>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</si>
  <si>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</si>
  <si>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</si>
  <si>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</si>
  <si>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</si>
  <si>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</si>
  <si>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</si>
  <si>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</si>
  <si>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</si>
  <si>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</si>
  <si>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</si>
  <si>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</si>
  <si>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</si>
  <si>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</si>
  <si>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</si>
  <si>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</si>
  <si>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</si>
  <si>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</si>
  <si>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</si>
  <si>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</si>
  <si>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</si>
  <si>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</si>
  <si>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</si>
  <si>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</si>
  <si>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</si>
  <si>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</si>
  <si>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</si>
  <si>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</si>
  <si>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</si>
  <si>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</si>
  <si>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</si>
  <si>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</si>
  <si>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</si>
  <si>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</si>
  <si>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</si>
  <si>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</si>
  <si>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</si>
  <si>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</si>
  <si>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</si>
  <si>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</si>
  <si>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</si>
  <si>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</si>
  <si>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</si>
  <si>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</si>
  <si>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</si>
  <si>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</si>
  <si>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</si>
  <si>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</si>
  <si>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</si>
  <si>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</si>
  <si>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</si>
  <si>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</si>
  <si>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</si>
  <si>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</si>
  <si>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</si>
  <si>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</si>
  <si>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</si>
  <si>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</si>
  <si>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</si>
  <si>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</si>
  <si>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</si>
  <si>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</si>
  <si>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</si>
  <si>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</si>
  <si>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</si>
  <si>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</si>
  <si>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</si>
  <si>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</si>
  <si>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</si>
  <si>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</si>
  <si>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</si>
  <si>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</si>
  <si>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</si>
  <si>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</si>
  <si>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</si>
  <si>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</si>
  <si>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</si>
  <si>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</si>
  <si>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</si>
  <si>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</si>
  <si>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</si>
  <si>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</si>
  <si>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</si>
  <si>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</si>
  <si>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</si>
  <si>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</si>
  <si>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</si>
  <si>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</si>
  <si>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</si>
  <si>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</si>
  <si>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</si>
  <si>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</si>
  <si>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</si>
  <si>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</si>
  <si>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</si>
  <si>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</si>
  <si>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</si>
  <si>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</si>
  <si>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</si>
  <si>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</si>
  <si>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</si>
  <si>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</si>
  <si>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</si>
  <si>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</si>
  <si>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</si>
  <si>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</si>
  <si>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</si>
  <si>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</si>
  <si>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</si>
  <si>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</si>
  <si>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</si>
  <si>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</si>
  <si>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</si>
  <si>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</si>
  <si>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</si>
  <si>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</si>
  <si>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</si>
  <si>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</si>
  <si>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</si>
  <si>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</si>
  <si>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</si>
  <si>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</si>
  <si>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</si>
  <si>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</si>
  <si>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</si>
  <si>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</si>
  <si>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</si>
  <si>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</si>
  <si>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</si>
  <si>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</si>
  <si>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</si>
  <si>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</si>
  <si>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</si>
  <si>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</si>
  <si>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</si>
  <si>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</si>
  <si>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</si>
  <si>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</si>
  <si>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</si>
  <si>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</si>
  <si>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</si>
  <si>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</si>
  <si>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</si>
  <si>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</si>
  <si>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</si>
  <si>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</si>
  <si>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</si>
  <si>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</si>
  <si>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</si>
  <si>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</si>
  <si>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</si>
  <si>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</si>
  <si>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</si>
  <si>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</si>
  <si>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</si>
  <si>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</si>
  <si>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</si>
  <si>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</si>
  <si>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</si>
  <si>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</si>
  <si>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</si>
  <si>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</si>
  <si>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</si>
  <si>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</si>
  <si>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</si>
  <si>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</si>
  <si>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</si>
  <si>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</si>
  <si>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</si>
  <si>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</si>
  <si>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</si>
  <si>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</si>
  <si>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</si>
  <si>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</si>
  <si>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</si>
  <si>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</si>
  <si>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</si>
  <si>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</si>
  <si>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</si>
  <si>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</si>
  <si>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</si>
  <si>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</si>
  <si>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</si>
  <si>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</si>
  <si>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</si>
  <si>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</si>
  <si>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</si>
  <si>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</si>
  <si>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</si>
  <si>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</si>
  <si>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</si>
  <si>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</si>
  <si>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</si>
  <si>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</si>
  <si>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</si>
  <si>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</si>
  <si>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</si>
  <si>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</si>
  <si>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</si>
  <si>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</si>
  <si>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</si>
  <si>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</si>
  <si>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</si>
  <si>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</si>
  <si>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</si>
  <si>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</si>
  <si>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</si>
  <si>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</si>
  <si>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</si>
  <si>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</si>
  <si>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</si>
  <si>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</si>
  <si>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</si>
  <si>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</si>
  <si>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</si>
  <si>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</si>
  <si>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</si>
  <si>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</si>
  <si>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</si>
  <si>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</si>
  <si>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</si>
  <si>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</si>
  <si>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</si>
  <si>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</si>
  <si>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</si>
  <si>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</si>
  <si>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</si>
  <si>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</si>
  <si>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</si>
  <si>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</si>
  <si>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</si>
  <si>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</si>
  <si>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</si>
  <si>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</si>
  <si>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</si>
  <si>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</si>
  <si>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</si>
  <si>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</si>
  <si>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</si>
  <si>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</si>
  <si>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</si>
  <si>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</si>
  <si>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</si>
  <si>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</si>
  <si>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</si>
  <si>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</si>
  <si>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</si>
  <si>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</si>
  <si>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</si>
  <si>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</si>
  <si>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</si>
  <si>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</si>
  <si>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</si>
  <si>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</si>
  <si>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</si>
  <si>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</si>
  <si>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</si>
  <si>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</si>
  <si>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</si>
  <si>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</si>
  <si>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</si>
  <si>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</si>
  <si>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</si>
  <si>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</si>
  <si>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</si>
  <si>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</si>
  <si>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</si>
  <si>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</si>
  <si>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</si>
  <si>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</si>
  <si>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</si>
  <si>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</si>
  <si>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</si>
  <si>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</si>
  <si>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</si>
  <si>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</si>
  <si>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</si>
  <si>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</si>
  <si>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</si>
  <si>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</si>
  <si>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</si>
  <si>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</si>
  <si>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</si>
  <si>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</si>
  <si>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</si>
  <si>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</si>
  <si>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</si>
  <si>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</si>
  <si>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</si>
  <si>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</si>
  <si>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</si>
  <si>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</si>
  <si>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</si>
  <si>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</si>
  <si>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</si>
  <si>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</si>
  <si>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</si>
  <si>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</si>
  <si>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</si>
  <si>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</si>
  <si>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</si>
  <si>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</si>
  <si>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</si>
  <si>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</si>
  <si>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</si>
  <si>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</si>
  <si>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</si>
  <si>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</si>
  <si>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</si>
  <si>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</si>
  <si>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</si>
  <si>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</si>
  <si>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</si>
  <si>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</si>
  <si>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</si>
  <si>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</si>
  <si>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</si>
  <si>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</si>
  <si>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</si>
  <si>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</si>
  <si>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</si>
  <si>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</si>
  <si>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</si>
  <si>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</si>
  <si>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</si>
  <si>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</si>
  <si>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</si>
  <si>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</si>
  <si>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</si>
  <si>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</si>
  <si>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</si>
  <si>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</si>
  <si>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</si>
  <si>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</si>
  <si>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</si>
  <si>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</si>
  <si>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</si>
  <si>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</si>
  <si>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</si>
  <si>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</si>
  <si>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</si>
  <si>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</si>
  <si>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</si>
  <si>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</si>
  <si>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</si>
  <si>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</si>
  <si>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</si>
  <si>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</si>
  <si>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</si>
  <si>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</si>
  <si>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</si>
  <si>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</si>
  <si>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</si>
  <si>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</si>
  <si>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</si>
  <si>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</si>
  <si>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</si>
  <si>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</si>
  <si>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</si>
  <si>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</si>
  <si>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</si>
  <si>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</si>
  <si>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</si>
  <si>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</si>
  <si>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</si>
  <si>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</si>
  <si>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</si>
  <si>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</si>
  <si>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</si>
  <si>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</si>
  <si>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</si>
  <si>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</si>
  <si>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</si>
  <si>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</si>
  <si>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</si>
  <si>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</si>
  <si>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</si>
  <si>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</si>
  <si>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</si>
  <si>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</si>
  <si>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</si>
  <si>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</si>
  <si>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</si>
  <si>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</si>
  <si>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</si>
  <si>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</si>
  <si>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</si>
  <si>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</si>
  <si>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</si>
  <si>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</si>
  <si>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</si>
  <si>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</si>
  <si>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</si>
  <si>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</si>
  <si>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</si>
  <si>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</si>
  <si>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</si>
  <si>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</si>
  <si>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</si>
  <si>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</si>
  <si>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</si>
  <si>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</si>
  <si>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</si>
  <si>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</si>
  <si>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</si>
  <si>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</si>
  <si>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</si>
  <si>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</si>
  <si>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</si>
  <si>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</si>
  <si>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</si>
  <si>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</si>
  <si>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</si>
  <si>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</si>
  <si>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</si>
  <si>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</si>
  <si>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</si>
  <si>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</si>
  <si>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</si>
  <si>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</si>
  <si>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</si>
  <si>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</si>
  <si>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</si>
  <si>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</si>
  <si>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</si>
  <si>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</si>
  <si>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</si>
  <si>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</si>
  <si>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</si>
  <si>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</si>
  <si>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</si>
  <si>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</si>
  <si>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</si>
  <si>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</si>
  <si>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</si>
  <si>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</si>
  <si>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</si>
  <si>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</si>
  <si>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</si>
  <si>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</si>
  <si>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</si>
  <si>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</si>
  <si>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</si>
  <si>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</si>
  <si>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</si>
  <si>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</si>
  <si>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</si>
  <si>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</si>
  <si>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</si>
  <si>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</si>
  <si>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</si>
  <si>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</si>
  <si>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</si>
  <si>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</si>
  <si>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</si>
  <si>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</si>
  <si>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</si>
  <si>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</si>
  <si>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</si>
  <si>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</si>
  <si>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</si>
  <si>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</si>
  <si>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</si>
  <si>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</si>
  <si>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</si>
  <si>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</si>
  <si>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</si>
  <si>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</si>
  <si>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</si>
  <si>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</si>
  <si>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</si>
  <si>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</si>
  <si>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</si>
  <si>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</si>
  <si>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</si>
  <si>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</si>
  <si>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</si>
  <si>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</si>
  <si>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</si>
  <si>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</si>
  <si>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</si>
  <si>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</si>
  <si>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</si>
  <si>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</si>
  <si>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</si>
  <si>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</si>
  <si>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</si>
  <si>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</si>
  <si>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</si>
  <si>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</si>
  <si>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</si>
  <si>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</si>
  <si>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</si>
  <si>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</si>
  <si>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</si>
  <si>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</si>
  <si>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</si>
  <si>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</si>
  <si>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</si>
  <si>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</si>
  <si>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</si>
  <si>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</si>
  <si>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</si>
  <si>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</si>
  <si>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</si>
  <si>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</si>
  <si>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</si>
  <si>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</si>
  <si>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</si>
  <si>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</si>
  <si>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</si>
  <si>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</si>
  <si>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</si>
  <si>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</si>
  <si>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</si>
  <si>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</si>
  <si>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</si>
  <si>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</si>
  <si>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</si>
  <si>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</si>
  <si>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</si>
  <si>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</si>
  <si>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</si>
  <si>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</si>
  <si>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</si>
  <si>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</si>
  <si>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</si>
  <si>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</si>
  <si>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</si>
  <si>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</si>
  <si>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</si>
  <si>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</si>
  <si>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</si>
  <si>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</si>
  <si>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</si>
  <si>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</si>
  <si>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</si>
  <si>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</si>
  <si>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</si>
  <si>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</si>
  <si>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</si>
  <si>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</si>
  <si>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</si>
  <si>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</si>
  <si>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</si>
  <si>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</si>
  <si>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</si>
  <si>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</si>
  <si>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</si>
  <si>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</si>
  <si>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</si>
  <si>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</si>
  <si>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</si>
  <si>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</si>
  <si>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</si>
  <si>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</si>
  <si>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</si>
  <si>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</si>
  <si>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</si>
  <si>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</si>
  <si>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</si>
  <si>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</si>
  <si>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</si>
  <si>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</si>
  <si>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</si>
  <si>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</si>
  <si>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</si>
  <si>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</si>
  <si>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</si>
  <si>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</si>
  <si>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</si>
  <si>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</si>
  <si>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</si>
  <si>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</si>
  <si>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</si>
  <si>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</si>
  <si>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</si>
  <si>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</si>
  <si>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</si>
  <si>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</si>
  <si>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</si>
  <si>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</si>
  <si>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</si>
  <si>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</si>
  <si>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</si>
  <si>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</si>
  <si>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</si>
  <si>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</si>
  <si>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</si>
  <si>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</si>
  <si>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</si>
  <si>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</si>
  <si>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</si>
  <si>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</si>
  <si>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</si>
  <si>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</si>
  <si>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</si>
  <si>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</si>
  <si>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</si>
  <si>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</si>
  <si>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</si>
  <si>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</si>
  <si>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</si>
  <si>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</si>
  <si>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</si>
  <si>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</si>
  <si>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</si>
  <si>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</si>
  <si>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</si>
  <si>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</si>
  <si>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</si>
  <si>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</si>
  <si>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</si>
  <si>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</si>
  <si>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</si>
  <si>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</si>
  <si>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</si>
  <si>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</si>
  <si>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</si>
  <si>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</si>
  <si>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</si>
  <si>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</si>
  <si>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</si>
  <si>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</si>
  <si>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</si>
  <si>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</si>
  <si>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</si>
  <si>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</si>
  <si>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</si>
  <si>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</si>
  <si>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</si>
  <si>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</si>
  <si>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</si>
  <si>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</si>
  <si>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</si>
  <si>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</si>
  <si>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</si>
  <si>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</si>
  <si>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</si>
  <si>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</si>
  <si>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</si>
  <si>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</si>
  <si>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</si>
  <si>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</si>
  <si>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</si>
  <si>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</si>
  <si>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</si>
  <si>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</si>
  <si>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</si>
  <si>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</si>
  <si>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</si>
  <si>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</si>
  <si>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</si>
  <si>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</si>
  <si>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</si>
  <si>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</si>
  <si>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</si>
  <si>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</si>
  <si>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</si>
  <si>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</si>
  <si>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</si>
  <si>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</si>
  <si>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</si>
  <si>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</si>
  <si>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</si>
  <si>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</si>
  <si>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</si>
  <si>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</si>
  <si>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</si>
  <si>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</si>
  <si>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</si>
  <si>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</si>
  <si>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</si>
  <si>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</si>
  <si>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</si>
  <si>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</si>
  <si>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</si>
  <si>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</si>
  <si>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</si>
  <si>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</si>
  <si>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</si>
  <si>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</si>
  <si>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</si>
  <si>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</si>
  <si>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</si>
  <si>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</si>
  <si>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</si>
  <si>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</si>
  <si>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</si>
  <si>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</si>
  <si>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</si>
  <si>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</si>
  <si>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</si>
  <si>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</si>
  <si>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</si>
  <si>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</si>
  <si>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</si>
  <si>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</si>
  <si>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</si>
  <si>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</si>
  <si>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</si>
  <si>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</si>
  <si>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</si>
  <si>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</si>
  <si>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</si>
  <si>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</si>
  <si>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</si>
  <si>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</si>
  <si>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</si>
  <si>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</si>
  <si>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</si>
  <si>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</si>
  <si>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</si>
  <si>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</si>
  <si>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</si>
  <si>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</si>
  <si>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</si>
  <si>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</si>
  <si>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</si>
  <si>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</si>
  <si>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</si>
  <si>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</si>
  <si>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</si>
  <si>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</si>
  <si>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</si>
  <si>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</si>
  <si>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</si>
  <si>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</si>
  <si>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</si>
  <si>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</si>
  <si>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</si>
  <si>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</si>
  <si>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</si>
  <si>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</si>
  <si>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</si>
  <si>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</si>
  <si>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</si>
  <si>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</si>
  <si>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</si>
  <si>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</si>
  <si>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</si>
  <si>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</si>
  <si>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</si>
  <si>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</si>
  <si>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</si>
  <si>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</si>
  <si>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</si>
  <si>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</si>
  <si>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</si>
  <si>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</si>
  <si>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</si>
  <si>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</si>
  <si>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</si>
  <si>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</si>
  <si>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</si>
  <si>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</si>
  <si>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</si>
  <si>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</si>
  <si>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</si>
  <si>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</si>
  <si>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</si>
  <si>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</si>
  <si>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</si>
  <si>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</si>
  <si>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</si>
  <si>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</si>
  <si>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</si>
  <si>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</si>
  <si>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</si>
  <si>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</si>
  <si>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</si>
  <si>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</si>
  <si>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</si>
  <si>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</si>
  <si>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</si>
  <si>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</si>
  <si>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</si>
  <si>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</si>
  <si>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</si>
  <si>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</si>
  <si>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</si>
  <si>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</si>
  <si>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</si>
  <si>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</si>
  <si>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</si>
  <si>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</si>
  <si>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</si>
  <si>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</si>
  <si>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</si>
  <si>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</si>
  <si>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</si>
  <si>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</si>
  <si>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</si>
  <si>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</si>
  <si>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</si>
  <si>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</si>
  <si>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</si>
  <si>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</si>
  <si>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</si>
  <si>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</si>
  <si>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</si>
  <si>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</si>
  <si>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</si>
  <si>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</si>
  <si>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</si>
  <si>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</si>
  <si>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</si>
  <si>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</si>
  <si>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</si>
  <si>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</si>
  <si>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</si>
  <si>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</si>
  <si>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</si>
  <si>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</si>
  <si>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</si>
  <si>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</si>
  <si>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</si>
  <si>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</si>
  <si>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</si>
  <si>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</si>
  <si>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</si>
  <si>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</si>
  <si>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</si>
  <si>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</si>
  <si>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</si>
  <si>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</si>
  <si>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</si>
  <si>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</si>
  <si>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</si>
  <si>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</si>
  <si>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</si>
  <si>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</si>
  <si>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</si>
  <si>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</si>
  <si>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</si>
  <si>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</si>
  <si>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</si>
  <si>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</si>
  <si>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</si>
  <si>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</si>
  <si>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</si>
  <si>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</si>
  <si>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</si>
  <si>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</si>
  <si>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</si>
  <si>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</si>
  <si>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</si>
  <si>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</si>
  <si>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</si>
  <si>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</si>
  <si>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</si>
  <si>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</si>
  <si>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</si>
  <si>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</si>
  <si>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</si>
  <si>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</si>
  <si>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</si>
  <si>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</si>
  <si>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</si>
  <si>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</si>
  <si>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</si>
  <si>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</si>
  <si>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</si>
  <si>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</si>
  <si>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</si>
  <si>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</si>
  <si>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</si>
  <si>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</si>
  <si>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</si>
  <si>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</si>
  <si>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</si>
  <si>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</si>
  <si>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</si>
  <si>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</si>
  <si>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</si>
  <si>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</si>
  <si>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</si>
  <si>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</si>
  <si>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</si>
  <si>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</si>
  <si>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</si>
  <si>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</si>
  <si>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</si>
  <si>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</si>
  <si>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</si>
  <si>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</si>
  <si>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</si>
  <si>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</si>
  <si>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</si>
  <si>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</si>
  <si>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</si>
  <si>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</si>
  <si>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</si>
  <si>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</si>
  <si>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</si>
  <si>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</si>
  <si>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</si>
  <si>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</si>
  <si>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</si>
  <si>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</si>
  <si>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</si>
  <si>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</si>
  <si>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</si>
  <si>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</si>
  <si>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</si>
  <si>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</si>
  <si>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</si>
  <si>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</si>
  <si>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</si>
  <si>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</si>
  <si>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</si>
  <si>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</si>
  <si>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</si>
  <si>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</si>
  <si>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</si>
  <si>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</si>
  <si>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</si>
  <si>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</si>
  <si>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</si>
  <si>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</si>
  <si>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</si>
  <si>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</si>
  <si>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</si>
  <si>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</si>
  <si>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</si>
  <si>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</si>
  <si>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</si>
  <si>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</si>
  <si>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</si>
  <si>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</si>
  <si>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</si>
  <si>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</si>
  <si>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</si>
  <si>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</si>
  <si>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</si>
  <si>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</si>
  <si>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</si>
  <si>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</si>
  <si>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</si>
  <si>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</si>
  <si>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</si>
  <si>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</si>
  <si>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</si>
  <si>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</si>
  <si>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</si>
  <si>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</si>
  <si>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</si>
  <si>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</si>
  <si>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</si>
  <si>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</si>
  <si>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</si>
  <si>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</si>
  <si>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</si>
  <si>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</si>
  <si>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</si>
  <si>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</si>
  <si>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</si>
  <si>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</si>
  <si>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</si>
  <si>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</si>
  <si>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</si>
  <si>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</si>
  <si>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</si>
  <si>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</si>
  <si>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</si>
  <si>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</si>
  <si>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</si>
  <si>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</si>
  <si>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</si>
  <si>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</si>
  <si>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</si>
  <si>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</si>
  <si>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</si>
  <si>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</si>
  <si>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</si>
  <si>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</si>
  <si>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</si>
  <si>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</si>
  <si>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</si>
  <si>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</si>
  <si>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</si>
  <si>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</si>
  <si>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</si>
  <si>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</si>
  <si>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</si>
  <si>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</si>
  <si>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</si>
  <si>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</si>
  <si>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</si>
  <si>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</si>
  <si>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</si>
  <si>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</si>
  <si>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</si>
  <si>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</si>
  <si>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</si>
  <si>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</si>
  <si>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</si>
  <si>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</si>
  <si>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</si>
  <si>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</si>
  <si>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</si>
  <si>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</si>
  <si>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</si>
  <si>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</si>
  <si>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</si>
  <si>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</si>
  <si>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</si>
  <si>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</si>
  <si>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</si>
  <si>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</si>
  <si>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</si>
  <si>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</si>
  <si>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</si>
  <si>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</si>
  <si>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</si>
  <si>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</si>
  <si>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</si>
  <si>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</si>
  <si>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</si>
  <si>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</si>
  <si>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</si>
  <si>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</si>
  <si>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</si>
  <si>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</si>
  <si>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</si>
  <si>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</si>
  <si>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</si>
  <si>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</si>
  <si>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</si>
  <si>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</si>
  <si>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</si>
  <si>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</si>
  <si>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</si>
  <si>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</si>
  <si>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</si>
  <si>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</si>
  <si>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</si>
  <si>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</si>
  <si>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</si>
  <si>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</si>
  <si>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</si>
  <si>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</si>
  <si>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</si>
  <si>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</si>
  <si>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</si>
  <si>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</si>
  <si>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</si>
  <si>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</si>
  <si>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</si>
  <si>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</si>
  <si>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</si>
  <si>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</si>
  <si>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</si>
  <si>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</si>
  <si>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</si>
  <si>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</si>
  <si>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</si>
  <si>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</si>
  <si>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</si>
  <si>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</si>
  <si>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</si>
  <si>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</si>
  <si>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</si>
  <si>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</si>
  <si>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</si>
  <si>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</si>
  <si>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</si>
  <si>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</si>
  <si>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</si>
  <si>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</si>
  <si>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</si>
  <si>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</si>
  <si>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</si>
  <si>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</si>
  <si>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</si>
  <si>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</si>
  <si>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</si>
  <si>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</si>
  <si>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</si>
  <si>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</si>
  <si>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</si>
  <si>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</si>
  <si>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</si>
  <si>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</si>
  <si>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</si>
  <si>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</si>
  <si>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</si>
  <si>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</si>
  <si>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</si>
  <si>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</si>
  <si>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</si>
  <si>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</si>
  <si>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</si>
  <si>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</si>
  <si>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</si>
  <si>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</si>
  <si>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</si>
  <si>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</si>
  <si>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</si>
  <si>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</si>
  <si>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</si>
  <si>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</si>
  <si>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</si>
  <si>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</si>
  <si>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</si>
  <si>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</si>
  <si>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</si>
  <si>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</si>
  <si>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</si>
  <si>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</si>
  <si>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</si>
  <si>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</si>
  <si>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</si>
  <si>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</si>
  <si>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</si>
  <si>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</si>
  <si>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</si>
  <si>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</si>
  <si>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</si>
  <si>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</si>
  <si>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</si>
  <si>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</si>
  <si>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</si>
  <si>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</si>
  <si>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</si>
  <si>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</si>
  <si>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</si>
  <si>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</si>
  <si>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</si>
  <si>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</si>
  <si>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</si>
  <si>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</si>
  <si>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</si>
  <si>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</si>
  <si>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</si>
  <si>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</si>
  <si>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</si>
  <si>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</si>
  <si>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</si>
  <si>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</si>
  <si>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</si>
  <si>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</si>
  <si>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</si>
  <si>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</si>
  <si>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</si>
  <si>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</si>
  <si>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</si>
  <si>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</si>
  <si>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</si>
  <si>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</si>
  <si>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</si>
  <si>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</si>
  <si>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</si>
  <si>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</si>
  <si>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</si>
  <si>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</si>
  <si>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</si>
  <si>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</si>
  <si>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</si>
  <si>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</si>
  <si>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</si>
  <si>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</si>
  <si>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</si>
  <si>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</si>
  <si>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</si>
  <si>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</si>
  <si>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</si>
  <si>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</si>
  <si>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</si>
  <si>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</si>
  <si>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</si>
  <si>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</si>
  <si>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</si>
  <si>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</si>
  <si>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</si>
  <si>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</si>
  <si>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</si>
  <si>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</si>
  <si>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</si>
  <si>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</si>
  <si>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</si>
  <si>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</si>
  <si>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</si>
  <si>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</si>
  <si>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</si>
  <si>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</si>
  <si>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</si>
  <si>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</si>
  <si>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</si>
  <si>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</si>
  <si>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</si>
  <si>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</si>
  <si>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</si>
  <si>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</si>
  <si>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</si>
  <si>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</si>
  <si>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</si>
  <si>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</si>
  <si>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</si>
  <si>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</si>
  <si>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</si>
  <si>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</si>
  <si>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</si>
  <si>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</si>
  <si>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</si>
  <si>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</si>
  <si>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</si>
  <si>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</si>
  <si>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</si>
  <si>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</si>
  <si>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</si>
  <si>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</si>
  <si>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</si>
  <si>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</si>
  <si>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</si>
  <si>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</si>
  <si>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</si>
  <si>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</si>
  <si>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</si>
  <si>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</si>
  <si>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</si>
  <si>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</si>
  <si>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</si>
  <si>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</si>
  <si>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</si>
  <si>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</si>
  <si>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</si>
  <si>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</si>
  <si>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</si>
  <si>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</si>
  <si>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</si>
  <si>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</si>
  <si>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</si>
  <si>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</si>
  <si>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</si>
  <si>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</si>
  <si>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</si>
  <si>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</si>
  <si>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</si>
  <si>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</si>
  <si>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</si>
  <si>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</si>
  <si>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</si>
  <si>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</si>
  <si>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</si>
  <si>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</si>
  <si>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</si>
  <si>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</si>
  <si>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</si>
  <si>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</si>
  <si>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</si>
  <si>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</si>
  <si>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</si>
  <si>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</si>
  <si>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</si>
  <si>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</si>
  <si>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</si>
  <si>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</si>
  <si>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</si>
  <si>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</si>
  <si>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</si>
  <si>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</si>
  <si>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</si>
  <si>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</si>
  <si>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</si>
  <si>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</si>
  <si>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</si>
  <si>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</si>
  <si>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</si>
  <si>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</si>
  <si>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</si>
  <si>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</si>
  <si>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</si>
  <si>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</si>
  <si>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</si>
  <si>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</si>
  <si>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</si>
  <si>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</si>
  <si>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</si>
  <si>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</si>
  <si>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</si>
  <si>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</si>
  <si>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</si>
  <si>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</si>
  <si>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</si>
  <si>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</si>
  <si>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</si>
  <si>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</si>
  <si>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</si>
  <si>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</si>
  <si>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</si>
  <si>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</si>
  <si>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</si>
  <si>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</si>
  <si>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</si>
  <si>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</si>
  <si>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</si>
  <si>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</si>
  <si>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</si>
  <si>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</si>
  <si>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</si>
  <si>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</si>
  <si>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</si>
  <si>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</si>
  <si>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</si>
  <si>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</si>
  <si>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</si>
  <si>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</si>
  <si>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</si>
  <si>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</si>
  <si>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</si>
  <si>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</si>
  <si>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</si>
  <si>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</si>
  <si>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</si>
  <si>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</si>
  <si>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</si>
  <si>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</si>
  <si>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</si>
  <si>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</si>
  <si>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</si>
  <si>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</si>
  <si>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</si>
  <si>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</si>
  <si>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</si>
  <si>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</si>
  <si>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</si>
  <si>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</si>
  <si>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</si>
  <si>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</si>
  <si>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</si>
  <si>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</si>
  <si>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</si>
  <si>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</si>
  <si>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</si>
  <si>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</si>
  <si>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</si>
  <si>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</si>
  <si>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</si>
  <si>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</si>
  <si>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</si>
  <si>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</si>
  <si>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</si>
  <si>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</si>
  <si>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</si>
  <si>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</si>
  <si>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</si>
  <si>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</si>
  <si>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</si>
  <si>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</si>
  <si>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</si>
  <si>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</si>
  <si>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</si>
  <si>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</si>
  <si>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</si>
  <si>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</si>
  <si>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</si>
  <si>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</si>
  <si>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</si>
  <si>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</si>
  <si>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</si>
  <si>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</si>
  <si>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</si>
  <si>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</si>
  <si>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</si>
  <si>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</si>
  <si>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</si>
  <si>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</si>
  <si>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</si>
  <si>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</si>
  <si>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</si>
  <si>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</si>
  <si>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</si>
  <si>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</si>
  <si>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</si>
  <si>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</si>
  <si>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</si>
  <si>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</si>
  <si>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</si>
  <si>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</si>
  <si>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</si>
  <si>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</si>
  <si>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</si>
  <si>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</si>
  <si>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</si>
  <si>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</si>
  <si>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</si>
  <si>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</si>
  <si>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</si>
  <si>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</si>
  <si>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</si>
  <si>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</si>
  <si>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</si>
  <si>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</si>
  <si>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</si>
  <si>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</si>
  <si>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</si>
  <si>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</si>
  <si>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</si>
  <si>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</si>
  <si>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</si>
  <si>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</si>
  <si>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</si>
  <si>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</si>
  <si>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</si>
  <si>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</si>
  <si>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</si>
  <si>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</si>
  <si>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</si>
  <si>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</si>
  <si>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</si>
  <si>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</si>
  <si>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</si>
  <si>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</si>
  <si>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</si>
  <si>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</si>
  <si>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</si>
  <si>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</si>
  <si>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</si>
  <si>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</si>
  <si>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</si>
  <si>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</si>
  <si>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</si>
  <si>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</si>
  <si>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</si>
  <si>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</si>
  <si>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</si>
  <si>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</si>
  <si>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</si>
  <si>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</si>
  <si>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</si>
  <si>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</si>
  <si>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</si>
  <si>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</si>
  <si>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</si>
  <si>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</si>
  <si>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</si>
  <si>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</si>
  <si>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</si>
  <si>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</si>
  <si>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</si>
  <si>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</si>
  <si>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</si>
  <si>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</si>
  <si>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</si>
  <si>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</si>
  <si>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</si>
  <si>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</si>
  <si>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</si>
  <si>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</si>
  <si>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</si>
  <si>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</si>
  <si>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</si>
  <si>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</si>
  <si>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</si>
  <si>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</si>
  <si>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</si>
  <si>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</si>
  <si>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</si>
  <si>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</si>
  <si>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</si>
  <si>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</si>
  <si>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</si>
  <si>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</si>
  <si>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</si>
  <si>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</si>
  <si>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</si>
  <si>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</si>
  <si>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</si>
  <si>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</si>
  <si>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</si>
  <si>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</si>
  <si>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</si>
  <si>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</si>
  <si>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</si>
  <si>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</si>
  <si>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</si>
  <si>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</si>
  <si>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</si>
  <si>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</si>
  <si>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</si>
  <si>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</si>
  <si>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</si>
  <si>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</si>
  <si>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</si>
  <si>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</si>
  <si>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</si>
  <si>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</si>
  <si>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</si>
  <si>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</si>
  <si>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</si>
  <si>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</si>
  <si>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</si>
  <si>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</si>
  <si>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</si>
  <si>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</si>
  <si>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</si>
  <si>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</si>
  <si>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</si>
  <si>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</si>
  <si>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</si>
  <si>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</si>
  <si>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</si>
  <si>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</si>
  <si>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</si>
  <si>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</si>
  <si>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</si>
  <si>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</si>
  <si>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</si>
  <si>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</si>
  <si>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</si>
  <si>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</si>
  <si>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</si>
  <si>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</si>
  <si>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</si>
  <si>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</si>
  <si>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</si>
  <si>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</si>
  <si>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</si>
  <si>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</si>
  <si>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</si>
  <si>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</si>
  <si>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</si>
  <si>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</si>
  <si>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</si>
  <si>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</si>
  <si>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</si>
  <si>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</si>
  <si>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</si>
  <si>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</si>
  <si>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</si>
  <si>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</si>
  <si>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</si>
  <si>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</si>
  <si>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</si>
  <si>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</si>
  <si>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</si>
  <si>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</si>
  <si>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</si>
  <si>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</si>
  <si>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</si>
  <si>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</si>
  <si>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</si>
  <si>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</si>
  <si>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</si>
  <si>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</si>
  <si>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</si>
  <si>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</si>
  <si>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</si>
  <si>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</si>
  <si>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</si>
  <si>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</si>
  <si>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</si>
  <si>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</si>
  <si>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</si>
  <si>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</si>
  <si>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</si>
  <si>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</si>
  <si>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</si>
  <si>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</si>
  <si>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</si>
  <si>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</si>
  <si>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</si>
  <si>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</si>
  <si>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</si>
  <si>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</si>
  <si>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</si>
  <si>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</si>
  <si>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</si>
  <si>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</si>
  <si>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</si>
  <si>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</si>
  <si>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</si>
  <si>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</si>
  <si>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</si>
  <si>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</si>
  <si>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</si>
  <si>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</si>
  <si>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</si>
  <si>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</si>
  <si>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</si>
  <si>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</si>
  <si>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</si>
  <si>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</si>
  <si>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</si>
  <si>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</si>
  <si>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</si>
  <si>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</si>
  <si>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</si>
  <si>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</si>
  <si>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</si>
  <si>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</si>
  <si>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</si>
  <si>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</si>
  <si>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</si>
  <si>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</si>
  <si>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</si>
  <si>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</si>
  <si>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</si>
  <si>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</si>
  <si>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</si>
  <si>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</si>
  <si>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</si>
  <si>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</si>
  <si>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</si>
  <si>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</si>
  <si>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</si>
  <si>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</si>
  <si>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</si>
  <si>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</si>
  <si>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</si>
  <si>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</si>
  <si>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</si>
  <si>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</si>
  <si>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</si>
  <si>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</si>
  <si>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</si>
  <si>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</si>
  <si>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</si>
  <si>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</si>
  <si>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</si>
  <si>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</si>
  <si>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</si>
  <si>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</si>
  <si>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</si>
  <si>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</si>
  <si>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</si>
  <si>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</si>
  <si>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</si>
  <si>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</si>
  <si>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</si>
  <si>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</si>
  <si>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</si>
  <si>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</si>
  <si>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</si>
  <si>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</si>
  <si>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</si>
  <si>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</si>
  <si>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</si>
  <si>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</si>
  <si>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</si>
  <si>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</si>
  <si>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</si>
  <si>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</si>
  <si>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</si>
  <si>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</si>
  <si>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</si>
  <si>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</si>
  <si>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</si>
  <si>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</si>
  <si>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</si>
  <si>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</si>
  <si>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</si>
  <si>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</si>
  <si>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</si>
  <si>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</si>
  <si>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</si>
  <si>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</si>
  <si>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</si>
  <si>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</si>
  <si>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</si>
  <si>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</si>
  <si>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</si>
  <si>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</si>
  <si>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</si>
  <si>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</si>
  <si>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</si>
  <si>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</si>
  <si>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</si>
  <si>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</si>
  <si>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</si>
  <si>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</si>
  <si>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</si>
  <si>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</si>
  <si>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</si>
  <si>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</si>
  <si>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</si>
  <si>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</si>
  <si>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</si>
  <si>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</si>
  <si>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</si>
  <si>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</si>
  <si>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</si>
  <si>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</si>
  <si>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</si>
  <si>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</si>
  <si>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</si>
  <si>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</si>
  <si>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</si>
  <si>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</si>
  <si>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</si>
  <si>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</si>
  <si>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</si>
  <si>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</si>
  <si>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</si>
  <si>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</si>
  <si>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</si>
  <si>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</si>
  <si>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</si>
  <si>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</si>
  <si>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</si>
  <si>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</si>
  <si>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</si>
  <si>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</si>
  <si>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</si>
  <si>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</si>
  <si>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</si>
  <si>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</si>
  <si>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</si>
  <si>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</si>
  <si>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</si>
  <si>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</si>
  <si>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</si>
  <si>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</si>
  <si>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</si>
  <si>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</si>
  <si>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</si>
  <si>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</si>
  <si>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</si>
  <si>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</si>
  <si>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</si>
  <si>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</si>
  <si>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</si>
  <si>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</si>
  <si>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</si>
  <si>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</si>
  <si>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</si>
  <si>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</si>
  <si>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</si>
  <si>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</si>
  <si>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</si>
  <si>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</si>
  <si>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</si>
  <si>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</si>
  <si>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</si>
  <si>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</si>
  <si>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</si>
  <si>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</si>
  <si>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</si>
  <si>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</si>
  <si>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</si>
  <si>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</si>
  <si>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</si>
  <si>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</si>
  <si>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</si>
  <si>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</si>
  <si>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</si>
  <si>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</si>
  <si>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</si>
  <si>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</si>
  <si>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</si>
  <si>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</si>
  <si>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</si>
  <si>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</si>
  <si>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</si>
  <si>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</si>
  <si>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</si>
  <si>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</si>
  <si>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</si>
  <si>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</si>
  <si>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</si>
  <si>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</si>
  <si>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</si>
  <si>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</si>
  <si>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</si>
  <si>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</si>
  <si>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</si>
  <si>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</si>
  <si>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</si>
  <si>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</si>
  <si>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</si>
  <si>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</si>
  <si>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</si>
  <si>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</si>
  <si>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</si>
  <si>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</si>
  <si>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</si>
  <si>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</si>
  <si>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</si>
  <si>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</si>
  <si>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</si>
  <si>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</si>
  <si>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</si>
  <si>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</si>
  <si>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</si>
  <si>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</si>
  <si>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</si>
  <si>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</si>
  <si>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</si>
  <si>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</si>
  <si>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</si>
  <si>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</si>
  <si>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</si>
  <si>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</si>
  <si>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</si>
  <si>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</si>
  <si>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</si>
  <si>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</si>
  <si>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</si>
  <si>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</si>
  <si>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</si>
  <si>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</si>
  <si>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</si>
  <si>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</si>
  <si>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</si>
  <si>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</si>
  <si>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</si>
  <si>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</si>
  <si>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</si>
  <si>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</si>
  <si>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</si>
  <si>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</si>
  <si>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</si>
  <si>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</si>
  <si>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</si>
  <si>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</si>
  <si>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</si>
  <si>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</si>
  <si>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</si>
  <si>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</si>
  <si>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</si>
  <si>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</si>
  <si>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</si>
  <si>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</si>
  <si>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</si>
  <si>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</si>
  <si>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</si>
  <si>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</si>
  <si>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</si>
  <si>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</si>
  <si>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</si>
  <si>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</si>
  <si>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</si>
  <si>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</si>
  <si>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</si>
  <si>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</si>
  <si>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</si>
  <si>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</si>
  <si>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</si>
  <si>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</si>
  <si>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</si>
  <si>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</si>
  <si>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</si>
  <si>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</si>
  <si>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</si>
  <si>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</si>
  <si>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</si>
  <si>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</si>
  <si>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</si>
  <si>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</si>
  <si>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</si>
  <si>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</si>
  <si>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</si>
  <si>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</si>
  <si>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</si>
  <si>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</si>
  <si>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</si>
  <si>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</si>
  <si>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</si>
  <si>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</si>
  <si>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</si>
  <si>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</si>
  <si>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</si>
  <si>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</si>
  <si>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</si>
  <si>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</si>
  <si>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</si>
  <si>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</si>
  <si>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</si>
  <si>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</si>
  <si>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</si>
  <si>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</si>
  <si>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</si>
  <si>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</si>
  <si>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</si>
  <si>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</si>
  <si>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</si>
  <si>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</si>
  <si>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</si>
  <si>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</si>
  <si>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</si>
  <si>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</si>
  <si>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</si>
  <si>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</si>
  <si>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</si>
  <si>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</si>
  <si>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</si>
  <si>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</si>
  <si>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</si>
  <si>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</si>
  <si>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</si>
  <si>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</si>
  <si>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</si>
  <si>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</si>
  <si>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</si>
  <si>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</si>
  <si>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</si>
  <si>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</si>
  <si>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</si>
  <si>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</si>
  <si>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</si>
  <si>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</si>
  <si>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</si>
  <si>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</si>
  <si>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</si>
  <si>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</si>
  <si>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</si>
  <si>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</si>
  <si>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</si>
  <si>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</si>
  <si>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</si>
  <si>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</si>
  <si>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</si>
  <si>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</si>
  <si>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</si>
  <si>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</si>
  <si>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</si>
  <si>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</si>
  <si>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</si>
  <si>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</si>
  <si>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</si>
  <si>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</si>
  <si>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</si>
  <si>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</si>
  <si>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</si>
  <si>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</si>
  <si>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</si>
  <si>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</si>
  <si>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</si>
  <si>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</si>
  <si>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</si>
  <si>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</si>
  <si>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</si>
  <si>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</si>
  <si>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</si>
  <si>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</si>
  <si>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</si>
  <si>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</si>
  <si>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</si>
  <si>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</si>
  <si>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</si>
  <si>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</si>
  <si>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</si>
  <si>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</si>
  <si>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</si>
  <si>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</si>
  <si>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</si>
  <si>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</si>
  <si>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</si>
  <si>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</si>
  <si>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</si>
  <si>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</si>
  <si>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</si>
  <si>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</si>
  <si>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</si>
  <si>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</si>
  <si>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</si>
  <si>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</si>
  <si>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</si>
  <si>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</si>
  <si>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</si>
  <si>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</si>
  <si>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</si>
  <si>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</si>
  <si>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</si>
  <si>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</si>
  <si>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</si>
  <si>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</si>
  <si>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</si>
  <si>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</si>
  <si>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</si>
  <si>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</si>
  <si>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</si>
  <si>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</si>
  <si>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</si>
  <si>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</si>
  <si>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</si>
  <si>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</si>
  <si>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</si>
  <si>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</si>
  <si>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</si>
  <si>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</si>
  <si>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</si>
  <si>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</si>
  <si>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</si>
  <si>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</si>
  <si>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</si>
  <si>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</si>
  <si>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</si>
  <si>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</si>
  <si>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</si>
  <si>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</si>
  <si>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</si>
  <si>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</si>
  <si>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</si>
  <si>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</si>
  <si>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</si>
  <si>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</si>
  <si>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</si>
  <si>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</si>
  <si>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</si>
  <si>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</si>
  <si>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</si>
  <si>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</si>
  <si>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</si>
  <si>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</si>
  <si>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</si>
  <si>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</si>
  <si>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</si>
  <si>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</si>
  <si>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</si>
  <si>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</si>
  <si>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</si>
  <si>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</si>
  <si>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</si>
  <si>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</si>
  <si>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</si>
  <si>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</si>
  <si>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</si>
  <si>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</si>
  <si>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</si>
  <si>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</si>
  <si>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</si>
  <si>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</si>
  <si>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</si>
  <si>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</si>
  <si>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</si>
  <si>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</si>
  <si>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</si>
  <si>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</si>
  <si>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</si>
  <si>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</si>
  <si>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</si>
  <si>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</si>
  <si>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</si>
  <si>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</si>
  <si>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</si>
  <si>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</si>
  <si>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</si>
  <si>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</si>
  <si>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</si>
  <si>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</si>
  <si>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</si>
  <si>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</si>
  <si>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</si>
  <si>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</si>
  <si>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</si>
  <si>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</si>
  <si>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</si>
  <si>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</si>
  <si>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</si>
  <si>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</si>
  <si>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</si>
  <si>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</si>
  <si>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</si>
  <si>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</si>
  <si>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</si>
  <si>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</si>
  <si>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</si>
  <si>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</si>
  <si>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</si>
  <si>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</si>
  <si>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</si>
  <si>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</si>
  <si>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</si>
  <si>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</si>
  <si>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</si>
  <si>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</si>
  <si>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</si>
  <si>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</si>
  <si>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</si>
  <si>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</si>
  <si>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</si>
  <si>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</si>
  <si>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</si>
  <si>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</si>
  <si>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</si>
  <si>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</si>
  <si>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</si>
  <si>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</si>
  <si>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</si>
  <si>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</si>
  <si>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</si>
  <si>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</si>
  <si>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</si>
  <si>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</si>
  <si>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</si>
  <si>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</si>
  <si>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</si>
  <si>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</si>
  <si>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</si>
  <si>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</si>
  <si>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</si>
  <si>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</si>
  <si>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</si>
  <si>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</si>
  <si>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</si>
  <si>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</si>
  <si>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</si>
  <si>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</si>
  <si>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</si>
  <si>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</si>
  <si>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</si>
  <si>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</si>
  <si>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</si>
  <si>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</si>
  <si>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</si>
  <si>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</si>
  <si>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</si>
  <si>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</si>
  <si>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</si>
  <si>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</si>
  <si>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</si>
  <si>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</si>
  <si>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</si>
  <si>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</si>
  <si>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</si>
  <si>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</si>
  <si>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</si>
  <si>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</si>
  <si>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</si>
  <si>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</si>
  <si>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</si>
  <si>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</si>
  <si>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</si>
  <si>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</si>
  <si>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</si>
  <si>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</si>
  <si>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</si>
  <si>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</si>
  <si>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</si>
  <si>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</si>
  <si>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</si>
  <si>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</si>
  <si>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</si>
  <si>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</si>
  <si>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</si>
  <si>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</si>
  <si>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</si>
  <si>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</si>
  <si>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</si>
  <si>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</si>
  <si>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</si>
  <si>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</si>
  <si>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</si>
  <si>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</si>
  <si>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</si>
  <si>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</si>
  <si>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</si>
  <si>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</si>
  <si>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</si>
  <si>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</si>
  <si>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</si>
  <si>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</si>
  <si>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</si>
  <si>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</si>
  <si>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</si>
  <si>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</si>
  <si>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</si>
  <si>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</si>
  <si>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</si>
  <si>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</si>
  <si>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</si>
  <si>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</si>
  <si>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</si>
  <si>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</si>
  <si>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</si>
  <si>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</si>
  <si>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</si>
  <si>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</si>
  <si>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</si>
  <si>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</si>
  <si>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</si>
  <si>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</si>
  <si>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</si>
  <si>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</si>
  <si>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</si>
  <si>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</si>
  <si>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</si>
  <si>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</si>
  <si>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</si>
  <si>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</si>
  <si>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</si>
  <si>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</si>
  <si>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</si>
  <si>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</si>
  <si>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</si>
  <si>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</si>
  <si>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</si>
  <si>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</si>
  <si>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</si>
  <si>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</si>
  <si>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</si>
  <si>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</si>
  <si>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</si>
  <si>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</si>
  <si>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</si>
  <si>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</si>
  <si>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</si>
  <si>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</si>
  <si>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</si>
  <si>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</si>
  <si>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</si>
  <si>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</si>
  <si>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</si>
  <si>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</si>
  <si>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</si>
  <si>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</si>
  <si>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</si>
  <si>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</si>
  <si>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</si>
  <si>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</si>
  <si>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</si>
  <si>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</si>
  <si>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</si>
  <si>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</si>
  <si>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</si>
  <si>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</si>
  <si>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</si>
  <si>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</si>
  <si>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</si>
  <si>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</si>
  <si>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</si>
  <si>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</si>
  <si>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</si>
  <si>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</si>
  <si>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</si>
  <si>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</si>
  <si>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</si>
  <si>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</si>
  <si>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</si>
  <si>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</si>
  <si>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</si>
  <si>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</si>
  <si>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</si>
  <si>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</si>
  <si>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</si>
  <si>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</si>
  <si>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</si>
  <si>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</si>
  <si>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</si>
  <si>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</si>
  <si>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</si>
  <si>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</si>
  <si>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</si>
  <si>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</si>
  <si>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</si>
  <si>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</si>
  <si>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</si>
  <si>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</si>
  <si>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</si>
  <si>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</si>
  <si>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</si>
  <si>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</si>
  <si>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</si>
  <si>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</si>
  <si>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</si>
  <si>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</si>
  <si>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</si>
  <si>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</si>
  <si>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</si>
  <si>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</si>
  <si>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</si>
  <si>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</si>
  <si>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</si>
  <si>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</si>
  <si>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</si>
  <si>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</si>
  <si>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</si>
  <si>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</si>
  <si>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</si>
  <si>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</si>
  <si>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</si>
  <si>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</si>
  <si>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</si>
  <si>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</si>
  <si>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</si>
  <si>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</si>
  <si>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</si>
  <si>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</si>
  <si>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</si>
  <si>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</si>
  <si>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</si>
  <si>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</si>
  <si>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</si>
  <si>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</si>
  <si>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</si>
  <si>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</si>
  <si>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</si>
  <si>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</si>
  <si>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</si>
  <si>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</si>
  <si>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</si>
  <si>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</si>
  <si>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</si>
  <si>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</si>
  <si>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</si>
  <si>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</si>
  <si>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</si>
  <si>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</si>
  <si>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</si>
  <si>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</si>
  <si>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</si>
  <si>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</si>
  <si>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</si>
  <si>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</si>
  <si>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</si>
  <si>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</si>
  <si>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</si>
  <si>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</si>
  <si>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</si>
  <si>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</si>
  <si>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</si>
  <si>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</si>
  <si>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</si>
  <si>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</si>
  <si>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</si>
  <si>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</si>
  <si>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</si>
  <si>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</si>
  <si>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</si>
  <si>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</si>
  <si>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</si>
  <si>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</si>
  <si>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</si>
  <si>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</si>
  <si>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</si>
  <si>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</si>
  <si>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</si>
  <si>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</si>
  <si>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</si>
  <si>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</si>
  <si>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</si>
  <si>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</si>
  <si>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</si>
  <si>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</si>
  <si>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</si>
  <si>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</si>
  <si>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</si>
  <si>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</si>
  <si>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</si>
  <si>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</si>
  <si>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</si>
  <si>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</si>
  <si>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</si>
  <si>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</si>
  <si>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</si>
  <si>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</si>
  <si>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</si>
  <si>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</si>
  <si>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</si>
  <si>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</si>
  <si>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</si>
  <si>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</si>
  <si>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</si>
  <si>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</si>
  <si>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</si>
  <si>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</si>
  <si>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</si>
  <si>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</si>
  <si>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</si>
  <si>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</si>
  <si>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</si>
  <si>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</si>
  <si>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</si>
  <si>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</si>
  <si>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</si>
  <si>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</si>
  <si>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</si>
  <si>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</si>
  <si>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</si>
  <si>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</si>
  <si>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</si>
  <si>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</si>
  <si>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</si>
  <si>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</si>
  <si>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</si>
  <si>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</si>
  <si>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</si>
  <si>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</si>
  <si>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</si>
  <si>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</si>
  <si>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</si>
  <si>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</si>
  <si>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</si>
  <si>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</si>
  <si>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</si>
  <si>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</si>
  <si>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</si>
  <si>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</si>
  <si>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</si>
  <si>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</si>
  <si>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</si>
  <si>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</si>
  <si>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</si>
  <si>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</si>
  <si>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</si>
  <si>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</si>
  <si>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</si>
  <si>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</si>
  <si>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</si>
  <si>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</si>
  <si>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</si>
  <si>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</si>
  <si>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</si>
  <si>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</si>
  <si>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</si>
  <si>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</si>
  <si>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</si>
  <si>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</si>
  <si>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</si>
  <si>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</si>
  <si>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</si>
  <si>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</si>
  <si>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</si>
  <si>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</si>
  <si>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</si>
  <si>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</si>
  <si>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</si>
  <si>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</si>
  <si>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</si>
  <si>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</si>
  <si>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</si>
  <si>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</si>
  <si>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</si>
  <si>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</si>
  <si>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</si>
  <si>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</si>
  <si>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</si>
  <si>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</si>
  <si>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</si>
  <si>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</si>
  <si>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</si>
  <si>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</si>
  <si>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</si>
  <si>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</si>
  <si>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</si>
  <si>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</si>
  <si>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</si>
  <si>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</si>
  <si>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</si>
  <si>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</si>
  <si>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</si>
  <si>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</si>
  <si>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</si>
  <si>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</si>
  <si>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</si>
  <si>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</si>
  <si>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</si>
  <si>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</si>
  <si>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</si>
  <si>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</si>
  <si>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</si>
  <si>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</si>
  <si>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</si>
  <si>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</si>
  <si>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</si>
  <si>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</si>
  <si>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</si>
  <si>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</si>
  <si>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</si>
  <si>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</si>
  <si>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</si>
  <si>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</si>
  <si>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</si>
  <si>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</si>
  <si>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</si>
  <si>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</si>
  <si>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</si>
  <si>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</si>
  <si>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</si>
  <si>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</si>
  <si>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</si>
  <si>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</si>
  <si>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</si>
  <si>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</si>
  <si>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</si>
  <si>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</si>
  <si>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</si>
  <si>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</si>
  <si>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</si>
  <si>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</si>
  <si>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</si>
  <si>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</si>
  <si>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</si>
  <si>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</si>
  <si>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</si>
  <si>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</si>
  <si>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</si>
  <si>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</si>
  <si>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</si>
  <si>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</si>
  <si>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</si>
  <si>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</si>
  <si>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</si>
  <si>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</si>
  <si>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</si>
  <si>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</si>
  <si>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</si>
  <si>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</si>
  <si>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</si>
  <si>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</si>
  <si>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</si>
  <si>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</si>
  <si>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</si>
  <si>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</si>
  <si>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</si>
  <si>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</si>
  <si>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</si>
  <si>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</si>
  <si>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</si>
  <si>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</si>
  <si>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</si>
  <si>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</si>
  <si>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</si>
  <si>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</si>
  <si>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</si>
  <si>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</si>
  <si>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</si>
  <si>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</si>
  <si>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</si>
  <si>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</si>
  <si>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</si>
  <si>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</si>
  <si>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</si>
  <si>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</si>
  <si>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</si>
  <si>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</si>
  <si>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</si>
  <si>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</si>
  <si>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</si>
  <si>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</si>
  <si>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</si>
  <si>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</si>
  <si>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</si>
  <si>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</si>
  <si>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</si>
  <si>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</si>
  <si>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</si>
  <si>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</si>
  <si>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</si>
  <si>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</si>
  <si>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</si>
  <si>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</si>
  <si>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</si>
  <si>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</si>
  <si>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</si>
  <si>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</si>
  <si>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</si>
  <si>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</si>
  <si>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</si>
  <si>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</si>
  <si>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</si>
  <si>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</si>
  <si>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</si>
  <si>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</si>
  <si>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</si>
  <si>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</si>
  <si>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</si>
  <si>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</si>
  <si>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</si>
  <si>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</si>
  <si>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</si>
  <si>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</si>
  <si>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</si>
  <si>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</si>
  <si>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</si>
  <si>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</si>
  <si>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</si>
  <si>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</si>
  <si>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</si>
  <si>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</si>
  <si>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</si>
  <si>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</si>
  <si>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</si>
  <si>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</si>
  <si>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</si>
  <si>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</si>
  <si>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</si>
  <si>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</si>
  <si>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</si>
  <si>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</si>
  <si>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</si>
  <si>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</si>
  <si>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</si>
  <si>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</si>
  <si>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</si>
  <si>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</si>
  <si>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</si>
  <si>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</si>
  <si>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</si>
  <si>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</si>
  <si>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</si>
  <si>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</si>
  <si>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</si>
  <si>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</si>
  <si>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</si>
  <si>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</si>
  <si>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</si>
  <si>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</si>
  <si>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</si>
  <si>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</si>
  <si>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</si>
  <si>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</si>
  <si>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</si>
  <si>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</si>
  <si>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</si>
  <si>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</si>
  <si>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</si>
  <si>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</si>
  <si>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</si>
  <si>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</si>
  <si>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</si>
  <si>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</si>
  <si>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</si>
  <si>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</si>
  <si>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</si>
  <si>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</si>
  <si>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</si>
  <si>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</si>
  <si>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</si>
  <si>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</si>
  <si>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</si>
  <si>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</si>
  <si>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</si>
  <si>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</si>
  <si>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</si>
  <si>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</si>
  <si>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</si>
  <si>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</si>
  <si>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</si>
  <si>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</si>
  <si>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</si>
  <si>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</si>
  <si>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</si>
  <si>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</si>
  <si>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</si>
  <si>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</si>
  <si>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</si>
  <si>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</si>
  <si>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</si>
  <si>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</si>
  <si>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</si>
  <si>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</si>
  <si>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</si>
  <si>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</si>
  <si>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</si>
  <si>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</si>
  <si>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</si>
  <si>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</si>
  <si>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</si>
  <si>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</si>
  <si>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</si>
  <si>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</si>
  <si>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</si>
  <si>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</si>
  <si>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</si>
  <si>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</si>
  <si>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</si>
  <si>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</si>
  <si>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</si>
  <si>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</si>
  <si>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</si>
  <si>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</si>
  <si>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</si>
  <si>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</si>
  <si>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</si>
  <si>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</si>
  <si>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</si>
  <si>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</si>
  <si>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</si>
  <si>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</si>
  <si>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</si>
  <si>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</si>
  <si>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</si>
  <si>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</si>
  <si>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</si>
  <si>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</si>
  <si>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</si>
  <si>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</si>
  <si>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</si>
  <si>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</si>
  <si>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</si>
  <si>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</si>
  <si>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</si>
  <si>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</si>
  <si>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</si>
  <si>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</si>
  <si>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</si>
  <si>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</si>
  <si>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</si>
  <si>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</si>
  <si>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</si>
  <si>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</si>
  <si>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</si>
  <si>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</si>
  <si>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</si>
  <si>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</si>
  <si>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</si>
  <si>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</si>
  <si>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</si>
  <si>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</si>
  <si>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</si>
  <si>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</si>
  <si>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</si>
  <si>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</si>
  <si>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</si>
  <si>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</si>
  <si>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</si>
  <si>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</si>
  <si>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</si>
  <si>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</si>
  <si>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</si>
  <si>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</si>
  <si>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</si>
  <si>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</si>
  <si>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</si>
  <si>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</si>
  <si>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</si>
  <si>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</si>
  <si>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</si>
  <si>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</si>
  <si>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</si>
  <si>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</si>
  <si>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</si>
  <si>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</si>
  <si>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</si>
  <si>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</si>
  <si>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</si>
  <si>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</si>
  <si>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</si>
  <si>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</si>
  <si>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</si>
  <si>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</si>
  <si>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</si>
  <si>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</si>
  <si>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</si>
  <si>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</si>
  <si>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</si>
  <si>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</si>
  <si>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</si>
  <si>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</si>
  <si>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</si>
  <si>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</si>
  <si>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</si>
  <si>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</si>
  <si>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</si>
  <si>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</si>
  <si>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</si>
  <si>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</si>
  <si>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</si>
  <si>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</si>
  <si>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</si>
  <si>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</si>
  <si>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</si>
  <si>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</si>
  <si>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</si>
  <si>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</si>
  <si>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</si>
  <si>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</si>
  <si>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</si>
  <si>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</si>
  <si>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</si>
  <si>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</si>
  <si>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</si>
  <si>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</si>
  <si>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</si>
  <si>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</si>
  <si>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</si>
  <si>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</si>
  <si>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</si>
  <si>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</si>
  <si>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</si>
  <si>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</si>
  <si>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</si>
  <si>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</si>
  <si>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</si>
  <si>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</si>
  <si>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</si>
  <si>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</si>
  <si>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</si>
  <si>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</si>
  <si>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</si>
  <si>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</si>
  <si>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</si>
  <si>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</si>
  <si>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</si>
  <si>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</si>
  <si>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</si>
  <si>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</si>
  <si>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</si>
  <si>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</si>
  <si>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</si>
  <si>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</si>
  <si>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</si>
  <si>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</si>
  <si>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</si>
  <si>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</si>
  <si>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</si>
  <si>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</si>
  <si>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</si>
  <si>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</si>
  <si>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</si>
  <si>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</si>
  <si>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</si>
  <si>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</si>
  <si>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</si>
  <si>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</si>
  <si>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</si>
  <si>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</si>
  <si>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</si>
  <si>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</si>
  <si>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</si>
  <si>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</si>
  <si>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</si>
  <si>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</si>
  <si>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</si>
  <si>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</si>
  <si>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</si>
  <si>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</si>
  <si>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</si>
  <si>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</si>
  <si>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</si>
  <si>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</si>
  <si>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</si>
  <si>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</si>
  <si>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</si>
  <si>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</si>
  <si>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</si>
  <si>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</si>
  <si>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</si>
  <si>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</si>
  <si>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</si>
  <si>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</si>
  <si>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</si>
  <si>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</si>
  <si>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</si>
  <si>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</si>
  <si>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</si>
  <si>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</si>
  <si>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</si>
  <si>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</si>
  <si>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</si>
  <si>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</si>
  <si>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</si>
  <si>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</si>
  <si>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</si>
  <si>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</si>
  <si>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</si>
  <si>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</si>
  <si>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</si>
  <si>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</si>
  <si>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</si>
  <si>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</si>
  <si>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</si>
  <si>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</si>
  <si>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</si>
  <si>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</si>
  <si>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</si>
  <si>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</si>
  <si>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</si>
  <si>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</si>
  <si>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</si>
  <si>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</si>
  <si>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</si>
  <si>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</si>
  <si>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</si>
  <si>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</si>
  <si>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</si>
  <si>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</si>
  <si>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</si>
  <si>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</si>
  <si>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</si>
  <si>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</si>
  <si>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</si>
  <si>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</si>
  <si>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</si>
  <si>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</si>
  <si>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</si>
  <si>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</si>
  <si>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</si>
  <si>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</si>
  <si>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</si>
  <si>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</si>
  <si>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</si>
  <si>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</si>
  <si>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</si>
  <si>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</si>
  <si>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</si>
  <si>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</si>
  <si>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</si>
  <si>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</si>
  <si>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</si>
  <si>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</si>
  <si>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</si>
  <si>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</si>
  <si>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</si>
  <si>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</si>
  <si>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</si>
  <si>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</si>
  <si>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</si>
  <si>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</si>
  <si>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</si>
  <si>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</si>
  <si>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</si>
  <si>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</si>
  <si>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</si>
  <si>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</si>
  <si>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</si>
  <si>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</si>
  <si>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</si>
  <si>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</si>
  <si>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</si>
  <si>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</si>
  <si>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</si>
  <si>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</si>
  <si>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</si>
  <si>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</si>
  <si>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</si>
  <si>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</si>
  <si>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</si>
  <si>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</si>
  <si>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</si>
  <si>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</si>
  <si>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</si>
  <si>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</si>
  <si>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</si>
  <si>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</si>
  <si>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</si>
  <si>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</si>
  <si>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</si>
  <si>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</si>
  <si>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</si>
  <si>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</si>
  <si>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</si>
  <si>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</si>
  <si>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</si>
  <si>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</si>
  <si>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</si>
  <si>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</si>
  <si>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</si>
  <si>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</si>
  <si>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</si>
  <si>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</si>
  <si>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</si>
  <si>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</si>
  <si>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</si>
  <si>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</si>
  <si>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</si>
  <si>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</si>
  <si>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</si>
  <si>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</si>
  <si>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</si>
  <si>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</si>
  <si>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</si>
  <si>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</si>
  <si>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</si>
  <si>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</si>
  <si>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</si>
  <si>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</si>
  <si>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</si>
  <si>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</si>
  <si>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</si>
  <si>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</si>
  <si>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</si>
  <si>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</si>
  <si>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</si>
  <si>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</si>
  <si>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</si>
  <si>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</si>
  <si>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</si>
  <si>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</si>
  <si>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</si>
  <si>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</si>
  <si>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</si>
  <si>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</si>
  <si>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</si>
  <si>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</si>
  <si>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</si>
  <si>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</si>
  <si>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</si>
  <si>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</si>
  <si>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</si>
  <si>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</si>
  <si>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</si>
  <si>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</si>
  <si>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</si>
  <si>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</si>
  <si>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</si>
  <si>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</si>
  <si>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</si>
  <si>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</si>
  <si>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</si>
  <si>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</si>
  <si>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</si>
  <si>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</si>
  <si>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</si>
  <si>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</si>
  <si>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</si>
  <si>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</si>
  <si>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</si>
  <si>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</si>
  <si>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</si>
  <si>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</si>
  <si>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</si>
  <si>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</si>
  <si>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</si>
  <si>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</si>
  <si>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</si>
  <si>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</si>
  <si>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</si>
  <si>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</si>
  <si>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</si>
  <si>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</si>
  <si>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</si>
  <si>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</si>
  <si>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</si>
  <si>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</si>
  <si>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</si>
  <si>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</si>
  <si>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</si>
  <si>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</si>
  <si>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</si>
  <si>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</si>
  <si>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</si>
  <si>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</si>
  <si>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</si>
  <si>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</si>
  <si>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</si>
  <si>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</si>
  <si>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</si>
  <si>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</si>
  <si>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</si>
  <si>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</si>
  <si>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</si>
  <si>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</si>
  <si>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</si>
  <si>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</si>
  <si>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</si>
  <si>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</si>
  <si>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</si>
  <si>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</si>
  <si>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</si>
  <si>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</si>
  <si>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</si>
  <si>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</si>
  <si>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</si>
  <si>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</si>
  <si>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</si>
  <si>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</si>
  <si>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</si>
  <si>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</si>
  <si>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</si>
  <si>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</si>
  <si>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</si>
  <si>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</si>
  <si>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</si>
  <si>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</si>
  <si>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</si>
  <si>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</si>
  <si>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</si>
  <si>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</si>
  <si>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</si>
  <si>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</si>
  <si>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</si>
  <si>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</si>
  <si>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</si>
  <si>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</si>
  <si>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</si>
  <si>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</si>
  <si>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</si>
  <si>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</si>
  <si>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</si>
  <si>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</si>
  <si>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</si>
  <si>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</si>
  <si>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</si>
  <si>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</si>
  <si>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</si>
  <si>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</si>
  <si>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</si>
  <si>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</si>
  <si>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</si>
  <si>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</si>
  <si>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</si>
  <si>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</si>
  <si>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</si>
  <si>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</si>
  <si>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</si>
  <si>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</si>
  <si>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</si>
  <si>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</si>
  <si>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</si>
  <si>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</si>
  <si>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</si>
  <si>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</si>
  <si>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</si>
  <si>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</si>
  <si>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</si>
  <si>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</si>
  <si>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</si>
  <si>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</si>
  <si>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</si>
  <si>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</si>
  <si>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</si>
  <si>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</si>
  <si>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</si>
  <si>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</si>
  <si>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</si>
  <si>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</si>
  <si>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</si>
  <si>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</si>
  <si>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</si>
  <si>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</si>
  <si>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</si>
  <si>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</si>
  <si>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</si>
  <si>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</si>
  <si>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</si>
  <si>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</si>
  <si>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</si>
  <si>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</si>
  <si>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</si>
  <si>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</si>
  <si>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</si>
  <si>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</si>
  <si>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</si>
  <si>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</si>
  <si>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</si>
  <si>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</si>
  <si>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</si>
  <si>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</si>
  <si>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</si>
  <si>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</si>
  <si>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</si>
  <si>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</si>
  <si>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</si>
  <si>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</si>
  <si>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</si>
  <si>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</si>
  <si>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</si>
  <si>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</si>
  <si>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</si>
  <si>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</si>
  <si>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</si>
  <si>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</si>
  <si>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</si>
  <si>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</si>
  <si>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</si>
  <si>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</si>
  <si>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</si>
  <si>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</si>
  <si>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</si>
  <si>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</si>
  <si>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</si>
  <si>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</si>
  <si>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</si>
  <si>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</si>
  <si>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</si>
  <si>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</si>
  <si>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</si>
  <si>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</si>
  <si>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</si>
  <si>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</si>
  <si>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</si>
  <si>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</si>
  <si>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</si>
  <si>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</si>
  <si>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</si>
  <si>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</si>
  <si>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</si>
  <si>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</si>
  <si>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</si>
  <si>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</si>
  <si>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</si>
  <si>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</si>
  <si>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</si>
  <si>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</si>
  <si>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</si>
  <si>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</si>
  <si>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</si>
  <si>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</si>
  <si>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</si>
  <si>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</si>
  <si>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</si>
  <si>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</si>
  <si>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</si>
  <si>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</si>
  <si>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</si>
  <si>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</si>
  <si>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</si>
  <si>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</si>
  <si>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</si>
  <si>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</si>
  <si>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</si>
  <si>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</si>
  <si>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</si>
  <si>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</si>
  <si>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</si>
  <si>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</si>
  <si>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</si>
  <si>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</si>
  <si>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</si>
  <si>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</si>
  <si>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</si>
  <si>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</si>
  <si>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</si>
  <si>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</si>
  <si>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</si>
  <si>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</si>
  <si>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</si>
  <si>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</si>
  <si>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</si>
  <si>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</si>
  <si>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</si>
  <si>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</si>
  <si>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</si>
  <si>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</si>
  <si>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</si>
  <si>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</si>
  <si>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</si>
  <si>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</si>
  <si>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</si>
  <si>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</si>
  <si>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</si>
  <si>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</si>
  <si>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</si>
  <si>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</si>
  <si>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</si>
  <si>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</si>
  <si>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</si>
  <si>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</si>
  <si>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</si>
  <si>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</si>
  <si>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</si>
  <si>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</si>
  <si>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</si>
  <si>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</si>
  <si>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</si>
  <si>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</si>
  <si>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</si>
  <si>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</si>
  <si>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</si>
  <si>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</si>
  <si>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</si>
  <si>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</si>
  <si>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</si>
  <si>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</si>
  <si>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</si>
  <si>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</si>
  <si>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</si>
  <si>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</si>
  <si>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</si>
  <si>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</si>
  <si>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</si>
  <si>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</si>
  <si>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</si>
  <si>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</si>
  <si>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</si>
  <si>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</si>
  <si>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</si>
  <si>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</si>
  <si>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</si>
  <si>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</si>
  <si>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</si>
  <si>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</si>
  <si>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</si>
  <si>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</si>
  <si>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</si>
  <si>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</si>
  <si>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</si>
  <si>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</si>
  <si>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</si>
  <si>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</si>
  <si>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</si>
  <si>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</si>
  <si>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</si>
  <si>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</si>
  <si>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</si>
  <si>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</si>
  <si>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</si>
  <si>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</si>
  <si>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</si>
  <si>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</si>
  <si>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</si>
  <si>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</si>
  <si>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</si>
  <si>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</si>
  <si>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</si>
  <si>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</si>
  <si>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</si>
  <si>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</si>
  <si>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</si>
  <si>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</si>
  <si>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</si>
  <si>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</si>
  <si>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</si>
  <si>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</si>
  <si>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</si>
  <si>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</si>
  <si>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</si>
  <si>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</si>
  <si>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</si>
  <si>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</si>
  <si>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</si>
  <si>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</si>
  <si>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</si>
  <si>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</si>
  <si>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</si>
  <si>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</si>
  <si>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</si>
  <si>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</si>
  <si>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</si>
  <si>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</si>
  <si>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</si>
  <si>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</si>
  <si>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</si>
  <si>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</si>
  <si>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</si>
  <si>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</si>
  <si>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</si>
  <si>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</si>
  <si>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</si>
  <si>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</si>
  <si>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</si>
  <si>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</si>
  <si>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</si>
  <si>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</si>
  <si>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</si>
  <si>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</si>
  <si>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</si>
  <si>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</si>
  <si>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</si>
  <si>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</si>
  <si>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</si>
  <si>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</si>
  <si>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</si>
  <si>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</si>
  <si>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</si>
  <si>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</si>
  <si>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</si>
  <si>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</si>
  <si>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</si>
  <si>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</si>
  <si>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</si>
  <si>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</si>
  <si>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</si>
  <si>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</si>
  <si>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</si>
  <si>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</si>
  <si>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</si>
  <si>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</si>
  <si>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</si>
  <si>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</si>
  <si>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</si>
  <si>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</si>
  <si>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</si>
  <si>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</si>
  <si>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</si>
  <si>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</si>
  <si>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</si>
  <si>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</si>
  <si>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</si>
  <si>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</si>
  <si>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</si>
  <si>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</si>
  <si>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</si>
  <si>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</si>
  <si>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</si>
  <si>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</si>
  <si>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</si>
  <si>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</si>
  <si>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</si>
  <si>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</si>
  <si>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</si>
  <si>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</si>
  <si>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</si>
  <si>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</si>
  <si>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</si>
  <si>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</si>
  <si>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</si>
  <si>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</si>
  <si>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</si>
  <si>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</si>
  <si>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</si>
  <si>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</si>
  <si>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</si>
  <si>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</si>
  <si>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</si>
  <si>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</si>
  <si>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</si>
  <si>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</si>
  <si>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</si>
  <si>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</si>
  <si>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</si>
  <si>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</si>
  <si>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</si>
  <si>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</si>
  <si>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</si>
  <si>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</si>
  <si>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</si>
  <si>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</si>
  <si>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</si>
  <si>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</si>
  <si>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</si>
  <si>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</si>
  <si>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</si>
  <si>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</si>
  <si>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</si>
  <si>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</si>
  <si>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</si>
  <si>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</si>
  <si>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</si>
  <si>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</si>
  <si>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</si>
  <si>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</si>
  <si>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</si>
  <si>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</si>
  <si>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</si>
  <si>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</si>
  <si>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</si>
  <si>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</si>
  <si>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</si>
  <si>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</si>
  <si>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</si>
  <si>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</si>
  <si>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</si>
  <si>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</si>
  <si>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</si>
  <si>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</si>
  <si>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</si>
  <si>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</si>
  <si>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</si>
  <si>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</si>
  <si>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</si>
  <si>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</si>
  <si>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</si>
  <si>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</si>
  <si>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</si>
  <si>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</si>
  <si>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</si>
  <si>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</si>
  <si>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</si>
  <si>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</si>
  <si>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</si>
  <si>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</si>
  <si>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</si>
  <si>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</si>
  <si>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</si>
  <si>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</si>
  <si>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</si>
  <si>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</si>
  <si>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</si>
  <si>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</si>
  <si>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</si>
  <si>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</si>
  <si>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</si>
  <si>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</si>
  <si>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</si>
  <si>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</si>
  <si>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</si>
  <si>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</si>
  <si>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</si>
  <si>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</si>
  <si>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</si>
  <si>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</si>
  <si>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</si>
  <si>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</si>
  <si>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</si>
  <si>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</si>
  <si>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</si>
  <si>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</si>
  <si>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</si>
  <si>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</si>
  <si>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</si>
  <si>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</si>
  <si>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</si>
  <si>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</si>
  <si>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</si>
  <si>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</si>
  <si>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</si>
  <si>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</si>
  <si>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</si>
  <si>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</si>
  <si>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</si>
  <si>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</si>
  <si>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</si>
  <si>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</si>
  <si>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</si>
  <si>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</si>
  <si>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</si>
  <si>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</si>
  <si>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</si>
  <si>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</si>
  <si>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</si>
  <si>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</si>
  <si>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</si>
  <si>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</si>
  <si>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</si>
  <si>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</si>
  <si>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</si>
  <si>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</si>
  <si>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</si>
  <si>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</si>
  <si>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</si>
  <si>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</si>
  <si>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</si>
  <si>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</si>
  <si>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</si>
  <si>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</si>
  <si>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</si>
  <si>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</si>
  <si>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</si>
  <si>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</si>
  <si>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</si>
  <si>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</si>
  <si>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</si>
  <si>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</si>
  <si>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</si>
  <si>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</si>
  <si>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</si>
  <si>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</si>
  <si>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</si>
  <si>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</si>
  <si>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</si>
  <si>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</si>
  <si>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</si>
  <si>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</si>
  <si>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</si>
  <si>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</si>
  <si>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</si>
  <si>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</si>
  <si>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</si>
  <si>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</si>
  <si>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</si>
  <si>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</si>
  <si>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</si>
  <si>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</si>
  <si>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</si>
  <si>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</si>
  <si>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</si>
  <si>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</si>
  <si>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</si>
  <si>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</si>
  <si>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</si>
  <si>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</si>
  <si>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</si>
  <si>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</si>
  <si>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</si>
  <si>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</si>
  <si>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</si>
  <si>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</si>
  <si>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</si>
  <si>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</si>
  <si>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</si>
  <si>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</si>
  <si>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</si>
  <si>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</si>
  <si>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</si>
  <si>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</si>
  <si>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</si>
  <si>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</si>
  <si>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</si>
  <si>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</si>
  <si>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</si>
  <si>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</si>
  <si>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</si>
  <si>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</si>
  <si>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</si>
  <si>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</si>
  <si>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</si>
  <si>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</si>
  <si>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</si>
  <si>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</si>
  <si>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</si>
  <si>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</si>
  <si>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</si>
  <si>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</si>
  <si>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</si>
  <si>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</si>
  <si>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</si>
  <si>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</si>
  <si>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</si>
  <si>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</si>
  <si>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</si>
  <si>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</si>
  <si>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</si>
  <si>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</si>
  <si>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</si>
  <si>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</si>
  <si>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</si>
  <si>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</si>
  <si>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</si>
  <si>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</si>
  <si>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</si>
  <si>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</si>
  <si>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</si>
  <si>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</si>
  <si>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</si>
  <si>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</si>
  <si>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</si>
  <si>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</si>
  <si>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</si>
  <si>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</si>
  <si>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</si>
  <si>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</si>
  <si>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</si>
  <si>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</si>
  <si>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</si>
  <si>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</si>
  <si>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</si>
  <si>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</si>
  <si>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</si>
  <si>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</si>
  <si>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</si>
  <si>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</si>
  <si>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</si>
  <si>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</si>
  <si>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</si>
  <si>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</si>
  <si>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</si>
  <si>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</si>
  <si>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</si>
  <si>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</si>
  <si>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</si>
  <si>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</si>
  <si>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</si>
  <si>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</si>
  <si>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</si>
  <si>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</si>
  <si>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</si>
  <si>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</si>
  <si>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</si>
  <si>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</si>
  <si>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</si>
  <si>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</si>
  <si>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</si>
  <si>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</si>
  <si>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</si>
  <si>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</si>
  <si>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</si>
  <si>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</si>
  <si>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</si>
  <si>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</si>
  <si>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</si>
  <si>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</si>
  <si>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</si>
  <si>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</si>
  <si>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</si>
  <si>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</si>
  <si>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</si>
  <si>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</si>
  <si>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</si>
  <si>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</si>
  <si>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</si>
  <si>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</si>
  <si>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</si>
  <si>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</si>
  <si>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</si>
  <si>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</si>
  <si>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</si>
  <si>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</si>
  <si>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</si>
  <si>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</si>
  <si>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</si>
  <si>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</si>
  <si>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</si>
  <si>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</si>
  <si>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</si>
  <si>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</si>
  <si>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</si>
  <si>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</si>
  <si>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</si>
  <si>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</si>
  <si>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</si>
  <si>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</si>
  <si>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</si>
  <si>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</si>
  <si>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</si>
  <si>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</si>
  <si>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</si>
  <si>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</si>
  <si>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</si>
  <si>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</si>
  <si>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</si>
  <si>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</si>
  <si>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</si>
  <si>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</si>
  <si>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</si>
  <si>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</si>
  <si>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</si>
  <si>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</si>
  <si>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</si>
  <si>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</si>
  <si>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</si>
  <si>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</si>
  <si>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</si>
  <si>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</si>
  <si>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</si>
  <si>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</si>
  <si>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</si>
  <si>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</si>
  <si>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</si>
  <si>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</si>
  <si>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</si>
  <si>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</si>
  <si>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</si>
  <si>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</si>
  <si>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</si>
  <si>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</si>
  <si>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</si>
  <si>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</si>
  <si>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</si>
  <si>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</si>
  <si>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</si>
  <si>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</si>
  <si>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</si>
  <si>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</si>
  <si>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</si>
  <si>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</si>
  <si>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</si>
  <si>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</si>
  <si>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</si>
  <si>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</si>
  <si>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</si>
  <si>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</si>
  <si>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</si>
  <si>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</si>
  <si>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</si>
  <si>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</si>
  <si>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</si>
  <si>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</si>
  <si>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</si>
  <si>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</si>
  <si>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</si>
  <si>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</si>
  <si>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</si>
  <si>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</si>
  <si>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</si>
  <si>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</si>
  <si>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</si>
  <si>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</si>
  <si>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</si>
  <si>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</si>
  <si>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</si>
  <si>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</si>
  <si>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</si>
  <si>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</si>
  <si>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</si>
  <si>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</si>
  <si>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</si>
  <si>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</si>
  <si>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</si>
  <si>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</si>
  <si>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</si>
  <si>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</si>
  <si>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</si>
  <si>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</si>
  <si>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</si>
  <si>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</si>
  <si>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</si>
  <si>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</si>
  <si>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</si>
  <si>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</si>
  <si>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</si>
  <si>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</si>
  <si>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</si>
  <si>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</si>
  <si>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</si>
  <si>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</si>
  <si>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</si>
  <si>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</si>
  <si>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</si>
  <si>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</si>
  <si>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</si>
  <si>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</si>
  <si>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</si>
  <si>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</si>
  <si>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</si>
  <si>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</si>
  <si>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</si>
  <si>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</si>
  <si>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</si>
  <si>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</si>
  <si>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</si>
  <si>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</si>
  <si>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</si>
  <si>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</si>
  <si>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</si>
  <si>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</si>
  <si>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</si>
  <si>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</si>
  <si>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</si>
  <si>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</si>
  <si>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</si>
  <si>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</si>
  <si>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</si>
  <si>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</si>
  <si>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</si>
  <si>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</si>
  <si>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</si>
  <si>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</si>
  <si>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</si>
  <si>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</si>
  <si>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</si>
  <si>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</si>
  <si>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</si>
  <si>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</si>
  <si>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</si>
  <si>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</si>
  <si>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</si>
  <si>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</si>
  <si>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</si>
  <si>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</si>
  <si>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</si>
  <si>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</si>
  <si>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</si>
  <si>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</si>
  <si>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</si>
  <si>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</si>
  <si>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</si>
  <si>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</si>
  <si>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</si>
  <si>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</si>
  <si>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</si>
  <si>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</si>
  <si>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</si>
  <si>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</si>
  <si>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</si>
  <si>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</si>
  <si>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</si>
  <si>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</si>
  <si>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</si>
  <si>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</si>
  <si>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</si>
  <si>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</si>
  <si>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</si>
  <si>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</si>
  <si>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</si>
  <si>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</si>
  <si>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</si>
  <si>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</si>
  <si>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</si>
  <si>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</si>
  <si>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</si>
  <si>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</si>
  <si>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</si>
  <si>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</si>
  <si>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</si>
  <si>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</si>
  <si>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</si>
  <si>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</si>
  <si>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</si>
  <si>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</si>
  <si>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</si>
  <si>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</si>
  <si>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</si>
  <si>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</si>
  <si>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</si>
  <si>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</si>
  <si>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</si>
  <si>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</si>
  <si>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</si>
  <si>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</si>
  <si>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</si>
  <si>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</si>
  <si>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</si>
  <si>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</si>
  <si>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</si>
  <si>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</si>
  <si>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</si>
  <si>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</si>
  <si>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</si>
  <si>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</si>
  <si>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</si>
  <si>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</si>
  <si>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</si>
  <si>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</si>
  <si>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</si>
  <si>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</si>
  <si>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</si>
  <si>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</si>
  <si>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</si>
  <si>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</si>
  <si>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</si>
  <si>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</si>
  <si>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</si>
  <si>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</si>
  <si>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</si>
  <si>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</si>
  <si>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</si>
  <si>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</si>
  <si>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</si>
  <si>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</si>
  <si>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</si>
  <si>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</si>
  <si>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</si>
  <si>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</si>
  <si>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</si>
  <si>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</si>
  <si>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</si>
  <si>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</si>
  <si>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</si>
  <si>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</si>
  <si>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</si>
  <si>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</si>
  <si>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</si>
  <si>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</si>
  <si>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</si>
  <si>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</si>
  <si>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</si>
  <si>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</si>
  <si>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</si>
  <si>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</si>
  <si>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</si>
  <si>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</si>
  <si>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</si>
  <si>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</si>
  <si>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</si>
  <si>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</si>
  <si>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</si>
  <si>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</si>
  <si>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</si>
  <si>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</si>
  <si>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</si>
  <si>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</si>
  <si>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</si>
  <si>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</si>
  <si>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</si>
  <si>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</si>
  <si>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</si>
  <si>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</si>
  <si>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</si>
  <si>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</si>
  <si>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</si>
  <si>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</si>
  <si>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</si>
  <si>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</si>
  <si>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</si>
  <si>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</si>
  <si>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</si>
  <si>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</si>
  <si>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</si>
  <si>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</si>
  <si>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</si>
  <si>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</si>
  <si>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</si>
  <si>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</si>
  <si>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</si>
  <si>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</si>
  <si>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</si>
  <si>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</si>
  <si>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</si>
  <si>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</si>
  <si>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</si>
  <si>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</si>
  <si>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</si>
  <si>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</si>
  <si>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</si>
  <si>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</si>
  <si>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</si>
  <si>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</si>
  <si>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</si>
  <si>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</si>
  <si>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</si>
  <si>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</si>
  <si>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</si>
  <si>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</si>
  <si>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</si>
  <si>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</si>
  <si>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</si>
  <si>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</si>
  <si>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</si>
  <si>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</si>
  <si>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</si>
  <si>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</si>
  <si>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</si>
  <si>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</si>
  <si>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</si>
  <si>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</si>
  <si>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</si>
  <si>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</si>
  <si>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</si>
  <si>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</si>
  <si>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</si>
  <si>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</si>
  <si>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</si>
  <si>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</si>
  <si>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</si>
  <si>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</si>
  <si>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</si>
  <si>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</si>
  <si>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</si>
  <si>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</si>
  <si>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</si>
  <si>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</si>
  <si>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</si>
  <si>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</si>
  <si>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</si>
  <si>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</si>
  <si>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</si>
  <si>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</si>
  <si>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</si>
  <si>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</si>
  <si>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</si>
  <si>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</si>
  <si>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</si>
  <si>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</si>
  <si>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</si>
  <si>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</si>
  <si>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</si>
  <si>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</si>
  <si>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</si>
  <si>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</si>
  <si>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</si>
  <si>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</si>
  <si>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</si>
  <si>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</si>
  <si>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</si>
  <si>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</si>
  <si>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</si>
  <si>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</si>
  <si>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</si>
  <si>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</si>
  <si>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</si>
  <si>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</si>
  <si>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</si>
  <si>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</si>
  <si>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</si>
  <si>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</si>
  <si>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</si>
  <si>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</si>
  <si>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</si>
  <si>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</si>
  <si>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</si>
  <si>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</si>
  <si>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</si>
  <si>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</si>
  <si>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</si>
  <si>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</si>
  <si>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</si>
  <si>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</si>
  <si>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</si>
  <si>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</si>
  <si>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</si>
  <si>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</si>
  <si>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</si>
  <si>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</si>
  <si>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</si>
  <si>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</si>
  <si>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</si>
  <si>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</si>
  <si>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</si>
  <si>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</si>
  <si>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</si>
  <si>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</si>
  <si>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</si>
  <si>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</si>
  <si>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</si>
  <si>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</si>
  <si>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</si>
  <si>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</si>
  <si>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</si>
  <si>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</si>
  <si>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</si>
  <si>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</si>
  <si>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</si>
  <si>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</si>
  <si>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</si>
  <si>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</si>
  <si>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</si>
  <si>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</si>
  <si>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</si>
  <si>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</si>
  <si>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</si>
  <si>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</si>
  <si>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</si>
  <si>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</si>
  <si>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</si>
  <si>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</si>
  <si>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</si>
  <si>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</si>
  <si>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</si>
  <si>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</si>
  <si>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</si>
  <si>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</si>
  <si>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</si>
  <si>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</si>
  <si>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</si>
  <si>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</si>
  <si>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</si>
  <si>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</si>
  <si>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</si>
  <si>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</si>
  <si>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</si>
  <si>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</si>
  <si>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</si>
  <si>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</si>
  <si>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</si>
  <si>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</si>
  <si>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</si>
  <si>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</si>
  <si>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</si>
  <si>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</si>
  <si>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</si>
  <si>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</si>
  <si>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</si>
  <si>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</si>
  <si>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</si>
  <si>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</si>
  <si>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</si>
  <si>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</si>
  <si>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</si>
  <si>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</si>
  <si>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</si>
  <si>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</si>
  <si>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</si>
  <si>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</si>
  <si>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</si>
  <si>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</si>
  <si>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</si>
  <si>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</si>
  <si>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</si>
  <si>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</si>
  <si>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</si>
  <si>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</si>
  <si>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</si>
  <si>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</si>
  <si>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</si>
  <si>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</si>
  <si>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</si>
  <si>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</si>
  <si>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</si>
  <si>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</si>
  <si>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</si>
  <si>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</si>
  <si>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</si>
  <si>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</si>
  <si>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</si>
  <si>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</si>
  <si>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</si>
  <si>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</si>
  <si>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</si>
  <si>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</si>
  <si>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</si>
  <si>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</si>
  <si>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</si>
  <si>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</si>
  <si>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</si>
  <si>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</si>
  <si>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</si>
  <si>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</si>
  <si>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</si>
  <si>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</si>
  <si>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</si>
  <si>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</si>
  <si>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</si>
  <si>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</si>
  <si>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</si>
  <si>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</si>
  <si>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</si>
  <si>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</si>
  <si>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</si>
  <si>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</si>
  <si>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</si>
  <si>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</si>
  <si>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</si>
  <si>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</si>
  <si>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</si>
  <si>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</si>
  <si>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</si>
  <si>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</si>
  <si>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</si>
  <si>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</si>
  <si>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</si>
  <si>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</si>
  <si>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</si>
  <si>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</si>
  <si>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</si>
  <si>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</si>
  <si>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</si>
  <si>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</si>
  <si>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</si>
  <si>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</si>
  <si>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</si>
  <si>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</si>
  <si>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</si>
  <si>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</si>
  <si>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</si>
  <si>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</si>
  <si>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</si>
  <si>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</si>
  <si>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</si>
  <si>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</si>
  <si>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</si>
  <si>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</si>
  <si>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</si>
  <si>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</si>
  <si>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</si>
  <si>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</si>
  <si>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</si>
  <si>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</si>
  <si>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</si>
  <si>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</si>
  <si>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</si>
  <si>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</si>
  <si>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</si>
  <si>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</si>
  <si>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</si>
  <si>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</si>
  <si>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</si>
  <si>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</si>
  <si>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</si>
  <si>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</si>
  <si>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</si>
  <si>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</si>
  <si>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</si>
  <si>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</si>
  <si>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</si>
  <si>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</si>
  <si>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</si>
  <si>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</si>
  <si>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</si>
  <si>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</si>
  <si>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</si>
  <si>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</si>
  <si>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</si>
  <si>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</si>
  <si>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</si>
  <si>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</si>
  <si>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</si>
  <si>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</si>
  <si>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</si>
  <si>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</si>
  <si>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</si>
  <si>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</si>
  <si>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</si>
  <si>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</si>
  <si>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</si>
  <si>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</si>
  <si>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</si>
  <si>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</si>
  <si>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</si>
  <si>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</si>
  <si>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</si>
  <si>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</si>
  <si>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</si>
  <si>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</si>
  <si>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</si>
  <si>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</si>
  <si>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</si>
  <si>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</si>
  <si>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</si>
  <si>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</si>
  <si>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</si>
  <si>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</si>
  <si>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</si>
  <si>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</si>
  <si>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</si>
  <si>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</si>
  <si>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</si>
  <si>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</si>
  <si>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</si>
  <si>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</si>
  <si>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</si>
  <si>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</si>
  <si>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</si>
  <si>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</si>
  <si>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</si>
  <si>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</si>
  <si>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</si>
  <si>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</si>
  <si>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</si>
  <si>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</si>
  <si>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</si>
  <si>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</si>
  <si>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</si>
  <si>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</si>
  <si>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</si>
  <si>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</si>
  <si>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</si>
  <si>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</si>
  <si>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</si>
  <si>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</si>
  <si>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</si>
  <si>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</si>
  <si>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</si>
  <si>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</si>
  <si>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</si>
  <si>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</si>
  <si>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</si>
  <si>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</si>
  <si>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</si>
  <si>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</si>
  <si>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</si>
  <si>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</si>
  <si>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</si>
  <si>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</si>
  <si>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</si>
  <si>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</si>
  <si>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</si>
  <si>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</si>
  <si>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</si>
  <si>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</si>
  <si>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</si>
  <si>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</si>
  <si>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</si>
  <si>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</si>
  <si>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</si>
  <si>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</si>
  <si>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</si>
  <si>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</si>
  <si>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</si>
  <si>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</si>
  <si>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</si>
  <si>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</si>
  <si>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</si>
  <si>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</si>
  <si>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</si>
  <si>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</si>
  <si>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</si>
  <si>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</si>
  <si>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</si>
  <si>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</si>
  <si>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</si>
  <si>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</si>
  <si>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</si>
  <si>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</si>
  <si>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</si>
  <si>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</si>
  <si>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</si>
  <si>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</si>
  <si>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</si>
  <si>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</si>
  <si>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</si>
  <si>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</si>
  <si>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</si>
  <si>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</si>
  <si>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</si>
  <si>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</si>
  <si>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</si>
  <si>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</si>
  <si>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</si>
  <si>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</si>
  <si>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</si>
  <si>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</si>
  <si>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</si>
  <si>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</si>
  <si>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</si>
  <si>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</si>
  <si>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</si>
  <si>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</si>
  <si>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</si>
  <si>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</si>
  <si>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</si>
  <si>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</si>
  <si>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</si>
  <si>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</si>
  <si>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</si>
  <si>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</si>
  <si>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</si>
  <si>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</si>
  <si>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</si>
  <si>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</si>
  <si>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</si>
  <si>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</si>
  <si>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</si>
  <si>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</si>
  <si>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</si>
  <si>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</si>
  <si>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</si>
  <si>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</si>
  <si>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</si>
  <si>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</si>
  <si>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</si>
  <si>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</si>
  <si>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</si>
  <si>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</si>
  <si>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</si>
  <si>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</si>
  <si>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</si>
  <si>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</si>
  <si>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</si>
  <si>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</si>
  <si>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</si>
  <si>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</si>
  <si>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</si>
  <si>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</si>
  <si>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</si>
  <si>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</si>
  <si>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</si>
  <si>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</si>
  <si>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</si>
  <si>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</si>
  <si>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</si>
  <si>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</si>
  <si>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</si>
  <si>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</si>
  <si>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</si>
  <si>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</si>
  <si>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</si>
  <si>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</si>
  <si>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</si>
  <si>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</si>
  <si>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</si>
  <si>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</si>
  <si>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</si>
  <si>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</si>
  <si>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</si>
  <si>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</si>
  <si>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</si>
  <si>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</si>
  <si>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</si>
  <si>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</si>
  <si>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</si>
  <si>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</si>
  <si>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</si>
  <si>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</si>
  <si>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</si>
  <si>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</si>
  <si>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</si>
  <si>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</si>
  <si>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</si>
  <si>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</si>
  <si>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</si>
  <si>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</si>
  <si>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</si>
  <si>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</si>
  <si>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</si>
  <si>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</si>
  <si>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</si>
  <si>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</si>
  <si>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</si>
  <si>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</si>
  <si>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</si>
  <si>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</si>
  <si>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</si>
  <si>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</si>
  <si>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</si>
  <si>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</si>
  <si>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</si>
  <si>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</si>
  <si>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</si>
  <si>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</si>
  <si>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</si>
  <si>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</si>
  <si>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</si>
  <si>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</si>
  <si>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</si>
  <si>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</si>
  <si>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</si>
  <si>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</si>
  <si>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</si>
  <si>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</si>
  <si>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</si>
  <si>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</si>
  <si>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</si>
  <si>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</si>
  <si>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</si>
  <si>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</si>
  <si>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</si>
  <si>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</si>
  <si>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</si>
  <si>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</si>
  <si>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</si>
  <si>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</si>
  <si>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</si>
  <si>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</si>
  <si>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</si>
  <si>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</si>
  <si>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</si>
  <si>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</si>
  <si>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</si>
  <si>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</si>
  <si>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</si>
  <si>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</si>
  <si>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</si>
  <si>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</si>
  <si>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</si>
  <si>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</si>
  <si>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</si>
  <si>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</si>
  <si>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</si>
  <si>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</si>
  <si>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</si>
  <si>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</si>
  <si>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</si>
  <si>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</si>
  <si>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</si>
  <si>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</si>
  <si>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</si>
  <si>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</si>
  <si>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</si>
  <si>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</si>
  <si>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</si>
  <si>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</si>
  <si>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</si>
  <si>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</si>
  <si>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</si>
  <si>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</si>
  <si>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</si>
  <si>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</si>
  <si>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</si>
  <si>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</si>
  <si>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</si>
  <si>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</si>
  <si>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</si>
  <si>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</si>
  <si>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</si>
  <si>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</si>
  <si>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</si>
  <si>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</si>
  <si>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</si>
  <si>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</si>
  <si>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</si>
  <si>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</si>
  <si>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</si>
  <si>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</si>
  <si>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</si>
  <si>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</si>
  <si>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</si>
  <si>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</si>
  <si>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</si>
  <si>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</si>
  <si>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</si>
  <si>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</si>
  <si>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</si>
  <si>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</si>
  <si>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</si>
  <si>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</si>
  <si>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</si>
  <si>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</si>
  <si>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</si>
  <si>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</si>
  <si>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</si>
  <si>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</si>
  <si>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</si>
  <si>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</si>
  <si>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</si>
  <si>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</si>
  <si>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</si>
  <si>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</si>
  <si>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</si>
  <si>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</si>
  <si>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</si>
  <si>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</si>
  <si>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</si>
  <si>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</si>
  <si>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</si>
  <si>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</si>
  <si>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</si>
  <si>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</si>
  <si>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</si>
  <si>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</si>
  <si>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</si>
  <si>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</si>
  <si>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</si>
  <si>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</si>
  <si>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</si>
  <si>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</si>
  <si>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</si>
  <si>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</si>
  <si>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</si>
  <si>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</si>
  <si>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</si>
  <si>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</si>
  <si>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</si>
  <si>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</si>
  <si>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</si>
  <si>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</si>
  <si>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</si>
  <si>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</si>
  <si>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</si>
  <si>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</si>
  <si>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</si>
  <si>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</si>
  <si>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</si>
  <si>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</si>
  <si>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</si>
  <si>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</si>
  <si>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</si>
  <si>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</si>
  <si>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</si>
  <si>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</si>
  <si>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</si>
  <si>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</si>
  <si>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</si>
  <si>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</si>
  <si>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</si>
  <si>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</si>
  <si>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</si>
  <si>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</si>
  <si>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</si>
  <si>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</si>
  <si>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</si>
  <si>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</si>
  <si>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</si>
  <si>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</si>
  <si>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</si>
  <si>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</si>
  <si>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</si>
  <si>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</si>
  <si>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</si>
  <si>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</si>
  <si>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</si>
  <si>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</si>
  <si>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</si>
  <si>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</si>
  <si>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</si>
  <si>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</si>
  <si>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</si>
  <si>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</si>
  <si>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</si>
  <si>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</si>
  <si>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</si>
  <si>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</si>
  <si>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</si>
  <si>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</si>
  <si>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</si>
  <si>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</si>
  <si>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</si>
  <si>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</si>
  <si>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</si>
  <si>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</si>
  <si>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</si>
  <si>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</si>
  <si>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</si>
  <si>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</si>
  <si>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</si>
  <si>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</si>
  <si>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</si>
  <si>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</si>
  <si>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</si>
  <si>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</si>
  <si>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</si>
  <si>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</si>
  <si>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</si>
  <si>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</si>
  <si>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</si>
  <si>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</si>
  <si>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</si>
  <si>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</si>
  <si>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</si>
  <si>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</si>
  <si>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</si>
  <si>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</si>
  <si>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</si>
  <si>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</si>
  <si>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</si>
  <si>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</si>
  <si>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</si>
  <si>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</si>
  <si>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</si>
  <si>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</si>
  <si>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</si>
  <si>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</si>
  <si>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</si>
  <si>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</si>
  <si>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</si>
  <si>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</si>
  <si>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</si>
  <si>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</si>
  <si>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</si>
  <si>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</si>
  <si>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</si>
  <si>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</si>
  <si>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</si>
  <si>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</si>
  <si>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</si>
  <si>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</si>
  <si>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</si>
  <si>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</si>
  <si>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</si>
  <si>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</si>
  <si>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</si>
  <si>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</si>
  <si>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</si>
  <si>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</si>
  <si>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</si>
  <si>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</si>
  <si>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</si>
  <si>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</si>
  <si>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</si>
  <si>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</si>
  <si>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</si>
  <si>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</si>
  <si>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</si>
  <si>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</si>
  <si>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</si>
  <si>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</si>
  <si>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</si>
  <si>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</si>
  <si>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</si>
  <si>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</si>
  <si>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</si>
  <si>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</si>
  <si>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</si>
  <si>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</si>
  <si>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</si>
  <si>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</si>
  <si>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</si>
  <si>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</si>
  <si>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</si>
  <si>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</si>
  <si>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</si>
  <si>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</si>
  <si>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</si>
  <si>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</si>
  <si>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</si>
  <si>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</si>
  <si>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</si>
  <si>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</si>
  <si>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</si>
  <si>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</si>
  <si>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</si>
  <si>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</si>
  <si>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</si>
  <si>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</si>
  <si>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</si>
  <si>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</si>
  <si>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</si>
  <si>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</si>
  <si>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</si>
  <si>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</si>
  <si>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</si>
  <si>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</si>
  <si>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</si>
  <si>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</si>
  <si>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</si>
  <si>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</si>
  <si>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</si>
  <si>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</si>
  <si>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</si>
  <si>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</si>
  <si>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</si>
  <si>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</si>
  <si>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</si>
  <si>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</si>
  <si>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</si>
  <si>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</si>
  <si>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</si>
  <si>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</si>
  <si>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</si>
  <si>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</si>
  <si>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</si>
  <si>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</si>
  <si>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</si>
  <si>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</si>
  <si>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</si>
  <si>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</si>
  <si>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</si>
  <si>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</si>
  <si>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</si>
  <si>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</si>
  <si>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</si>
  <si>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</si>
  <si>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</si>
  <si>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</si>
  <si>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</si>
  <si>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</si>
  <si>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</si>
  <si>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</si>
  <si>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</si>
  <si>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</si>
  <si>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</si>
  <si>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</si>
  <si>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</si>
  <si>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</si>
  <si>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</si>
  <si>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</si>
  <si>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</si>
  <si>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</si>
  <si>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</si>
  <si>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</si>
  <si>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</si>
  <si>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</si>
  <si>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</si>
  <si>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</si>
  <si>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</si>
  <si>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</si>
  <si>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</si>
  <si>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</si>
  <si>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</si>
  <si>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</si>
  <si>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</si>
  <si>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</si>
  <si>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</si>
  <si>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</si>
  <si>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</si>
  <si>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</si>
  <si>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</si>
  <si>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</si>
  <si>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</si>
  <si>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</si>
  <si>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</si>
  <si>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</si>
  <si>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</si>
  <si>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</si>
  <si>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</si>
  <si>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</si>
  <si>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</si>
  <si>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</si>
  <si>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</si>
  <si>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</si>
  <si>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</si>
  <si>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</si>
  <si>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</si>
  <si>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</si>
  <si>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</si>
  <si>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</si>
  <si>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</si>
  <si>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</si>
  <si>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</si>
  <si>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</si>
  <si>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</si>
  <si>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</si>
  <si>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</si>
  <si>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</si>
  <si>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</si>
  <si>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</si>
  <si>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</si>
  <si>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</si>
  <si>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</si>
  <si>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</si>
  <si>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</si>
  <si>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</si>
  <si>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</si>
  <si>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</si>
  <si>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</si>
  <si>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</si>
  <si>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</si>
  <si>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</si>
  <si>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</si>
  <si>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</si>
  <si>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</si>
  <si>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</si>
  <si>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</si>
  <si>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</si>
  <si>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</si>
  <si>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</si>
  <si>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</si>
  <si>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</si>
  <si>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</si>
  <si>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</si>
  <si>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</si>
  <si>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</si>
  <si>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</si>
  <si>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</si>
  <si>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</si>
  <si>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</si>
  <si>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</si>
  <si>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</si>
  <si>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</si>
  <si>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</si>
  <si>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</si>
  <si>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</si>
  <si>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</si>
  <si>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</si>
  <si>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</si>
  <si>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</si>
  <si>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</si>
  <si>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</si>
  <si>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</si>
  <si>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</si>
  <si>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</si>
  <si>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</si>
  <si>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</si>
  <si>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</si>
  <si>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</si>
  <si>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</si>
  <si>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</si>
  <si>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</si>
  <si>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</si>
  <si>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</si>
  <si>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</si>
  <si>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</si>
  <si>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</si>
  <si>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</si>
  <si>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</si>
  <si>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</si>
  <si>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</si>
  <si>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</si>
  <si>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</si>
  <si>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</si>
  <si>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</si>
  <si>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</si>
  <si>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</si>
  <si>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</si>
  <si>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</si>
  <si>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</si>
  <si>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</si>
  <si>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</si>
  <si>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</si>
  <si>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</si>
  <si>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</si>
  <si>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</si>
  <si>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</si>
  <si>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</si>
  <si>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</si>
  <si>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</si>
  <si>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</si>
  <si>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</si>
  <si>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</si>
  <si>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</si>
  <si>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</si>
  <si>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</si>
  <si>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</si>
  <si>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</si>
  <si>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</si>
  <si>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</si>
  <si>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</si>
  <si>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</si>
  <si>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</si>
  <si>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</si>
  <si>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</si>
  <si>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</si>
  <si>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</si>
  <si>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</si>
  <si>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</si>
  <si>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</si>
  <si>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</si>
  <si>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</si>
  <si>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</si>
  <si>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</si>
  <si>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</si>
  <si>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</si>
  <si>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</si>
  <si>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</si>
  <si>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</si>
  <si>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</si>
  <si>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</si>
  <si>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</si>
  <si>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</si>
  <si>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</si>
  <si>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</si>
  <si>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</si>
  <si>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</si>
  <si>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</si>
  <si>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</si>
  <si>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</si>
  <si>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</si>
  <si>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</si>
  <si>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</si>
  <si>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</si>
  <si>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</si>
  <si>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</si>
  <si>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</si>
  <si>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</si>
  <si>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</si>
  <si>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</si>
  <si>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</si>
  <si>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</si>
  <si>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</si>
  <si>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</si>
  <si>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</si>
  <si>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</si>
  <si>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</si>
  <si>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</si>
  <si>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</si>
  <si>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</si>
  <si>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</si>
  <si>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</si>
  <si>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</si>
  <si>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</si>
  <si>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</si>
  <si>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</si>
  <si>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</si>
  <si>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</si>
  <si>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</si>
  <si>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</si>
  <si>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</si>
  <si>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</si>
  <si>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</si>
  <si>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</si>
  <si>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</si>
  <si>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</si>
  <si>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</si>
  <si>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</si>
  <si>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</si>
  <si>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</si>
  <si>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</si>
  <si>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</si>
  <si>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</si>
  <si>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</si>
  <si>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</si>
  <si>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</si>
  <si>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</si>
  <si>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</si>
  <si>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</si>
  <si>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</si>
  <si>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</si>
  <si>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</si>
  <si>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</si>
  <si>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</si>
  <si>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</si>
  <si>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</si>
  <si>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</si>
  <si>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</si>
  <si>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</si>
  <si>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</si>
  <si>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</si>
  <si>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</si>
  <si>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</si>
  <si>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</si>
  <si>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</si>
  <si>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</si>
  <si>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</si>
  <si>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</si>
  <si>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</si>
  <si>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</si>
  <si>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</si>
  <si>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</si>
  <si>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</si>
  <si>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</si>
  <si>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</si>
  <si>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</si>
  <si>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</si>
  <si>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</si>
  <si>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</si>
  <si>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</si>
  <si>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</si>
  <si>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</si>
  <si>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</si>
  <si>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</si>
  <si>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</si>
  <si>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</si>
  <si>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</si>
  <si>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</si>
  <si>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</si>
  <si>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</si>
  <si>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</si>
  <si>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</si>
  <si>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</si>
  <si>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</si>
  <si>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</si>
  <si>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</si>
  <si>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</si>
  <si>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</si>
  <si>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</si>
  <si>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</si>
  <si>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</si>
  <si>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</si>
  <si>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</si>
  <si>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</si>
  <si>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</si>
  <si>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</si>
  <si>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</si>
  <si>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</si>
  <si>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</si>
  <si>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</si>
  <si>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</si>
  <si>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</si>
  <si>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</si>
  <si>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</si>
  <si>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</si>
  <si>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</si>
  <si>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</si>
  <si>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</si>
  <si>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</si>
  <si>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</si>
  <si>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</si>
  <si>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</si>
  <si>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</si>
  <si>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</si>
  <si>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</si>
  <si>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</si>
  <si>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</si>
  <si>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</si>
  <si>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</si>
  <si>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</si>
  <si>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</si>
  <si>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</si>
  <si>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</si>
  <si>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</si>
  <si>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</si>
  <si>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</si>
  <si>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</si>
  <si>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</si>
  <si>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</si>
  <si>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</si>
  <si>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</si>
  <si>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</si>
  <si>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</si>
  <si>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</si>
  <si>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</si>
  <si>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</si>
  <si>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</si>
  <si>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</si>
  <si>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</si>
  <si>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</si>
  <si>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</si>
  <si>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</si>
  <si>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</si>
  <si>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</si>
  <si>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</si>
  <si>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</si>
  <si>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</si>
  <si>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</si>
  <si>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</si>
  <si>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</si>
  <si>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</si>
  <si>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</si>
  <si>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</si>
  <si>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</si>
  <si>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</si>
  <si>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</si>
  <si>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</si>
  <si>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</si>
  <si>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</si>
  <si>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</si>
  <si>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</si>
  <si>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</si>
  <si>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</si>
  <si>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</si>
  <si>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</si>
  <si>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</si>
  <si>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</si>
  <si>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</si>
  <si>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</si>
  <si>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</si>
  <si>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</si>
  <si>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</si>
  <si>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</si>
  <si>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</si>
  <si>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</si>
  <si>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</si>
  <si>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</si>
  <si>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</si>
  <si>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</si>
  <si>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</si>
  <si>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</si>
  <si>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</si>
  <si>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</si>
  <si>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</si>
  <si>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</si>
  <si>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</si>
  <si>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</si>
  <si>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</si>
  <si>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</si>
  <si>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</si>
  <si>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</si>
  <si>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</si>
  <si>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</si>
  <si>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</si>
  <si>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</si>
  <si>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</si>
  <si>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</si>
  <si>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</si>
  <si>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</si>
  <si>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</si>
  <si>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</si>
  <si>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</si>
  <si>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</si>
  <si>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</si>
  <si>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</si>
  <si>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</si>
  <si>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</si>
  <si>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</si>
  <si>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</si>
  <si>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</si>
  <si>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</si>
  <si>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</si>
  <si>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</si>
  <si>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</si>
  <si>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</si>
  <si>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</si>
  <si>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</si>
  <si>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</si>
  <si>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</si>
  <si>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</si>
  <si>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</si>
  <si>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</si>
  <si>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</si>
  <si>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</si>
  <si>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</si>
  <si>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</si>
  <si>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</si>
  <si>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</si>
  <si>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</si>
  <si>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</si>
  <si>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</si>
  <si>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</si>
  <si>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</si>
  <si>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</si>
  <si>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</si>
  <si>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</si>
  <si>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</si>
  <si>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</si>
  <si>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</si>
  <si>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</si>
  <si>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</si>
  <si>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</si>
  <si>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</si>
  <si>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</si>
  <si>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</si>
  <si>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</si>
  <si>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</si>
  <si>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</si>
  <si>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</si>
  <si>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</si>
  <si>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</si>
  <si>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</si>
  <si>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</si>
  <si>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</si>
  <si>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</si>
  <si>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</si>
  <si>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</si>
  <si>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</si>
  <si>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</si>
  <si>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</si>
  <si>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</si>
  <si>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</si>
  <si>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</si>
  <si>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</si>
  <si>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</si>
  <si>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</si>
  <si>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</si>
  <si>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</si>
  <si>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</si>
  <si>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</si>
  <si>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</si>
  <si>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</si>
  <si>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</si>
  <si>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</si>
  <si>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</si>
  <si>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</si>
  <si>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</si>
  <si>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</si>
  <si>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</si>
  <si>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</si>
  <si>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</si>
  <si>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</si>
  <si>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</si>
  <si>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</si>
  <si>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</si>
  <si>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</si>
  <si>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</si>
  <si>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</si>
  <si>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</si>
  <si>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</si>
  <si>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</si>
  <si>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</si>
  <si>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</si>
  <si>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</si>
  <si>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</si>
  <si>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</si>
  <si>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</si>
  <si>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</si>
  <si>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</si>
  <si>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</si>
  <si>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</si>
  <si>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</si>
  <si>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</si>
  <si>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</si>
  <si>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</si>
  <si>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</si>
  <si>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</si>
  <si>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</si>
  <si>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</si>
  <si>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</si>
  <si>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</si>
  <si>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</si>
  <si>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</si>
  <si>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</si>
  <si>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</si>
  <si>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</si>
  <si>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</si>
  <si>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</si>
  <si>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</si>
  <si>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</si>
  <si>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</si>
  <si>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</si>
  <si>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</si>
  <si>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</si>
  <si>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</si>
  <si>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</si>
  <si>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</si>
  <si>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</si>
  <si>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</si>
  <si>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</si>
  <si>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</si>
  <si>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</si>
  <si>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</si>
  <si>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</si>
  <si>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</si>
  <si>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</si>
  <si>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</si>
  <si>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</si>
  <si>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</si>
  <si>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</si>
  <si>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</si>
  <si>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</si>
  <si>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</si>
  <si>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</si>
  <si>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</si>
  <si>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</si>
  <si>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</si>
  <si>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</si>
  <si>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</si>
  <si>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</si>
  <si>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</si>
  <si>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</si>
  <si>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</si>
  <si>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</si>
  <si>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</si>
  <si>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</si>
  <si>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</si>
  <si>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</si>
  <si>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</si>
  <si>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</si>
  <si>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</si>
  <si>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</si>
  <si>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</si>
  <si>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</si>
  <si>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</si>
  <si>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</si>
  <si>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</si>
  <si>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</si>
  <si>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</si>
  <si>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</si>
  <si>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</si>
  <si>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</si>
  <si>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</si>
  <si>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</si>
  <si>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</si>
  <si>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</si>
  <si>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</si>
  <si>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</si>
  <si>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</si>
  <si>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</si>
  <si>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</si>
  <si>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</si>
  <si>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</si>
  <si>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</si>
  <si>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</si>
  <si>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</si>
  <si>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</si>
  <si>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</si>
  <si>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</si>
  <si>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</si>
  <si>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</si>
  <si>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</si>
  <si>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</si>
  <si>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</si>
  <si>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</si>
  <si>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</si>
  <si>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</si>
  <si>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</si>
  <si>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</si>
  <si>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</si>
  <si>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</si>
  <si>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</si>
  <si>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</si>
  <si>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</si>
  <si>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</si>
  <si>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</si>
  <si>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</si>
  <si>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</si>
  <si>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</si>
  <si>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</si>
  <si>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</si>
  <si>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</si>
  <si>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</si>
  <si>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39-015-LC-0285</t>
  </si>
  <si>
    <t>en matur1</t>
  </si>
  <si>
    <t>LC</t>
  </si>
  <si>
    <t>39-015-LC-0286</t>
  </si>
  <si>
    <t>39-014-LC-0287</t>
  </si>
  <si>
    <t>39-014-LC-0288</t>
  </si>
  <si>
    <t>39-014-LC-0289</t>
  </si>
  <si>
    <t>39-014-LC-0290</t>
  </si>
  <si>
    <t>39-014-LC-0291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</si>
</sst>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15" borderId="0" xfId="0" applyFont="1" applyFill="1"/>
    <xf numFmtId="14" fontId="19" fillId="15" borderId="0" xfId="0" applyNumberFormat="1" applyFont="1" applyFill="1"/>
    <xf numFmtId="0" fontId="19" fillId="15" borderId="0" xfId="0" applyNumberFormat="1" applyFont="1" applyFill="1" applyAlignment="1">
      <alignment horizontal="right" wrapText="1"/>
    </xf>
    <xf numFmtId="1" fontId="19" fillId="15" borderId="0" xfId="0" applyNumberFormat="1" applyFont="1" applyFill="1" applyAlignment="1">
      <alignment wrapText="1"/>
    </xf>
    <xf numFmtId="173" fontId="19" fillId="15" borderId="0" xfId="0" applyNumberFormat="1" applyFont="1" applyFill="1" applyAlignment="1">
      <alignment wrapText="1"/>
    </xf>
    <xf numFmtId="165" fontId="19" fillId="15" borderId="0" xfId="0" applyNumberFormat="1" applyFont="1" applyFill="1" applyAlignment="1">
      <alignment wrapText="1"/>
    </xf>
    <xf numFmtId="0" fontId="19" fillId="15" borderId="0" xfId="0" applyNumberFormat="1" applyFont="1" applyFill="1" applyAlignment="1">
      <alignment wrapText="1"/>
    </xf>
    <xf numFmtId="166" fontId="19" fillId="15" borderId="0" xfId="0" applyNumberFormat="1" applyFont="1" applyFill="1" applyBorder="1"/>
    <xf numFmtId="173" fontId="19" fillId="15" borderId="0" xfId="0" applyNumberFormat="1" applyFont="1" applyFill="1" applyBorder="1"/>
    <xf numFmtId="164" fontId="19" fillId="15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tabSelected="1" workbookViewId="0">
      <selection activeCell="A8" sqref="A8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8</v>
      </c>
      <c r="E2">
        <v>225</v>
      </c>
      <c r="F2">
        <v>2</v>
      </c>
      <c r="I2">
        <v>172.96799999999999</v>
      </c>
      <c r="J2" s="135">
        <v>3.77</v>
      </c>
      <c r="K2">
        <v>0.29099999999999998</v>
      </c>
      <c r="L2">
        <v>153.15299999999999</v>
      </c>
      <c r="M2">
        <v>5</v>
      </c>
      <c r="N2">
        <v>1</v>
      </c>
      <c r="O2" t="s">
        <v>7580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8</v>
      </c>
      <c r="E3">
        <v>230</v>
      </c>
      <c r="F3">
        <v>2</v>
      </c>
      <c r="I3">
        <v>183.89699999999999</v>
      </c>
      <c r="J3" s="135">
        <v>5.7679999999999998</v>
      </c>
      <c r="K3">
        <v>0.25700000000000001</v>
      </c>
      <c r="L3">
        <v>157.95400000000001</v>
      </c>
      <c r="M3">
        <v>1</v>
      </c>
      <c r="N3">
        <v>1</v>
      </c>
      <c r="O3">
        <v>402</v>
      </c>
      <c r="Q3">
        <v>0</v>
      </c>
      <c r="R3">
        <v>8</v>
      </c>
      <c r="S3">
        <v>1</v>
      </c>
      <c r="T3" s="128">
        <v>0</v>
      </c>
    </row>
    <row r="4" spans="1:22">
      <c r="A4" t="s">
        <v>7583</v>
      </c>
      <c r="C4">
        <v>792</v>
      </c>
      <c r="D4">
        <v>37</v>
      </c>
      <c r="E4">
        <v>225</v>
      </c>
      <c r="F4">
        <v>2</v>
      </c>
      <c r="I4">
        <v>165.351</v>
      </c>
      <c r="J4" s="135">
        <v>4.0469999999999997</v>
      </c>
      <c r="K4">
        <v>0.33100000000000002</v>
      </c>
      <c r="L4">
        <v>144.85900000000001</v>
      </c>
      <c r="M4">
        <v>5</v>
      </c>
      <c r="N4">
        <v>1</v>
      </c>
      <c r="O4" t="s">
        <v>7580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7584</v>
      </c>
      <c r="C5">
        <v>792</v>
      </c>
      <c r="D5">
        <v>37</v>
      </c>
      <c r="E5">
        <v>220</v>
      </c>
      <c r="F5">
        <v>2</v>
      </c>
      <c r="I5">
        <v>146.834</v>
      </c>
      <c r="J5" s="135">
        <v>3.6070000000000002</v>
      </c>
      <c r="K5">
        <v>0.314</v>
      </c>
      <c r="L5">
        <v>132.047</v>
      </c>
      <c r="M5">
        <v>5</v>
      </c>
      <c r="N5">
        <v>1</v>
      </c>
      <c r="O5" t="s">
        <v>7580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7585</v>
      </c>
      <c r="C6">
        <v>792</v>
      </c>
      <c r="D6">
        <v>37</v>
      </c>
      <c r="E6">
        <v>220</v>
      </c>
      <c r="F6">
        <v>2</v>
      </c>
      <c r="I6" s="135">
        <v>167.75800000000001</v>
      </c>
      <c r="J6" s="135">
        <v>4.41</v>
      </c>
      <c r="K6">
        <v>0.19500000000000001</v>
      </c>
      <c r="L6" s="135">
        <v>145.786</v>
      </c>
      <c r="M6" s="146">
        <v>5</v>
      </c>
      <c r="N6" s="146">
        <v>1</v>
      </c>
      <c r="O6" t="s">
        <v>7580</v>
      </c>
      <c r="Q6">
        <v>0</v>
      </c>
      <c r="R6">
        <v>8</v>
      </c>
      <c r="S6">
        <v>1</v>
      </c>
      <c r="T6" s="128">
        <v>0</v>
      </c>
    </row>
    <row r="7" spans="1:22">
      <c r="A7" t="s">
        <v>7586</v>
      </c>
      <c r="C7">
        <v>792</v>
      </c>
      <c r="D7">
        <v>37</v>
      </c>
      <c r="E7">
        <v>220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>
        <v>152.858</v>
      </c>
      <c r="J7" s="135">
        <v>4.3159999999999998</v>
      </c>
      <c r="K7">
        <v>0.182</v>
      </c>
      <c r="L7">
        <v>134.59899999999999</v>
      </c>
      <c r="M7">
        <v>5</v>
      </c>
      <c r="N7">
        <v>1</v>
      </c>
      <c r="O7" t="s">
        <v>7580</v>
      </c>
      <c r="P7">
        <f t="shared" ref="P7:P66" si="2">IF(A7&lt;&gt;"",0,"")</f>
        <v>0</v>
      </c>
      <c r="Q7">
        <v>0</v>
      </c>
      <c r="R7">
        <v>8</v>
      </c>
      <c r="S7">
        <v>1</v>
      </c>
      <c r="T7" s="128">
        <v>0</v>
      </c>
    </row>
    <row r="8" spans="1:22">
      <c r="A8" t="s">
        <v>7587</v>
      </c>
      <c r="C8">
        <v>792</v>
      </c>
      <c r="D8">
        <v>37</v>
      </c>
      <c r="E8">
        <v>220</v>
      </c>
      <c r="F8">
        <v>2</v>
      </c>
      <c r="G8">
        <f t="shared" si="0"/>
        <v>0</v>
      </c>
      <c r="H8">
        <f t="shared" si="1"/>
        <v>0</v>
      </c>
      <c r="I8">
        <v>144.477</v>
      </c>
      <c r="J8" s="135">
        <v>3.3039999999999998</v>
      </c>
      <c r="K8">
        <v>0.38400000000000001</v>
      </c>
      <c r="L8" s="135">
        <v>128.80000000000001</v>
      </c>
      <c r="M8">
        <v>1</v>
      </c>
      <c r="N8">
        <v>1</v>
      </c>
      <c r="O8">
        <v>402</v>
      </c>
      <c r="P8">
        <f t="shared" si="2"/>
        <v>0</v>
      </c>
      <c r="Q8">
        <v>0</v>
      </c>
      <c r="R8">
        <v>8</v>
      </c>
      <c r="S8">
        <v>1</v>
      </c>
      <c r="T8" s="128">
        <v>0</v>
      </c>
    </row>
    <row r="9" spans="1:22">
      <c r="F9" t="str">
        <f t="shared" ref="F9:F66" si="3">IF(A9&lt;&gt;"",1,"")</f>
        <v/>
      </c>
      <c r="G9" t="str">
        <f t="shared" si="0"/>
        <v/>
      </c>
      <c r="H9" t="str">
        <f t="shared" si="1"/>
        <v/>
      </c>
      <c r="M9" t="str">
        <f t="shared" ref="M9:M66" si="4">IF(A9&lt;&gt;"",0,"")</f>
        <v/>
      </c>
      <c r="N9" t="str">
        <f t="shared" ref="N9:N66" si="5">IF(A9&lt;&gt;"",0,"")</f>
        <v/>
      </c>
      <c r="P9" t="str">
        <f t="shared" si="2"/>
        <v/>
      </c>
    </row>
    <row r="10" spans="1:22">
      <c r="F10" t="str">
        <f t="shared" si="3"/>
        <v/>
      </c>
      <c r="G10" t="str">
        <f t="shared" si="0"/>
        <v/>
      </c>
      <c r="H10" t="str">
        <f t="shared" si="1"/>
        <v/>
      </c>
      <c r="M10" t="str">
        <f t="shared" si="4"/>
        <v/>
      </c>
      <c r="N10" t="str">
        <f t="shared" si="5"/>
        <v/>
      </c>
      <c r="P10" t="str">
        <f t="shared" si="2"/>
        <v/>
      </c>
    </row>
    <row r="11" spans="1:22">
      <c r="F11" t="str">
        <f t="shared" si="3"/>
        <v/>
      </c>
      <c r="G11" t="str">
        <f t="shared" si="0"/>
        <v/>
      </c>
      <c r="H11" t="str">
        <f t="shared" si="1"/>
        <v/>
      </c>
      <c r="M11" t="str">
        <f t="shared" si="4"/>
        <v/>
      </c>
      <c r="N11" t="str">
        <f t="shared" si="5"/>
        <v/>
      </c>
      <c r="P11" t="str">
        <f t="shared" si="2"/>
        <v/>
      </c>
    </row>
    <row r="12" spans="1:22">
      <c r="F12" t="str">
        <f t="shared" si="3"/>
        <v/>
      </c>
      <c r="G12" t="str">
        <f t="shared" si="0"/>
        <v/>
      </c>
      <c r="H12" t="str">
        <f t="shared" si="1"/>
        <v/>
      </c>
      <c r="M12" t="str">
        <f t="shared" si="4"/>
        <v/>
      </c>
      <c r="N12" t="str">
        <f t="shared" si="5"/>
        <v/>
      </c>
      <c r="P12" t="str">
        <f t="shared" si="2"/>
        <v/>
      </c>
    </row>
    <row r="13" spans="1:22">
      <c r="F13" t="str">
        <f t="shared" si="3"/>
        <v/>
      </c>
      <c r="G13" t="str">
        <f t="shared" si="0"/>
        <v/>
      </c>
      <c r="H13" t="str">
        <f t="shared" si="1"/>
        <v/>
      </c>
      <c r="M13" t="str">
        <f t="shared" si="4"/>
        <v/>
      </c>
      <c r="N13" t="str">
        <f t="shared" si="5"/>
        <v/>
      </c>
      <c r="P13" t="str">
        <f t="shared" si="2"/>
        <v/>
      </c>
    </row>
    <row r="14" spans="1:22">
      <c r="F14" t="str">
        <f t="shared" si="3"/>
        <v/>
      </c>
      <c r="G14" t="str">
        <f t="shared" si="0"/>
        <v/>
      </c>
      <c r="H14" t="str">
        <f t="shared" si="1"/>
        <v/>
      </c>
      <c r="M14" t="str">
        <f t="shared" si="4"/>
        <v/>
      </c>
      <c r="N14" t="str">
        <f t="shared" si="5"/>
        <v/>
      </c>
      <c r="P14" t="str">
        <f t="shared" si="2"/>
        <v/>
      </c>
    </row>
    <row r="15" spans="1:22">
      <c r="F15" t="str">
        <f t="shared" si="3"/>
        <v/>
      </c>
      <c r="G15" t="str">
        <f t="shared" si="0"/>
        <v/>
      </c>
      <c r="H15" t="str">
        <f t="shared" si="1"/>
        <v/>
      </c>
      <c r="M15" t="str">
        <f t="shared" si="4"/>
        <v/>
      </c>
      <c r="N15" t="str">
        <f t="shared" si="5"/>
        <v/>
      </c>
      <c r="P15" t="str">
        <f t="shared" si="2"/>
        <v/>
      </c>
    </row>
    <row r="16" spans="1:22">
      <c r="F16" t="str">
        <f t="shared" si="3"/>
        <v/>
      </c>
      <c r="G16" t="str">
        <f t="shared" si="0"/>
        <v/>
      </c>
      <c r="H16" t="str">
        <f t="shared" si="1"/>
        <v/>
      </c>
      <c r="M16" t="str">
        <f t="shared" si="4"/>
        <v/>
      </c>
      <c r="N16" t="str">
        <f t="shared" si="5"/>
        <v/>
      </c>
      <c r="P16" t="str">
        <f t="shared" si="2"/>
        <v/>
      </c>
    </row>
    <row r="17" spans="6:17">
      <c r="F17" t="str">
        <f t="shared" si="3"/>
        <v/>
      </c>
      <c r="G17" t="str">
        <f t="shared" si="0"/>
        <v/>
      </c>
      <c r="H17" t="str">
        <f t="shared" si="1"/>
        <v/>
      </c>
      <c r="M17" t="str">
        <f t="shared" si="4"/>
        <v/>
      </c>
      <c r="N17" t="str">
        <f t="shared" si="5"/>
        <v/>
      </c>
      <c r="P17" t="str">
        <f t="shared" si="2"/>
        <v/>
      </c>
    </row>
    <row r="18" spans="6:17">
      <c r="F18" t="str">
        <f t="shared" si="3"/>
        <v/>
      </c>
      <c r="G18" t="str">
        <f t="shared" si="0"/>
        <v/>
      </c>
      <c r="H18" t="str">
        <f t="shared" si="1"/>
        <v/>
      </c>
      <c r="M18" t="str">
        <f t="shared" si="4"/>
        <v/>
      </c>
      <c r="N18" t="str">
        <f t="shared" si="5"/>
        <v/>
      </c>
      <c r="P18" t="str">
        <f t="shared" si="2"/>
        <v/>
      </c>
    </row>
    <row r="19" spans="6:17">
      <c r="F19" t="str">
        <f t="shared" si="3"/>
        <v/>
      </c>
      <c r="G19" t="str">
        <f t="shared" si="0"/>
        <v/>
      </c>
      <c r="H19" t="str">
        <f t="shared" si="1"/>
        <v/>
      </c>
      <c r="M19" t="str">
        <f t="shared" si="4"/>
        <v/>
      </c>
      <c r="N19" t="str">
        <f t="shared" si="5"/>
        <v/>
      </c>
      <c r="P19" t="str">
        <f t="shared" si="2"/>
        <v/>
      </c>
    </row>
    <row r="20" spans="6:17">
      <c r="F20" t="str">
        <f t="shared" si="3"/>
        <v/>
      </c>
      <c r="G20" t="str">
        <f t="shared" si="0"/>
        <v/>
      </c>
      <c r="H20" t="str">
        <f t="shared" si="1"/>
        <v/>
      </c>
      <c r="M20" t="str">
        <f t="shared" si="4"/>
        <v/>
      </c>
      <c r="N20" t="str">
        <f t="shared" si="5"/>
        <v/>
      </c>
      <c r="P20" t="str">
        <f t="shared" si="2"/>
        <v/>
      </c>
    </row>
    <row r="21" spans="6:17">
      <c r="F21" t="str">
        <f t="shared" si="3"/>
        <v/>
      </c>
      <c r="G21" t="str">
        <f t="shared" si="0"/>
        <v/>
      </c>
      <c r="H21" t="str">
        <f t="shared" si="1"/>
        <v/>
      </c>
      <c r="M21" t="str">
        <f t="shared" si="4"/>
        <v/>
      </c>
      <c r="N21" t="str">
        <f t="shared" si="5"/>
        <v/>
      </c>
      <c r="P21" t="str">
        <f t="shared" si="2"/>
        <v/>
      </c>
    </row>
    <row r="22" spans="6:17">
      <c r="F22" t="str">
        <f t="shared" si="3"/>
        <v/>
      </c>
      <c r="G22" t="str">
        <f t="shared" si="0"/>
        <v/>
      </c>
      <c r="H22" t="str">
        <f t="shared" si="1"/>
        <v/>
      </c>
      <c r="M22" t="str">
        <f t="shared" si="4"/>
        <v/>
      </c>
      <c r="N22" t="str">
        <f t="shared" si="5"/>
        <v/>
      </c>
      <c r="P22" t="str">
        <f t="shared" si="2"/>
        <v/>
      </c>
    </row>
    <row r="23" spans="6:17">
      <c r="F23" t="str">
        <f t="shared" si="3"/>
        <v/>
      </c>
      <c r="G23" t="str">
        <f t="shared" si="0"/>
        <v/>
      </c>
      <c r="H23" t="str">
        <f t="shared" si="1"/>
        <v/>
      </c>
      <c r="M23" t="str">
        <f t="shared" si="4"/>
        <v/>
      </c>
      <c r="N23" t="str">
        <f t="shared" si="5"/>
        <v/>
      </c>
      <c r="P23" t="str">
        <f t="shared" si="2"/>
        <v/>
      </c>
    </row>
    <row r="24" spans="6:17">
      <c r="F24" t="str">
        <f t="shared" si="3"/>
        <v/>
      </c>
      <c r="G24" t="str">
        <f t="shared" si="0"/>
        <v/>
      </c>
      <c r="H24" t="str">
        <f t="shared" si="1"/>
        <v/>
      </c>
      <c r="M24" t="str">
        <f t="shared" si="4"/>
        <v/>
      </c>
      <c r="N24" t="str">
        <f t="shared" si="5"/>
        <v/>
      </c>
      <c r="P24" t="str">
        <f t="shared" si="2"/>
        <v/>
      </c>
    </row>
    <row r="25" spans="6:17">
      <c r="F25" t="str">
        <f t="shared" si="3"/>
        <v/>
      </c>
      <c r="G25" t="str">
        <f t="shared" si="0"/>
        <v/>
      </c>
      <c r="H25" t="str">
        <f t="shared" si="1"/>
        <v/>
      </c>
      <c r="M25" t="str">
        <f t="shared" si="4"/>
        <v/>
      </c>
      <c r="N25" t="str">
        <f t="shared" si="5"/>
        <v/>
      </c>
      <c r="P25" t="str">
        <f t="shared" si="2"/>
        <v/>
      </c>
    </row>
    <row r="26" spans="6:17">
      <c r="F26" t="str">
        <f t="shared" si="3"/>
        <v/>
      </c>
      <c r="G26" t="str">
        <f t="shared" si="0"/>
        <v/>
      </c>
      <c r="H26" t="str">
        <f t="shared" si="1"/>
        <v/>
      </c>
      <c r="M26" t="str">
        <f t="shared" si="4"/>
        <v/>
      </c>
      <c r="N26" t="str">
        <f t="shared" si="5"/>
        <v/>
      </c>
      <c r="P26" t="str">
        <f t="shared" si="2"/>
        <v/>
      </c>
      <c r="Q26" t="str">
        <f t="shared" ref="Q26:Q66" si="6">IF(A26&lt;&gt;"",0,"")</f>
        <v/>
      </c>
    </row>
    <row r="27" spans="6:17">
      <c r="F27" t="str">
        <f t="shared" si="3"/>
        <v/>
      </c>
      <c r="G27" t="str">
        <f t="shared" si="0"/>
        <v/>
      </c>
      <c r="H27" t="str">
        <f t="shared" si="1"/>
        <v/>
      </c>
      <c r="M27" t="str">
        <f t="shared" si="4"/>
        <v/>
      </c>
      <c r="N27" t="str">
        <f t="shared" si="5"/>
        <v/>
      </c>
      <c r="P27" t="str">
        <f t="shared" si="2"/>
        <v/>
      </c>
      <c r="Q27" t="str">
        <f t="shared" si="6"/>
        <v/>
      </c>
    </row>
    <row r="28" spans="6:17">
      <c r="F28" t="str">
        <f t="shared" si="3"/>
        <v/>
      </c>
      <c r="G28" t="str">
        <f t="shared" si="0"/>
        <v/>
      </c>
      <c r="H28" t="str">
        <f t="shared" si="1"/>
        <v/>
      </c>
      <c r="M28" t="str">
        <f t="shared" si="4"/>
        <v/>
      </c>
      <c r="N28" t="str">
        <f t="shared" si="5"/>
        <v/>
      </c>
      <c r="O28" t="str">
        <f t="shared" ref="O28:O66" si="7">IF(A28&lt;&gt;"",0,"")</f>
        <v/>
      </c>
      <c r="P28" t="str">
        <f t="shared" si="2"/>
        <v/>
      </c>
      <c r="Q28" t="str">
        <f t="shared" si="6"/>
        <v/>
      </c>
    </row>
    <row r="29" spans="6:17">
      <c r="F29" t="str">
        <f t="shared" si="3"/>
        <v/>
      </c>
      <c r="G29" t="str">
        <f t="shared" si="0"/>
        <v/>
      </c>
      <c r="H29" t="str">
        <f t="shared" si="1"/>
        <v/>
      </c>
      <c r="M29" t="str">
        <f t="shared" si="4"/>
        <v/>
      </c>
      <c r="N29" t="str">
        <f t="shared" si="5"/>
        <v/>
      </c>
      <c r="O29" t="str">
        <f t="shared" si="7"/>
        <v/>
      </c>
      <c r="P29" t="str">
        <f t="shared" si="2"/>
        <v/>
      </c>
      <c r="Q29" t="str">
        <f t="shared" si="6"/>
        <v/>
      </c>
    </row>
    <row r="30" spans="6:17">
      <c r="F30" t="str">
        <f t="shared" si="3"/>
        <v/>
      </c>
      <c r="G30" t="str">
        <f t="shared" si="0"/>
        <v/>
      </c>
      <c r="H30" t="str">
        <f t="shared" si="1"/>
        <v/>
      </c>
      <c r="M30" t="str">
        <f t="shared" si="4"/>
        <v/>
      </c>
      <c r="N30" t="str">
        <f t="shared" si="5"/>
        <v/>
      </c>
      <c r="O30" t="str">
        <f t="shared" si="7"/>
        <v/>
      </c>
      <c r="P30" t="str">
        <f t="shared" si="2"/>
        <v/>
      </c>
      <c r="Q30" t="str">
        <f t="shared" si="6"/>
        <v/>
      </c>
    </row>
    <row r="31" spans="6:17">
      <c r="F31" t="str">
        <f t="shared" si="3"/>
        <v/>
      </c>
      <c r="G31" t="str">
        <f t="shared" si="0"/>
        <v/>
      </c>
      <c r="H31" t="str">
        <f t="shared" si="1"/>
        <v/>
      </c>
      <c r="M31" t="str">
        <f t="shared" si="4"/>
        <v/>
      </c>
      <c r="N31" t="str">
        <f t="shared" si="5"/>
        <v/>
      </c>
      <c r="O31" t="str">
        <f t="shared" si="7"/>
        <v/>
      </c>
      <c r="P31" t="str">
        <f t="shared" si="2"/>
        <v/>
      </c>
      <c r="Q31" t="str">
        <f t="shared" si="6"/>
        <v/>
      </c>
    </row>
    <row r="32" spans="6:17">
      <c r="F32" t="str">
        <f t="shared" si="3"/>
        <v/>
      </c>
      <c r="G32" t="str">
        <f t="shared" si="0"/>
        <v/>
      </c>
      <c r="H32" t="str">
        <f t="shared" si="1"/>
        <v/>
      </c>
      <c r="M32" t="str">
        <f t="shared" si="4"/>
        <v/>
      </c>
      <c r="N32" t="str">
        <f t="shared" si="5"/>
        <v/>
      </c>
      <c r="O32" t="str">
        <f t="shared" si="7"/>
        <v/>
      </c>
      <c r="P32" t="str">
        <f t="shared" si="2"/>
        <v/>
      </c>
      <c r="Q32" t="str">
        <f t="shared" si="6"/>
        <v/>
      </c>
    </row>
    <row r="33" spans="6:17">
      <c r="F33" t="str">
        <f t="shared" si="3"/>
        <v/>
      </c>
      <c r="G33" t="str">
        <f t="shared" si="0"/>
        <v/>
      </c>
      <c r="H33" t="str">
        <f t="shared" si="1"/>
        <v/>
      </c>
      <c r="M33" t="str">
        <f t="shared" si="4"/>
        <v/>
      </c>
      <c r="N33" t="str">
        <f t="shared" si="5"/>
        <v/>
      </c>
      <c r="O33" t="str">
        <f t="shared" si="7"/>
        <v/>
      </c>
      <c r="P33" t="str">
        <f t="shared" si="2"/>
        <v/>
      </c>
      <c r="Q33" t="str">
        <f t="shared" si="6"/>
        <v/>
      </c>
    </row>
    <row r="34" spans="6:17">
      <c r="F34" t="str">
        <f t="shared" si="3"/>
        <v/>
      </c>
      <c r="G34" t="str">
        <f t="shared" si="0"/>
        <v/>
      </c>
      <c r="H34" t="str">
        <f t="shared" si="1"/>
        <v/>
      </c>
      <c r="M34" t="str">
        <f t="shared" si="4"/>
        <v/>
      </c>
      <c r="N34" t="str">
        <f t="shared" si="5"/>
        <v/>
      </c>
      <c r="O34" t="str">
        <f t="shared" si="7"/>
        <v/>
      </c>
      <c r="P34" t="str">
        <f t="shared" si="2"/>
        <v/>
      </c>
      <c r="Q34" t="str">
        <f t="shared" si="6"/>
        <v/>
      </c>
    </row>
    <row r="35" spans="6:17">
      <c r="F35" t="str">
        <f t="shared" si="3"/>
        <v/>
      </c>
      <c r="G35" t="str">
        <f t="shared" si="0"/>
        <v/>
      </c>
      <c r="H35" t="str">
        <f t="shared" si="1"/>
        <v/>
      </c>
      <c r="M35" t="str">
        <f t="shared" si="4"/>
        <v/>
      </c>
      <c r="N35" t="str">
        <f t="shared" si="5"/>
        <v/>
      </c>
      <c r="O35" t="str">
        <f t="shared" si="7"/>
        <v/>
      </c>
      <c r="P35" t="str">
        <f t="shared" si="2"/>
        <v/>
      </c>
      <c r="Q35" t="str">
        <f t="shared" si="6"/>
        <v/>
      </c>
    </row>
    <row r="36" spans="6:17">
      <c r="F36" t="str">
        <f t="shared" si="3"/>
        <v/>
      </c>
      <c r="G36" t="str">
        <f t="shared" si="0"/>
        <v/>
      </c>
      <c r="H36" t="str">
        <f t="shared" si="1"/>
        <v/>
      </c>
      <c r="M36" t="str">
        <f t="shared" si="4"/>
        <v/>
      </c>
      <c r="N36" t="str">
        <f t="shared" si="5"/>
        <v/>
      </c>
      <c r="O36" t="str">
        <f t="shared" si="7"/>
        <v/>
      </c>
      <c r="P36" t="str">
        <f t="shared" si="2"/>
        <v/>
      </c>
      <c r="Q36" t="str">
        <f t="shared" si="6"/>
        <v/>
      </c>
    </row>
    <row r="37" spans="6:17">
      <c r="F37" t="str">
        <f t="shared" si="3"/>
        <v/>
      </c>
      <c r="G37" t="str">
        <f t="shared" si="0"/>
        <v/>
      </c>
      <c r="H37" t="str">
        <f t="shared" si="1"/>
        <v/>
      </c>
      <c r="M37" t="str">
        <f t="shared" si="4"/>
        <v/>
      </c>
      <c r="N37" t="str">
        <f t="shared" si="5"/>
        <v/>
      </c>
      <c r="O37" t="str">
        <f t="shared" si="7"/>
        <v/>
      </c>
      <c r="P37" t="str">
        <f t="shared" si="2"/>
        <v/>
      </c>
      <c r="Q37" t="str">
        <f t="shared" si="6"/>
        <v/>
      </c>
    </row>
    <row r="38" spans="6:17">
      <c r="F38" t="str">
        <f t="shared" si="3"/>
        <v/>
      </c>
      <c r="G38" t="str">
        <f t="shared" si="0"/>
        <v/>
      </c>
      <c r="H38" t="str">
        <f t="shared" si="1"/>
        <v/>
      </c>
      <c r="M38" t="str">
        <f t="shared" si="4"/>
        <v/>
      </c>
      <c r="N38" t="str">
        <f t="shared" si="5"/>
        <v/>
      </c>
      <c r="O38" t="str">
        <f t="shared" si="7"/>
        <v/>
      </c>
      <c r="P38" t="str">
        <f t="shared" si="2"/>
        <v/>
      </c>
      <c r="Q38" t="str">
        <f t="shared" si="6"/>
        <v/>
      </c>
    </row>
    <row r="39" spans="6:17">
      <c r="F39" t="str">
        <f t="shared" si="3"/>
        <v/>
      </c>
      <c r="G39" t="str">
        <f t="shared" si="0"/>
        <v/>
      </c>
      <c r="H39" t="str">
        <f t="shared" si="1"/>
        <v/>
      </c>
      <c r="M39" t="str">
        <f t="shared" si="4"/>
        <v/>
      </c>
      <c r="N39" t="str">
        <f t="shared" si="5"/>
        <v/>
      </c>
      <c r="O39" t="str">
        <f t="shared" si="7"/>
        <v/>
      </c>
      <c r="P39" t="str">
        <f t="shared" si="2"/>
        <v/>
      </c>
      <c r="Q39" t="str">
        <f t="shared" si="6"/>
        <v/>
      </c>
    </row>
    <row r="40" spans="6:17">
      <c r="F40" t="str">
        <f t="shared" si="3"/>
        <v/>
      </c>
      <c r="G40" t="str">
        <f t="shared" si="0"/>
        <v/>
      </c>
      <c r="H40" t="str">
        <f t="shared" si="1"/>
        <v/>
      </c>
      <c r="M40" t="str">
        <f t="shared" si="4"/>
        <v/>
      </c>
      <c r="N40" t="str">
        <f t="shared" si="5"/>
        <v/>
      </c>
      <c r="O40" t="str">
        <f t="shared" si="7"/>
        <v/>
      </c>
      <c r="P40" t="str">
        <f t="shared" si="2"/>
        <v/>
      </c>
      <c r="Q40" t="str">
        <f t="shared" si="6"/>
        <v/>
      </c>
    </row>
    <row r="41" spans="6:17">
      <c r="F41" t="str">
        <f t="shared" si="3"/>
        <v/>
      </c>
      <c r="G41" t="str">
        <f t="shared" si="0"/>
        <v/>
      </c>
      <c r="H41" t="str">
        <f t="shared" si="1"/>
        <v/>
      </c>
      <c r="M41" t="str">
        <f t="shared" si="4"/>
        <v/>
      </c>
      <c r="N41" t="str">
        <f t="shared" si="5"/>
        <v/>
      </c>
      <c r="O41" t="str">
        <f t="shared" si="7"/>
        <v/>
      </c>
      <c r="P41" t="str">
        <f t="shared" si="2"/>
        <v/>
      </c>
      <c r="Q41" t="str">
        <f t="shared" si="6"/>
        <v/>
      </c>
    </row>
    <row r="42" spans="6:17">
      <c r="F42" t="str">
        <f t="shared" si="3"/>
        <v/>
      </c>
      <c r="G42" t="str">
        <f t="shared" si="0"/>
        <v/>
      </c>
      <c r="H42" t="str">
        <f t="shared" si="1"/>
        <v/>
      </c>
      <c r="M42" t="str">
        <f t="shared" si="4"/>
        <v/>
      </c>
      <c r="N42" t="str">
        <f t="shared" si="5"/>
        <v/>
      </c>
      <c r="O42" t="str">
        <f t="shared" si="7"/>
        <v/>
      </c>
      <c r="P42" t="str">
        <f t="shared" si="2"/>
        <v/>
      </c>
      <c r="Q42" t="str">
        <f t="shared" si="6"/>
        <v/>
      </c>
    </row>
    <row r="43" spans="6:17">
      <c r="F43" t="str">
        <f t="shared" si="3"/>
        <v/>
      </c>
      <c r="G43" t="str">
        <f t="shared" si="0"/>
        <v/>
      </c>
      <c r="H43" t="str">
        <f t="shared" si="1"/>
        <v/>
      </c>
      <c r="M43" t="str">
        <f t="shared" si="4"/>
        <v/>
      </c>
      <c r="N43" t="str">
        <f t="shared" si="5"/>
        <v/>
      </c>
      <c r="O43" t="str">
        <f t="shared" si="7"/>
        <v/>
      </c>
      <c r="P43" t="str">
        <f t="shared" si="2"/>
        <v/>
      </c>
      <c r="Q43" t="str">
        <f t="shared" si="6"/>
        <v/>
      </c>
    </row>
    <row r="44" spans="6:17">
      <c r="F44" t="str">
        <f t="shared" si="3"/>
        <v/>
      </c>
      <c r="G44" t="str">
        <f t="shared" si="0"/>
        <v/>
      </c>
      <c r="H44" t="str">
        <f t="shared" si="1"/>
        <v/>
      </c>
      <c r="M44" t="str">
        <f t="shared" si="4"/>
        <v/>
      </c>
      <c r="N44" t="str">
        <f t="shared" si="5"/>
        <v/>
      </c>
      <c r="O44" t="str">
        <f t="shared" si="7"/>
        <v/>
      </c>
      <c r="P44" t="str">
        <f t="shared" si="2"/>
        <v/>
      </c>
      <c r="Q44" t="str">
        <f t="shared" si="6"/>
        <v/>
      </c>
    </row>
    <row r="45" spans="6:17">
      <c r="F45" t="str">
        <f t="shared" si="3"/>
        <v/>
      </c>
      <c r="G45" t="str">
        <f t="shared" si="0"/>
        <v/>
      </c>
      <c r="H45" t="str">
        <f t="shared" si="1"/>
        <v/>
      </c>
      <c r="M45" t="str">
        <f t="shared" si="4"/>
        <v/>
      </c>
      <c r="N45" t="str">
        <f t="shared" si="5"/>
        <v/>
      </c>
      <c r="O45" t="str">
        <f t="shared" si="7"/>
        <v/>
      </c>
      <c r="P45" t="str">
        <f t="shared" si="2"/>
        <v/>
      </c>
      <c r="Q45" t="str">
        <f t="shared" si="6"/>
        <v/>
      </c>
    </row>
    <row r="46" spans="6:17">
      <c r="F46" t="str">
        <f t="shared" si="3"/>
        <v/>
      </c>
      <c r="G46" t="str">
        <f t="shared" si="0"/>
        <v/>
      </c>
      <c r="H46" t="str">
        <f t="shared" si="1"/>
        <v/>
      </c>
      <c r="M46" t="str">
        <f t="shared" si="4"/>
        <v/>
      </c>
      <c r="N46" t="str">
        <f t="shared" si="5"/>
        <v/>
      </c>
      <c r="O46" t="str">
        <f t="shared" si="7"/>
        <v/>
      </c>
      <c r="P46" t="str">
        <f t="shared" si="2"/>
        <v/>
      </c>
      <c r="Q46" t="str">
        <f t="shared" si="6"/>
        <v/>
      </c>
    </row>
    <row r="47" spans="6:17">
      <c r="F47" t="str">
        <f t="shared" si="3"/>
        <v/>
      </c>
      <c r="G47" t="str">
        <f t="shared" si="0"/>
        <v/>
      </c>
      <c r="H47" t="str">
        <f t="shared" si="1"/>
        <v/>
      </c>
      <c r="M47" t="str">
        <f t="shared" si="4"/>
        <v/>
      </c>
      <c r="N47" t="str">
        <f t="shared" si="5"/>
        <v/>
      </c>
      <c r="O47" t="str">
        <f t="shared" si="7"/>
        <v/>
      </c>
      <c r="P47" t="str">
        <f t="shared" si="2"/>
        <v/>
      </c>
      <c r="Q47" t="str">
        <f t="shared" si="6"/>
        <v/>
      </c>
    </row>
    <row r="48" spans="6:17">
      <c r="F48" t="str">
        <f t="shared" si="3"/>
        <v/>
      </c>
      <c r="G48" t="str">
        <f t="shared" si="0"/>
        <v/>
      </c>
      <c r="H48" t="str">
        <f t="shared" si="1"/>
        <v/>
      </c>
      <c r="M48" t="str">
        <f t="shared" si="4"/>
        <v/>
      </c>
      <c r="N48" t="str">
        <f t="shared" si="5"/>
        <v/>
      </c>
      <c r="O48" t="str">
        <f t="shared" si="7"/>
        <v/>
      </c>
      <c r="P48" t="str">
        <f t="shared" si="2"/>
        <v/>
      </c>
      <c r="Q48" t="str">
        <f t="shared" si="6"/>
        <v/>
      </c>
    </row>
    <row r="49" spans="6:17">
      <c r="F49" t="str">
        <f t="shared" si="3"/>
        <v/>
      </c>
      <c r="G49" t="str">
        <f t="shared" si="0"/>
        <v/>
      </c>
      <c r="H49" t="str">
        <f t="shared" si="1"/>
        <v/>
      </c>
      <c r="M49" t="str">
        <f t="shared" si="4"/>
        <v/>
      </c>
      <c r="N49" t="str">
        <f t="shared" si="5"/>
        <v/>
      </c>
      <c r="O49" t="str">
        <f t="shared" si="7"/>
        <v/>
      </c>
      <c r="P49" t="str">
        <f t="shared" si="2"/>
        <v/>
      </c>
      <c r="Q49" t="str">
        <f t="shared" si="6"/>
        <v/>
      </c>
    </row>
    <row r="50" spans="6:17">
      <c r="F50" t="str">
        <f t="shared" si="3"/>
        <v/>
      </c>
      <c r="G50" t="str">
        <f t="shared" si="0"/>
        <v/>
      </c>
      <c r="H50" t="str">
        <f t="shared" si="1"/>
        <v/>
      </c>
      <c r="M50" t="str">
        <f t="shared" si="4"/>
        <v/>
      </c>
      <c r="N50" t="str">
        <f t="shared" si="5"/>
        <v/>
      </c>
      <c r="O50" t="str">
        <f t="shared" si="7"/>
        <v/>
      </c>
      <c r="P50" t="str">
        <f t="shared" si="2"/>
        <v/>
      </c>
      <c r="Q50" t="str">
        <f t="shared" si="6"/>
        <v/>
      </c>
    </row>
    <row r="51" spans="6:17">
      <c r="F51" t="str">
        <f t="shared" si="3"/>
        <v/>
      </c>
      <c r="G51" t="str">
        <f t="shared" si="0"/>
        <v/>
      </c>
      <c r="H51" t="str">
        <f t="shared" si="1"/>
        <v/>
      </c>
      <c r="M51" t="str">
        <f t="shared" si="4"/>
        <v/>
      </c>
      <c r="N51" t="str">
        <f t="shared" si="5"/>
        <v/>
      </c>
      <c r="O51" t="str">
        <f t="shared" si="7"/>
        <v/>
      </c>
      <c r="P51" t="str">
        <f t="shared" si="2"/>
        <v/>
      </c>
      <c r="Q51" t="str">
        <f t="shared" si="6"/>
        <v/>
      </c>
    </row>
    <row r="52" spans="6:17">
      <c r="F52" t="str">
        <f t="shared" si="3"/>
        <v/>
      </c>
      <c r="G52" t="str">
        <f t="shared" si="0"/>
        <v/>
      </c>
      <c r="H52" t="str">
        <f t="shared" si="1"/>
        <v/>
      </c>
      <c r="M52" t="str">
        <f t="shared" si="4"/>
        <v/>
      </c>
      <c r="N52" t="str">
        <f t="shared" si="5"/>
        <v/>
      </c>
      <c r="O52" t="str">
        <f t="shared" si="7"/>
        <v/>
      </c>
      <c r="P52" t="str">
        <f t="shared" si="2"/>
        <v/>
      </c>
      <c r="Q52" t="str">
        <f t="shared" si="6"/>
        <v/>
      </c>
    </row>
    <row r="53" spans="6:17">
      <c r="F53" t="str">
        <f t="shared" si="3"/>
        <v/>
      </c>
      <c r="G53" t="str">
        <f t="shared" si="0"/>
        <v/>
      </c>
      <c r="H53" t="str">
        <f t="shared" si="1"/>
        <v/>
      </c>
      <c r="M53" t="str">
        <f t="shared" si="4"/>
        <v/>
      </c>
      <c r="N53" t="str">
        <f t="shared" si="5"/>
        <v/>
      </c>
      <c r="O53" t="str">
        <f t="shared" si="7"/>
        <v/>
      </c>
      <c r="P53" t="str">
        <f t="shared" si="2"/>
        <v/>
      </c>
      <c r="Q53" t="str">
        <f t="shared" si="6"/>
        <v/>
      </c>
    </row>
    <row r="54" spans="6:17">
      <c r="F54" t="str">
        <f t="shared" si="3"/>
        <v/>
      </c>
      <c r="G54" t="str">
        <f t="shared" si="0"/>
        <v/>
      </c>
      <c r="H54" t="str">
        <f t="shared" si="1"/>
        <v/>
      </c>
      <c r="M54" t="str">
        <f t="shared" si="4"/>
        <v/>
      </c>
      <c r="N54" t="str">
        <f t="shared" si="5"/>
        <v/>
      </c>
      <c r="O54" t="str">
        <f t="shared" si="7"/>
        <v/>
      </c>
      <c r="P54" t="str">
        <f t="shared" si="2"/>
        <v/>
      </c>
      <c r="Q54" t="str">
        <f t="shared" si="6"/>
        <v/>
      </c>
    </row>
    <row r="55" spans="6:17">
      <c r="F55" t="str">
        <f t="shared" si="3"/>
        <v/>
      </c>
      <c r="G55" t="str">
        <f t="shared" si="0"/>
        <v/>
      </c>
      <c r="H55" t="str">
        <f t="shared" si="1"/>
        <v/>
      </c>
      <c r="M55" t="str">
        <f t="shared" si="4"/>
        <v/>
      </c>
      <c r="N55" t="str">
        <f t="shared" si="5"/>
        <v/>
      </c>
      <c r="O55" t="str">
        <f t="shared" si="7"/>
        <v/>
      </c>
      <c r="P55" t="str">
        <f t="shared" si="2"/>
        <v/>
      </c>
      <c r="Q55" t="str">
        <f t="shared" si="6"/>
        <v/>
      </c>
    </row>
    <row r="56" spans="6:17">
      <c r="F56" t="str">
        <f t="shared" si="3"/>
        <v/>
      </c>
      <c r="G56" t="str">
        <f t="shared" si="0"/>
        <v/>
      </c>
      <c r="H56" t="str">
        <f t="shared" si="1"/>
        <v/>
      </c>
      <c r="M56" t="str">
        <f t="shared" si="4"/>
        <v/>
      </c>
      <c r="N56" t="str">
        <f t="shared" si="5"/>
        <v/>
      </c>
      <c r="O56" t="str">
        <f t="shared" si="7"/>
        <v/>
      </c>
      <c r="P56" t="str">
        <f t="shared" si="2"/>
        <v/>
      </c>
      <c r="Q56" t="str">
        <f t="shared" si="6"/>
        <v/>
      </c>
    </row>
    <row r="57" spans="6:17">
      <c r="F57" t="str">
        <f t="shared" si="3"/>
        <v/>
      </c>
      <c r="G57" t="str">
        <f t="shared" si="0"/>
        <v/>
      </c>
      <c r="H57" t="str">
        <f t="shared" si="1"/>
        <v/>
      </c>
      <c r="M57" t="str">
        <f t="shared" si="4"/>
        <v/>
      </c>
      <c r="N57" t="str">
        <f t="shared" si="5"/>
        <v/>
      </c>
      <c r="O57" t="str">
        <f t="shared" si="7"/>
        <v/>
      </c>
      <c r="P57" t="str">
        <f t="shared" si="2"/>
        <v/>
      </c>
      <c r="Q57" t="str">
        <f t="shared" si="6"/>
        <v/>
      </c>
    </row>
    <row r="58" spans="6:17">
      <c r="F58" t="str">
        <f t="shared" si="3"/>
        <v/>
      </c>
      <c r="G58" t="str">
        <f t="shared" si="0"/>
        <v/>
      </c>
      <c r="H58" t="str">
        <f t="shared" si="1"/>
        <v/>
      </c>
      <c r="M58" t="str">
        <f t="shared" si="4"/>
        <v/>
      </c>
      <c r="N58" t="str">
        <f t="shared" si="5"/>
        <v/>
      </c>
      <c r="O58" t="str">
        <f t="shared" si="7"/>
        <v/>
      </c>
      <c r="P58" t="str">
        <f t="shared" si="2"/>
        <v/>
      </c>
      <c r="Q58" t="str">
        <f t="shared" si="6"/>
        <v/>
      </c>
    </row>
    <row r="59" spans="6:17">
      <c r="F59" t="str">
        <f t="shared" si="3"/>
        <v/>
      </c>
      <c r="G59" t="str">
        <f t="shared" si="0"/>
        <v/>
      </c>
      <c r="H59" t="str">
        <f t="shared" si="1"/>
        <v/>
      </c>
      <c r="M59" t="str">
        <f t="shared" si="4"/>
        <v/>
      </c>
      <c r="N59" t="str">
        <f t="shared" si="5"/>
        <v/>
      </c>
      <c r="O59" t="str">
        <f t="shared" si="7"/>
        <v/>
      </c>
      <c r="P59" t="str">
        <f t="shared" si="2"/>
        <v/>
      </c>
      <c r="Q59" t="str">
        <f t="shared" si="6"/>
        <v/>
      </c>
    </row>
    <row r="60" spans="6:17">
      <c r="F60" t="str">
        <f t="shared" si="3"/>
        <v/>
      </c>
      <c r="G60" t="str">
        <f t="shared" si="0"/>
        <v/>
      </c>
      <c r="H60" t="str">
        <f t="shared" si="1"/>
        <v/>
      </c>
      <c r="M60" t="str">
        <f t="shared" si="4"/>
        <v/>
      </c>
      <c r="N60" t="str">
        <f t="shared" si="5"/>
        <v/>
      </c>
      <c r="O60" t="str">
        <f t="shared" si="7"/>
        <v/>
      </c>
      <c r="P60" t="str">
        <f t="shared" si="2"/>
        <v/>
      </c>
      <c r="Q60" t="str">
        <f t="shared" si="6"/>
        <v/>
      </c>
    </row>
    <row r="61" spans="6:17">
      <c r="F61" t="str">
        <f t="shared" si="3"/>
        <v/>
      </c>
      <c r="G61" t="str">
        <f t="shared" si="0"/>
        <v/>
      </c>
      <c r="H61" t="str">
        <f t="shared" si="1"/>
        <v/>
      </c>
      <c r="M61" t="str">
        <f t="shared" si="4"/>
        <v/>
      </c>
      <c r="N61" t="str">
        <f t="shared" si="5"/>
        <v/>
      </c>
      <c r="O61" t="str">
        <f t="shared" si="7"/>
        <v/>
      </c>
      <c r="P61" t="str">
        <f t="shared" si="2"/>
        <v/>
      </c>
      <c r="Q61" t="str">
        <f t="shared" si="6"/>
        <v/>
      </c>
    </row>
    <row r="62" spans="6:17">
      <c r="F62" t="str">
        <f t="shared" si="3"/>
        <v/>
      </c>
      <c r="G62" t="str">
        <f t="shared" si="0"/>
        <v/>
      </c>
      <c r="H62" t="str">
        <f t="shared" si="1"/>
        <v/>
      </c>
      <c r="M62" t="str">
        <f t="shared" si="4"/>
        <v/>
      </c>
      <c r="N62" t="str">
        <f t="shared" si="5"/>
        <v/>
      </c>
      <c r="O62" t="str">
        <f t="shared" si="7"/>
        <v/>
      </c>
      <c r="P62" t="str">
        <f t="shared" si="2"/>
        <v/>
      </c>
      <c r="Q62" t="str">
        <f t="shared" si="6"/>
        <v/>
      </c>
    </row>
    <row r="63" spans="6:17">
      <c r="F63" t="str">
        <f t="shared" si="3"/>
        <v/>
      </c>
      <c r="G63" t="str">
        <f t="shared" si="0"/>
        <v/>
      </c>
      <c r="H63" t="str">
        <f t="shared" si="1"/>
        <v/>
      </c>
      <c r="M63" t="str">
        <f t="shared" si="4"/>
        <v/>
      </c>
      <c r="N63" t="str">
        <f t="shared" si="5"/>
        <v/>
      </c>
      <c r="O63" t="str">
        <f t="shared" si="7"/>
        <v/>
      </c>
      <c r="P63" t="str">
        <f t="shared" si="2"/>
        <v/>
      </c>
      <c r="Q63" t="str">
        <f t="shared" si="6"/>
        <v/>
      </c>
    </row>
    <row r="64" spans="6:17">
      <c r="F64" t="str">
        <f t="shared" si="3"/>
        <v/>
      </c>
      <c r="G64" t="str">
        <f t="shared" si="0"/>
        <v/>
      </c>
      <c r="H64" t="str">
        <f t="shared" si="1"/>
        <v/>
      </c>
      <c r="M64" t="str">
        <f t="shared" si="4"/>
        <v/>
      </c>
      <c r="N64" t="str">
        <f t="shared" si="5"/>
        <v/>
      </c>
      <c r="O64" t="str">
        <f t="shared" si="7"/>
        <v/>
      </c>
      <c r="P64" t="str">
        <f t="shared" si="2"/>
        <v/>
      </c>
      <c r="Q64" t="str">
        <f t="shared" si="6"/>
        <v/>
      </c>
    </row>
    <row r="65" spans="6:17">
      <c r="F65" t="str">
        <f t="shared" si="3"/>
        <v/>
      </c>
      <c r="G65" t="str">
        <f t="shared" si="0"/>
        <v/>
      </c>
      <c r="H65" t="str">
        <f t="shared" si="1"/>
        <v/>
      </c>
      <c r="M65" t="str">
        <f t="shared" si="4"/>
        <v/>
      </c>
      <c r="N65" t="str">
        <f t="shared" si="5"/>
        <v/>
      </c>
      <c r="O65" t="str">
        <f t="shared" si="7"/>
        <v/>
      </c>
      <c r="P65" t="str">
        <f t="shared" si="2"/>
        <v/>
      </c>
      <c r="Q65" t="str">
        <f t="shared" si="6"/>
        <v/>
      </c>
    </row>
    <row r="66" spans="6:17">
      <c r="F66" t="str">
        <f t="shared" si="3"/>
        <v/>
      </c>
      <c r="G66" t="str">
        <f t="shared" si="0"/>
        <v/>
      </c>
      <c r="H66" t="str">
        <f t="shared" si="1"/>
        <v/>
      </c>
      <c r="M66" t="str">
        <f t="shared" si="4"/>
        <v/>
      </c>
      <c r="N66" t="str">
        <f t="shared" si="5"/>
        <v/>
      </c>
      <c r="O66" t="str">
        <f t="shared" si="7"/>
        <v/>
      </c>
      <c r="P66" t="str">
        <f t="shared" si="2"/>
        <v/>
      </c>
      <c r="Q66" t="str">
        <f t="shared" si="6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R18:R10000 Q2:Q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2:O27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23" activePane="bottomLeft" state="frozen"/>
      <selection pane="bottomLeft" activeCell="C41" sqref="C41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2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6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36" t="s">
        <v>7581</v>
      </c>
      <c r="B2" s="137">
        <v>43378</v>
      </c>
      <c r="C2" s="136">
        <v>2</v>
      </c>
      <c r="D2" s="138">
        <v>792</v>
      </c>
      <c r="E2" s="139">
        <v>39</v>
      </c>
      <c r="F2" s="139"/>
      <c r="G2" s="139">
        <v>15</v>
      </c>
      <c r="H2" s="139">
        <v>8</v>
      </c>
      <c r="I2" s="140"/>
      <c r="J2" s="139"/>
      <c r="K2" s="139"/>
      <c r="L2" s="141"/>
      <c r="M2" s="141"/>
      <c r="N2" s="142"/>
      <c r="O2" s="139">
        <v>285</v>
      </c>
      <c r="P2" s="76" t="s">
        <v>6857</v>
      </c>
      <c r="Q2" s="77">
        <v>1.3680000000000001</v>
      </c>
      <c r="R2" s="78"/>
      <c r="S2" s="75">
        <v>9998</v>
      </c>
      <c r="T2" s="75"/>
      <c r="U2" s="79" t="str">
        <f>VLOOKUP(S2,'Taxa v. 19'!$A$2:$D$2498,2,FALSE)</f>
        <v>vide</v>
      </c>
      <c r="V2" s="79">
        <f>VLOOKUP(T2,'Détail de taxa'!$A$1:$B$51,2,FALSE)</f>
        <v>0</v>
      </c>
      <c r="W2" s="80"/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36" t="s">
        <v>7581</v>
      </c>
      <c r="B3" s="137">
        <v>43378</v>
      </c>
      <c r="C3" s="136">
        <v>2</v>
      </c>
      <c r="D3" s="143">
        <v>792</v>
      </c>
      <c r="E3" s="143">
        <v>39</v>
      </c>
      <c r="F3" s="143"/>
      <c r="G3" s="143">
        <v>15</v>
      </c>
      <c r="H3" s="143">
        <v>8</v>
      </c>
      <c r="I3" s="144"/>
      <c r="J3" s="145"/>
      <c r="K3" s="145"/>
      <c r="L3" s="145"/>
      <c r="M3" s="145"/>
      <c r="N3" s="145"/>
      <c r="O3" s="143">
        <v>286</v>
      </c>
      <c r="P3" s="91"/>
      <c r="Q3" s="92">
        <v>1.34</v>
      </c>
      <c r="R3" s="93">
        <v>8.0000000000000002E-3</v>
      </c>
      <c r="S3" s="75">
        <v>6085</v>
      </c>
      <c r="T3" s="75">
        <v>15</v>
      </c>
      <c r="U3" s="79" t="str">
        <f>VLOOKUP(S3,'Taxa v. 19'!$A$2:$D$2498,2,FALSE)</f>
        <v>Calanus hyperboreus</v>
      </c>
      <c r="V3" s="79" t="str">
        <f>VLOOKUP(T3,'Détail de taxa'!$A$1:$B$51,2,FALSE)</f>
        <v>Civ</v>
      </c>
      <c r="W3" s="80">
        <v>1</v>
      </c>
      <c r="X3" s="94">
        <v>2E-3</v>
      </c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36"/>
      <c r="B4" s="136"/>
      <c r="C4" s="136"/>
      <c r="D4" s="143"/>
      <c r="E4" s="143"/>
      <c r="F4" s="143"/>
      <c r="G4" s="143"/>
      <c r="H4" s="143"/>
      <c r="I4" s="144"/>
      <c r="J4" s="145"/>
      <c r="K4" s="145"/>
      <c r="L4" s="145"/>
      <c r="M4" s="145"/>
      <c r="N4" s="145"/>
      <c r="O4" s="143"/>
      <c r="P4" s="91" t="s">
        <v>6857</v>
      </c>
      <c r="Q4" s="92"/>
      <c r="R4" s="93"/>
      <c r="S4" s="75">
        <v>9977</v>
      </c>
      <c r="T4" s="75"/>
      <c r="U4" s="79" t="str">
        <f>VLOOKUP(S4,'Taxa v. 19'!$A$2:$D$2498,2,FALSE)</f>
        <v>mucus</v>
      </c>
      <c r="V4" s="79">
        <f>VLOOKUP(T4,'Détail de taxa'!$A$1:$B$51,2,FALSE)</f>
        <v>0</v>
      </c>
      <c r="W4" s="80"/>
      <c r="X4" s="94"/>
      <c r="Y4" s="95"/>
      <c r="Z4" s="96">
        <f>R3-X3</f>
        <v>6.0000000000000001E-3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36" t="s">
        <v>7581</v>
      </c>
      <c r="B5" s="137">
        <v>43378</v>
      </c>
      <c r="C5" s="136">
        <v>2</v>
      </c>
      <c r="D5" s="138">
        <v>792</v>
      </c>
      <c r="E5" s="139">
        <v>39</v>
      </c>
      <c r="F5" s="139"/>
      <c r="G5" s="139">
        <v>14</v>
      </c>
      <c r="H5" s="139">
        <v>37</v>
      </c>
      <c r="I5" s="140"/>
      <c r="J5" s="139"/>
      <c r="K5" s="139"/>
      <c r="L5" s="141"/>
      <c r="M5" s="141"/>
      <c r="N5" s="142"/>
      <c r="O5" s="139">
        <v>287</v>
      </c>
      <c r="P5" s="91" t="s">
        <v>6857</v>
      </c>
      <c r="Q5" s="92">
        <v>1.492</v>
      </c>
      <c r="R5" s="93">
        <v>0.65600000000000003</v>
      </c>
      <c r="S5" s="75">
        <v>6085</v>
      </c>
      <c r="T5" s="75">
        <v>16</v>
      </c>
      <c r="U5" s="79" t="str">
        <f>VLOOKUP(S5,'Taxa v. 19'!$A$2:$D$2498,2,FALSE)</f>
        <v>Calanus hyperboreus</v>
      </c>
      <c r="V5" s="79" t="str">
        <f>VLOOKUP(T5,'Détail de taxa'!$A$1:$B$51,2,FALSE)</f>
        <v>Cv</v>
      </c>
      <c r="W5" s="80">
        <v>1</v>
      </c>
      <c r="X5" s="94">
        <v>3.0000000000000001E-3</v>
      </c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36"/>
      <c r="B6" s="137"/>
      <c r="C6" s="136"/>
      <c r="D6" s="138"/>
      <c r="E6" s="139"/>
      <c r="F6" s="139"/>
      <c r="G6" s="139"/>
      <c r="H6" s="139"/>
      <c r="I6" s="140"/>
      <c r="J6" s="139"/>
      <c r="K6" s="139"/>
      <c r="L6" s="141"/>
      <c r="M6" s="141"/>
      <c r="N6" s="142"/>
      <c r="O6" s="139"/>
      <c r="P6" s="91"/>
      <c r="Q6" s="92"/>
      <c r="R6" s="93"/>
      <c r="S6" s="75">
        <v>6208</v>
      </c>
      <c r="T6" s="75">
        <v>18</v>
      </c>
      <c r="U6" s="79" t="str">
        <f>VLOOKUP(S6,'Taxa v. 19'!$A$2:$D$2498,2,FALSE)</f>
        <v>Paraeuchaeta norvegica</v>
      </c>
      <c r="V6" s="79" t="str">
        <f>VLOOKUP(T6,'Détail de taxa'!$A$1:$B$51,2,FALSE)</f>
        <v>Cvi femelle</v>
      </c>
      <c r="W6" s="80">
        <v>3</v>
      </c>
      <c r="X6" s="94"/>
      <c r="Y6" s="95">
        <v>3.6999999999999998E-2</v>
      </c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36"/>
      <c r="B7" s="137"/>
      <c r="C7" s="136"/>
      <c r="D7" s="138"/>
      <c r="E7" s="139"/>
      <c r="F7" s="139"/>
      <c r="G7" s="139"/>
      <c r="H7" s="139"/>
      <c r="I7" s="140"/>
      <c r="J7" s="139"/>
      <c r="K7" s="139"/>
      <c r="L7" s="141"/>
      <c r="M7" s="141"/>
      <c r="N7" s="142"/>
      <c r="O7" s="139"/>
      <c r="P7" s="91"/>
      <c r="Q7" s="92"/>
      <c r="R7" s="93"/>
      <c r="S7" s="75">
        <v>8054</v>
      </c>
      <c r="T7" s="75">
        <v>3</v>
      </c>
      <c r="U7" s="79" t="str">
        <f>VLOOKUP(S7,'Taxa v. 19'!$A$2:$D$2498,2,FALSE)</f>
        <v>Pasiphaeidae</v>
      </c>
      <c r="V7" s="79" t="str">
        <f>VLOOKUP(T7,'Détail de taxa'!$A$1:$B$51,2,FALSE)</f>
        <v>mégalopes</v>
      </c>
      <c r="W7" s="80">
        <v>1</v>
      </c>
      <c r="X7" s="94"/>
      <c r="Y7" s="95">
        <v>0.27100000000000002</v>
      </c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36"/>
      <c r="B8" s="137"/>
      <c r="C8" s="136"/>
      <c r="D8" s="143"/>
      <c r="E8" s="143"/>
      <c r="F8" s="143"/>
      <c r="G8" s="143"/>
      <c r="H8" s="143"/>
      <c r="I8" s="144"/>
      <c r="J8" s="145"/>
      <c r="K8" s="145"/>
      <c r="L8" s="145"/>
      <c r="M8" s="145"/>
      <c r="N8" s="145"/>
      <c r="O8" s="143"/>
      <c r="P8" s="91"/>
      <c r="Q8" s="92"/>
      <c r="R8" s="93"/>
      <c r="S8" s="75">
        <v>6968</v>
      </c>
      <c r="T8" s="75"/>
      <c r="U8" s="79" t="str">
        <f>VLOOKUP(S8,'Taxa v. 19'!$A$2:$D$2498,2,FALSE)</f>
        <v>Themisto abyssorum</v>
      </c>
      <c r="V8" s="79">
        <f>VLOOKUP(T8,'Détail de taxa'!$A$1:$B$51,2,FALSE)</f>
        <v>0</v>
      </c>
      <c r="W8" s="80"/>
      <c r="X8" s="94">
        <v>1.6E-2</v>
      </c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36"/>
      <c r="B9" s="136"/>
      <c r="C9" s="136"/>
      <c r="D9" s="143"/>
      <c r="E9" s="143"/>
      <c r="F9" s="143"/>
      <c r="G9" s="143"/>
      <c r="H9" s="143"/>
      <c r="I9" s="144"/>
      <c r="J9" s="145"/>
      <c r="K9" s="145"/>
      <c r="L9" s="145"/>
      <c r="M9" s="145"/>
      <c r="N9" s="145"/>
      <c r="O9" s="143"/>
      <c r="P9" s="91" t="s">
        <v>6857</v>
      </c>
      <c r="Q9" s="92"/>
      <c r="R9" s="93"/>
      <c r="S9" s="75">
        <v>6085</v>
      </c>
      <c r="T9" s="75">
        <v>18</v>
      </c>
      <c r="U9" s="79" t="str">
        <f>VLOOKUP(S9,'Taxa v. 19'!$A$2:$D$2498,2,FALSE)</f>
        <v>Calanus hyperboreus</v>
      </c>
      <c r="V9" s="79" t="str">
        <f>VLOOKUP(T9,'Détail de taxa'!$A$1:$B$51,2,FALSE)</f>
        <v>Cvi femelle</v>
      </c>
      <c r="W9" s="80">
        <v>1</v>
      </c>
      <c r="X9" s="94">
        <v>5.0000000000000001E-3</v>
      </c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6"/>
      <c r="B10" s="136"/>
      <c r="C10" s="136"/>
      <c r="D10" s="143"/>
      <c r="E10" s="143"/>
      <c r="F10" s="143"/>
      <c r="G10" s="143"/>
      <c r="H10" s="143"/>
      <c r="I10" s="144"/>
      <c r="J10" s="145"/>
      <c r="K10" s="145"/>
      <c r="L10" s="145"/>
      <c r="M10" s="145"/>
      <c r="N10" s="145"/>
      <c r="O10" s="143"/>
      <c r="P10" s="91"/>
      <c r="Q10" s="92"/>
      <c r="R10" s="93"/>
      <c r="S10" s="75">
        <v>8054</v>
      </c>
      <c r="T10" s="75">
        <v>81</v>
      </c>
      <c r="U10" s="79" t="str">
        <f>VLOOKUP(S10,'Taxa v. 19'!$A$2:$D$2498,2,FALSE)</f>
        <v>Pasiphaeidae</v>
      </c>
      <c r="V10" s="79" t="str">
        <f>VLOOKUP(T10,'Détail de taxa'!$A$1:$B$51,2,FALSE)</f>
        <v>partiel</v>
      </c>
      <c r="W10" s="80"/>
      <c r="X10" s="94"/>
      <c r="Y10" s="95"/>
      <c r="Z10" s="96">
        <v>0.13200000000000001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6"/>
      <c r="B11" s="136"/>
      <c r="C11" s="136"/>
      <c r="D11" s="143"/>
      <c r="E11" s="143"/>
      <c r="F11" s="143"/>
      <c r="G11" s="143"/>
      <c r="H11" s="143"/>
      <c r="I11" s="144"/>
      <c r="J11" s="145"/>
      <c r="K11" s="145"/>
      <c r="L11" s="145"/>
      <c r="M11" s="145"/>
      <c r="N11" s="145"/>
      <c r="O11" s="143"/>
      <c r="P11" s="91"/>
      <c r="Q11" s="92"/>
      <c r="R11" s="93"/>
      <c r="S11" s="75">
        <v>9977</v>
      </c>
      <c r="T11" s="75"/>
      <c r="U11" s="79" t="str">
        <f>VLOOKUP(S11,'Taxa v. 19'!$A$2:$D$2498,2,FALSE)</f>
        <v>mucus</v>
      </c>
      <c r="V11" s="79">
        <f>VLOOKUP(T11,'Détail de taxa'!$A$1:$B$51,2,FALSE)</f>
        <v>0</v>
      </c>
      <c r="W11" s="80"/>
      <c r="X11" s="94"/>
      <c r="Y11" s="95"/>
      <c r="Z11" s="96">
        <f>R5-X5-Y6-Y7-X8-X9-Z10</f>
        <v>0.19199999999999995</v>
      </c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6" t="s">
        <v>7581</v>
      </c>
      <c r="B12" s="137">
        <v>43378</v>
      </c>
      <c r="C12" s="136">
        <v>2</v>
      </c>
      <c r="D12" s="143">
        <v>792</v>
      </c>
      <c r="E12" s="143">
        <v>39</v>
      </c>
      <c r="F12" s="143"/>
      <c r="G12" s="143">
        <v>14</v>
      </c>
      <c r="H12" s="143">
        <v>37</v>
      </c>
      <c r="I12" s="144"/>
      <c r="J12" s="145"/>
      <c r="K12" s="145"/>
      <c r="L12" s="145"/>
      <c r="M12" s="145"/>
      <c r="N12" s="145"/>
      <c r="O12" s="143">
        <v>288</v>
      </c>
      <c r="P12" s="91"/>
      <c r="Q12" s="92">
        <v>1.351</v>
      </c>
      <c r="R12" s="93">
        <v>0.34100000000000003</v>
      </c>
      <c r="S12" s="75">
        <v>6085</v>
      </c>
      <c r="T12" s="75">
        <v>18</v>
      </c>
      <c r="U12" s="79" t="str">
        <f>VLOOKUP(S12,'Taxa v. 19'!$A$2:$D$2498,2,FALSE)</f>
        <v>Calanus hyperboreus</v>
      </c>
      <c r="V12" s="79" t="str">
        <f>VLOOKUP(T12,'Détail de taxa'!$A$1:$B$51,2,FALSE)</f>
        <v>Cvi femelle</v>
      </c>
      <c r="W12" s="80">
        <v>1</v>
      </c>
      <c r="X12" s="94">
        <v>4.0000000000000001E-3</v>
      </c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/>
      <c r="B13" s="136"/>
      <c r="C13" s="136"/>
      <c r="D13" s="143"/>
      <c r="E13" s="143"/>
      <c r="F13" s="143"/>
      <c r="G13" s="143"/>
      <c r="H13" s="143"/>
      <c r="I13" s="144"/>
      <c r="J13" s="145"/>
      <c r="K13" s="145"/>
      <c r="L13" s="145"/>
      <c r="M13" s="145"/>
      <c r="N13" s="145"/>
      <c r="O13" s="143"/>
      <c r="P13" s="91"/>
      <c r="Q13" s="92"/>
      <c r="R13" s="93"/>
      <c r="S13" s="75">
        <v>6085</v>
      </c>
      <c r="T13" s="75">
        <v>16</v>
      </c>
      <c r="U13" s="79" t="str">
        <f>VLOOKUP(S13,'Taxa v. 19'!$A$2:$D$2498,2,FALSE)</f>
        <v>Calanus hyperboreus</v>
      </c>
      <c r="V13" s="79" t="str">
        <f>VLOOKUP(T13,'Détail de taxa'!$A$1:$B$51,2,FALSE)</f>
        <v>Cv</v>
      </c>
      <c r="W13" s="80">
        <v>17</v>
      </c>
      <c r="X13" s="94"/>
      <c r="Y13" s="95">
        <v>4.3999999999999997E-2</v>
      </c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36"/>
      <c r="B14" s="136"/>
      <c r="C14" s="136"/>
      <c r="D14" s="143"/>
      <c r="E14" s="143"/>
      <c r="F14" s="143"/>
      <c r="G14" s="143"/>
      <c r="H14" s="143"/>
      <c r="I14" s="144"/>
      <c r="J14" s="145"/>
      <c r="K14" s="145"/>
      <c r="L14" s="145"/>
      <c r="M14" s="145"/>
      <c r="N14" s="145"/>
      <c r="O14" s="143"/>
      <c r="P14" s="91"/>
      <c r="Q14" s="92"/>
      <c r="R14" s="93"/>
      <c r="S14" s="75">
        <v>8054</v>
      </c>
      <c r="T14" s="75">
        <v>81</v>
      </c>
      <c r="U14" s="79" t="str">
        <f>VLOOKUP(S14,'Taxa v. 19'!$A$2:$D$2498,2,FALSE)</f>
        <v>Pasiphaeidae</v>
      </c>
      <c r="V14" s="79" t="str">
        <f>VLOOKUP(T14,'Détail de taxa'!$A$1:$B$51,2,FALSE)</f>
        <v>partiel</v>
      </c>
      <c r="W14" s="80"/>
      <c r="X14" s="94"/>
      <c r="Y14" s="95"/>
      <c r="Z14" s="96">
        <v>0.20599999999999999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36"/>
      <c r="B15" s="136"/>
      <c r="C15" s="136"/>
      <c r="D15" s="143"/>
      <c r="E15" s="143"/>
      <c r="F15" s="143"/>
      <c r="G15" s="143"/>
      <c r="H15" s="143"/>
      <c r="I15" s="144"/>
      <c r="J15" s="145"/>
      <c r="K15" s="145"/>
      <c r="L15" s="145"/>
      <c r="M15" s="145"/>
      <c r="N15" s="145"/>
      <c r="O15" s="143"/>
      <c r="P15" s="91"/>
      <c r="Q15" s="92"/>
      <c r="R15" s="93"/>
      <c r="S15" s="75">
        <v>6960</v>
      </c>
      <c r="T15" s="75"/>
      <c r="U15" s="79" t="str">
        <f>VLOOKUP(S15,'Taxa v. 19'!$A$2:$D$2498,2,FALSE)</f>
        <v>Hyperiidae</v>
      </c>
      <c r="V15" s="79">
        <f>VLOOKUP(T15,'Détail de taxa'!$A$1:$B$51,2,FALSE)</f>
        <v>0</v>
      </c>
      <c r="W15" s="80">
        <v>1</v>
      </c>
      <c r="X15" s="94"/>
      <c r="Y15" s="95">
        <v>4.0000000000000001E-3</v>
      </c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36"/>
      <c r="B16" s="136"/>
      <c r="C16" s="136"/>
      <c r="D16" s="143"/>
      <c r="E16" s="143"/>
      <c r="F16" s="143"/>
      <c r="G16" s="143"/>
      <c r="H16" s="143"/>
      <c r="I16" s="144"/>
      <c r="J16" s="145"/>
      <c r="K16" s="145"/>
      <c r="L16" s="145"/>
      <c r="M16" s="145"/>
      <c r="N16" s="145"/>
      <c r="O16" s="143"/>
      <c r="P16" s="91"/>
      <c r="Q16" s="92"/>
      <c r="R16" s="93"/>
      <c r="S16" s="75">
        <v>9977</v>
      </c>
      <c r="T16" s="75"/>
      <c r="U16" s="79" t="str">
        <f>VLOOKUP(S16,'Taxa v. 19'!$A$2:$D$2498,2,FALSE)</f>
        <v>mucus</v>
      </c>
      <c r="V16" s="79">
        <f>VLOOKUP(T16,'Détail de taxa'!$A$1:$B$51,2,FALSE)</f>
        <v>0</v>
      </c>
      <c r="W16" s="80"/>
      <c r="X16" s="94"/>
      <c r="Y16" s="95"/>
      <c r="Z16" s="96">
        <f>R12-X12-Y13-Z14-Y15</f>
        <v>8.3000000000000046E-2</v>
      </c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36" t="s">
        <v>7581</v>
      </c>
      <c r="B17" s="137">
        <v>43378</v>
      </c>
      <c r="C17" s="136">
        <v>2</v>
      </c>
      <c r="D17" s="143">
        <v>792</v>
      </c>
      <c r="E17" s="143">
        <v>39</v>
      </c>
      <c r="F17" s="143"/>
      <c r="G17" s="143">
        <v>14</v>
      </c>
      <c r="H17" s="143">
        <v>37</v>
      </c>
      <c r="I17" s="144"/>
      <c r="J17" s="145"/>
      <c r="K17" s="145"/>
      <c r="L17" s="145"/>
      <c r="M17" s="145"/>
      <c r="N17" s="145"/>
      <c r="O17" s="143">
        <v>289</v>
      </c>
      <c r="P17" s="91"/>
      <c r="Q17" s="92">
        <v>2.335</v>
      </c>
      <c r="R17" s="93">
        <v>1.3759999999999999</v>
      </c>
      <c r="S17" s="75">
        <v>6085</v>
      </c>
      <c r="T17" s="75">
        <v>16</v>
      </c>
      <c r="U17" s="79" t="str">
        <f>VLOOKUP(S17,'Taxa v. 19'!$A$2:$D$2498,2,FALSE)</f>
        <v>Calanus hyperboreus</v>
      </c>
      <c r="V17" s="79" t="str">
        <f>VLOOKUP(T17,'Détail de taxa'!$A$1:$B$51,2,FALSE)</f>
        <v>Cv</v>
      </c>
      <c r="W17" s="80">
        <v>1</v>
      </c>
      <c r="X17" s="94"/>
      <c r="Y17" s="95">
        <v>2E-3</v>
      </c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36"/>
      <c r="B18" s="136"/>
      <c r="C18" s="136"/>
      <c r="D18" s="143"/>
      <c r="E18" s="143"/>
      <c r="F18" s="143"/>
      <c r="G18" s="143"/>
      <c r="H18" s="143"/>
      <c r="I18" s="144"/>
      <c r="J18" s="145"/>
      <c r="K18" s="145"/>
      <c r="L18" s="145"/>
      <c r="M18" s="145"/>
      <c r="N18" s="145"/>
      <c r="O18" s="143"/>
      <c r="P18" s="91"/>
      <c r="Q18" s="92"/>
      <c r="R18" s="93"/>
      <c r="S18" s="75">
        <v>8054</v>
      </c>
      <c r="T18" s="75"/>
      <c r="U18" s="79" t="str">
        <f>VLOOKUP(S18,'Taxa v. 19'!$A$2:$D$2498,2,FALSE)</f>
        <v>Pasiphaeidae</v>
      </c>
      <c r="V18" s="79">
        <f>VLOOKUP(T18,'Détail de taxa'!$A$1:$B$51,2,FALSE)</f>
        <v>0</v>
      </c>
      <c r="W18" s="80">
        <v>5</v>
      </c>
      <c r="X18" s="94"/>
      <c r="Y18" s="95">
        <v>0.67600000000000005</v>
      </c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36"/>
      <c r="B19" s="136"/>
      <c r="C19" s="136"/>
      <c r="D19" s="143"/>
      <c r="E19" s="143"/>
      <c r="F19" s="143"/>
      <c r="G19" s="143"/>
      <c r="H19" s="143"/>
      <c r="I19" s="144"/>
      <c r="J19" s="145"/>
      <c r="K19" s="145"/>
      <c r="L19" s="145"/>
      <c r="M19" s="145"/>
      <c r="N19" s="145"/>
      <c r="O19" s="143"/>
      <c r="P19" s="91"/>
      <c r="Q19" s="92"/>
      <c r="R19" s="93"/>
      <c r="S19" s="75">
        <v>8054</v>
      </c>
      <c r="T19" s="75">
        <v>81</v>
      </c>
      <c r="U19" s="79" t="str">
        <f>VLOOKUP(S19,'Taxa v. 19'!$A$2:$D$2498,2,FALSE)</f>
        <v>Pasiphaeidae</v>
      </c>
      <c r="V19" s="79" t="str">
        <f>VLOOKUP(T19,'Détail de taxa'!$A$1:$B$51,2,FALSE)</f>
        <v>partiel</v>
      </c>
      <c r="W19" s="80"/>
      <c r="X19" s="94"/>
      <c r="Y19" s="95"/>
      <c r="Z19" s="96">
        <v>0.57499999999999996</v>
      </c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A20" s="136"/>
      <c r="B20" s="136"/>
      <c r="C20" s="136"/>
      <c r="D20" s="143"/>
      <c r="E20" s="143"/>
      <c r="F20" s="143"/>
      <c r="G20" s="143"/>
      <c r="H20" s="143"/>
      <c r="I20" s="144"/>
      <c r="J20" s="145"/>
      <c r="K20" s="145"/>
      <c r="L20" s="145"/>
      <c r="M20" s="145"/>
      <c r="N20" s="145"/>
      <c r="O20" s="143"/>
      <c r="P20" s="91"/>
      <c r="Q20" s="92"/>
      <c r="R20" s="93"/>
      <c r="S20" s="75">
        <v>6208</v>
      </c>
      <c r="T20" s="75">
        <v>18</v>
      </c>
      <c r="U20" s="79" t="str">
        <f>VLOOKUP(S20,'Taxa v. 19'!$A$2:$D$2498,2,FALSE)</f>
        <v>Paraeuchaeta norvegica</v>
      </c>
      <c r="V20" s="79" t="str">
        <f>VLOOKUP(T20,'Détail de taxa'!$A$1:$B$51,2,FALSE)</f>
        <v>Cvi femelle</v>
      </c>
      <c r="W20" s="80">
        <v>4</v>
      </c>
      <c r="X20" s="94"/>
      <c r="Y20" s="95">
        <v>3.3000000000000002E-2</v>
      </c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A21" s="136"/>
      <c r="B21" s="136"/>
      <c r="C21" s="136"/>
      <c r="D21" s="143"/>
      <c r="E21" s="143"/>
      <c r="F21" s="143"/>
      <c r="G21" s="143"/>
      <c r="H21" s="143"/>
      <c r="I21" s="144"/>
      <c r="J21" s="145"/>
      <c r="K21" s="145"/>
      <c r="L21" s="145"/>
      <c r="M21" s="145"/>
      <c r="N21" s="145"/>
      <c r="O21" s="143"/>
      <c r="P21" s="91"/>
      <c r="Q21" s="92"/>
      <c r="R21" s="93"/>
      <c r="S21" s="75">
        <v>9977</v>
      </c>
      <c r="T21" s="75"/>
      <c r="U21" s="79" t="str">
        <f>VLOOKUP(S21,'Taxa v. 19'!$A$2:$D$2498,2,FALSE)</f>
        <v>mucus</v>
      </c>
      <c r="V21" s="79">
        <f>VLOOKUP(T21,'Détail de taxa'!$A$1:$B$51,2,FALSE)</f>
        <v>0</v>
      </c>
      <c r="W21" s="80"/>
      <c r="X21" s="94"/>
      <c r="Y21" s="95"/>
      <c r="Z21" s="96">
        <f>R17-Y17-Y18-Z19-Y20</f>
        <v>8.9999999999999886E-2</v>
      </c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A22" s="136" t="s">
        <v>7581</v>
      </c>
      <c r="B22" s="137">
        <v>43378</v>
      </c>
      <c r="C22" s="136">
        <v>2</v>
      </c>
      <c r="D22" s="143">
        <v>792</v>
      </c>
      <c r="E22" s="143">
        <v>39</v>
      </c>
      <c r="F22" s="143"/>
      <c r="G22" s="143">
        <v>14</v>
      </c>
      <c r="H22" s="143">
        <v>37</v>
      </c>
      <c r="I22" s="144"/>
      <c r="J22" s="145"/>
      <c r="K22" s="145"/>
      <c r="L22" s="145"/>
      <c r="M22" s="145"/>
      <c r="N22" s="145"/>
      <c r="O22" s="143">
        <v>290</v>
      </c>
      <c r="P22" s="91"/>
      <c r="Q22" s="92">
        <v>1.3380000000000001</v>
      </c>
      <c r="R22" s="93">
        <v>0.36199999999999999</v>
      </c>
      <c r="S22" s="75">
        <v>6085</v>
      </c>
      <c r="T22" s="75">
        <v>18</v>
      </c>
      <c r="U22" s="79" t="str">
        <f>VLOOKUP(S22,'Taxa v. 19'!$A$2:$D$2498,2,FALSE)</f>
        <v>Calanus hyperboreus</v>
      </c>
      <c r="V22" s="79" t="str">
        <f>VLOOKUP(T22,'Détail de taxa'!$A$1:$B$51,2,FALSE)</f>
        <v>Cvi femelle</v>
      </c>
      <c r="W22" s="80">
        <v>1</v>
      </c>
      <c r="X22" s="94"/>
      <c r="Y22" s="95">
        <v>6.0000000000000001E-3</v>
      </c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A23" s="136"/>
      <c r="B23" s="136"/>
      <c r="C23" s="136"/>
      <c r="D23" s="143"/>
      <c r="E23" s="143"/>
      <c r="F23" s="143"/>
      <c r="G23" s="143"/>
      <c r="H23" s="143"/>
      <c r="I23" s="144"/>
      <c r="J23" s="145"/>
      <c r="K23" s="145"/>
      <c r="L23" s="145"/>
      <c r="M23" s="145"/>
      <c r="N23" s="145"/>
      <c r="O23" s="143"/>
      <c r="P23" s="91"/>
      <c r="Q23" s="92"/>
      <c r="R23" s="93"/>
      <c r="S23" s="75">
        <v>6085</v>
      </c>
      <c r="T23" s="75">
        <v>16</v>
      </c>
      <c r="U23" s="79" t="str">
        <f>VLOOKUP(S23,'Taxa v. 19'!$A$2:$D$2498,2,FALSE)</f>
        <v>Calanus hyperboreus</v>
      </c>
      <c r="V23" s="79" t="str">
        <f>VLOOKUP(T23,'Détail de taxa'!$A$1:$B$51,2,FALSE)</f>
        <v>Cv</v>
      </c>
      <c r="W23" s="80">
        <v>1</v>
      </c>
      <c r="X23" s="94"/>
      <c r="Y23" s="95">
        <v>3.0000000000000001E-3</v>
      </c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A24" s="136"/>
      <c r="B24" s="136"/>
      <c r="C24" s="136"/>
      <c r="D24" s="143"/>
      <c r="E24" s="143"/>
      <c r="F24" s="143"/>
      <c r="G24" s="143"/>
      <c r="H24" s="143"/>
      <c r="I24" s="144"/>
      <c r="J24" s="145"/>
      <c r="K24" s="145"/>
      <c r="L24" s="145"/>
      <c r="M24" s="145"/>
      <c r="N24" s="145"/>
      <c r="O24" s="143"/>
      <c r="P24" s="91"/>
      <c r="Q24" s="92"/>
      <c r="R24" s="93"/>
      <c r="S24" s="75">
        <v>8054</v>
      </c>
      <c r="T24" s="75">
        <v>81</v>
      </c>
      <c r="U24" s="79" t="str">
        <f>VLOOKUP(S24,'Taxa v. 19'!$A$2:$D$2498,2,FALSE)</f>
        <v>Pasiphaeidae</v>
      </c>
      <c r="V24" s="79" t="str">
        <f>VLOOKUP(T24,'Détail de taxa'!$A$1:$B$51,2,FALSE)</f>
        <v>partiel</v>
      </c>
      <c r="W24" s="80"/>
      <c r="X24" s="94"/>
      <c r="Y24" s="95"/>
      <c r="Z24" s="96">
        <v>8.5000000000000006E-2</v>
      </c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A25" s="136"/>
      <c r="B25" s="136"/>
      <c r="C25" s="136"/>
      <c r="D25" s="143"/>
      <c r="E25" s="143"/>
      <c r="F25" s="143"/>
      <c r="G25" s="143"/>
      <c r="H25" s="143"/>
      <c r="I25" s="144"/>
      <c r="J25" s="145"/>
      <c r="K25" s="145"/>
      <c r="L25" s="145"/>
      <c r="M25" s="145"/>
      <c r="N25" s="145"/>
      <c r="O25" s="143"/>
      <c r="P25" s="91"/>
      <c r="Q25" s="92"/>
      <c r="R25" s="93"/>
      <c r="S25" s="75">
        <v>6968</v>
      </c>
      <c r="T25" s="75"/>
      <c r="U25" s="79" t="str">
        <f>VLOOKUP(S25,'Taxa v. 19'!$A$2:$D$2498,2,FALSE)</f>
        <v>Themisto abyssorum</v>
      </c>
      <c r="V25" s="79">
        <f>VLOOKUP(T25,'Détail de taxa'!$A$1:$B$51,2,FALSE)</f>
        <v>0</v>
      </c>
      <c r="W25" s="80">
        <v>10</v>
      </c>
      <c r="X25" s="94"/>
      <c r="Y25" s="95">
        <v>0.11600000000000001</v>
      </c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A26" s="136"/>
      <c r="B26" s="136"/>
      <c r="C26" s="136"/>
      <c r="D26" s="143"/>
      <c r="E26" s="143"/>
      <c r="F26" s="143"/>
      <c r="G26" s="143"/>
      <c r="H26" s="143"/>
      <c r="I26" s="144"/>
      <c r="J26" s="145"/>
      <c r="K26" s="145"/>
      <c r="L26" s="145"/>
      <c r="M26" s="145"/>
      <c r="N26" s="145"/>
      <c r="O26" s="143"/>
      <c r="P26" s="91"/>
      <c r="Q26" s="92"/>
      <c r="R26" s="93"/>
      <c r="S26" s="75">
        <v>6970</v>
      </c>
      <c r="T26" s="75"/>
      <c r="U26" s="79" t="str">
        <f>VLOOKUP(S26,'Taxa v. 19'!$A$2:$D$2498,2,FALSE)</f>
        <v>Themisto compressa</v>
      </c>
      <c r="V26" s="79">
        <f>VLOOKUP(T26,'Détail de taxa'!$A$1:$B$51,2,FALSE)</f>
        <v>0</v>
      </c>
      <c r="W26" s="80">
        <v>4</v>
      </c>
      <c r="X26" s="94"/>
      <c r="Y26" s="95">
        <v>6.7000000000000004E-2</v>
      </c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A27" s="136"/>
      <c r="B27" s="136"/>
      <c r="C27" s="136"/>
      <c r="D27" s="143"/>
      <c r="E27" s="143"/>
      <c r="F27" s="143"/>
      <c r="G27" s="143"/>
      <c r="H27" s="143"/>
      <c r="I27" s="144"/>
      <c r="J27" s="145"/>
      <c r="K27" s="145"/>
      <c r="L27" s="145"/>
      <c r="M27" s="145"/>
      <c r="N27" s="145"/>
      <c r="O27" s="143"/>
      <c r="P27" s="91"/>
      <c r="Q27" s="92"/>
      <c r="R27" s="93"/>
      <c r="S27" s="75">
        <v>6967</v>
      </c>
      <c r="T27" s="75">
        <v>81</v>
      </c>
      <c r="U27" s="79" t="str">
        <f>VLOOKUP(S27,'Taxa v. 19'!$A$2:$D$2498,2,FALSE)</f>
        <v>Themisto sp.</v>
      </c>
      <c r="V27" s="79" t="str">
        <f>VLOOKUP(T27,'Détail de taxa'!$A$1:$B$51,2,FALSE)</f>
        <v>partiel</v>
      </c>
      <c r="W27" s="80"/>
      <c r="X27" s="94"/>
      <c r="Y27" s="95"/>
      <c r="Z27" s="96">
        <v>1.7999999999999999E-2</v>
      </c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A28" s="136"/>
      <c r="B28" s="136"/>
      <c r="C28" s="136"/>
      <c r="D28" s="143"/>
      <c r="E28" s="143"/>
      <c r="F28" s="143"/>
      <c r="G28" s="143"/>
      <c r="H28" s="143"/>
      <c r="I28" s="144"/>
      <c r="J28" s="145"/>
      <c r="K28" s="145"/>
      <c r="L28" s="145"/>
      <c r="M28" s="145"/>
      <c r="N28" s="145"/>
      <c r="O28" s="143"/>
      <c r="P28" s="91"/>
      <c r="Q28" s="92"/>
      <c r="R28" s="93"/>
      <c r="S28" s="75">
        <v>6083</v>
      </c>
      <c r="T28" s="75">
        <v>81</v>
      </c>
      <c r="U28" s="79" t="str">
        <f>VLOOKUP(S28,'Taxa v. 19'!$A$2:$D$2498,2,FALSE)</f>
        <v>Calanus sp.</v>
      </c>
      <c r="V28" s="79" t="str">
        <f>VLOOKUP(T28,'Détail de taxa'!$A$1:$B$51,2,FALSE)</f>
        <v>partiel</v>
      </c>
      <c r="W28" s="80"/>
      <c r="X28" s="94"/>
      <c r="Y28" s="95"/>
      <c r="Z28" s="96">
        <v>2.4E-2</v>
      </c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A29" s="136"/>
      <c r="B29" s="136"/>
      <c r="C29" s="136"/>
      <c r="D29" s="143"/>
      <c r="E29" s="143"/>
      <c r="F29" s="143"/>
      <c r="G29" s="143"/>
      <c r="H29" s="143"/>
      <c r="I29" s="144"/>
      <c r="J29" s="145"/>
      <c r="K29" s="145"/>
      <c r="L29" s="145"/>
      <c r="M29" s="145"/>
      <c r="N29" s="145"/>
      <c r="O29" s="143"/>
      <c r="P29" s="91"/>
      <c r="Q29" s="92"/>
      <c r="R29" s="93"/>
      <c r="S29" s="75">
        <v>9977</v>
      </c>
      <c r="T29" s="75"/>
      <c r="U29" s="79" t="str">
        <f>VLOOKUP(S29,'Taxa v. 19'!$A$2:$D$2498,2,FALSE)</f>
        <v>mucus</v>
      </c>
      <c r="V29" s="79">
        <f>VLOOKUP(T29,'Détail de taxa'!$A$1:$B$51,2,FALSE)</f>
        <v>0</v>
      </c>
      <c r="W29" s="80"/>
      <c r="X29" s="94"/>
      <c r="Y29" s="95"/>
      <c r="Z29" s="96">
        <f>R22-Y22-Y23-Z24-Y25-Y26-Z27-Z28</f>
        <v>4.2999999999999962E-2</v>
      </c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A30" s="136" t="s">
        <v>7581</v>
      </c>
      <c r="B30" s="137">
        <v>43378</v>
      </c>
      <c r="C30" s="136">
        <v>2</v>
      </c>
      <c r="D30" s="143">
        <v>792</v>
      </c>
      <c r="E30" s="143">
        <v>39</v>
      </c>
      <c r="F30" s="143"/>
      <c r="G30" s="143">
        <v>14</v>
      </c>
      <c r="H30" s="143">
        <v>37</v>
      </c>
      <c r="I30" s="144"/>
      <c r="J30" s="145"/>
      <c r="K30" s="145"/>
      <c r="L30" s="145"/>
      <c r="M30" s="145"/>
      <c r="N30" s="145"/>
      <c r="O30" s="143">
        <v>291</v>
      </c>
      <c r="P30" s="91"/>
      <c r="Q30" s="92">
        <v>1.6120000000000001</v>
      </c>
      <c r="R30" s="93">
        <v>0.82</v>
      </c>
      <c r="S30" s="75">
        <v>6968</v>
      </c>
      <c r="T30" s="75"/>
      <c r="U30" s="79" t="str">
        <f>VLOOKUP(S30,'Taxa v. 19'!$A$2:$D$2498,2,FALSE)</f>
        <v>Themisto abyssorum</v>
      </c>
      <c r="V30" s="79">
        <f>VLOOKUP(T30,'Détail de taxa'!$A$1:$B$51,2,FALSE)</f>
        <v>0</v>
      </c>
      <c r="W30" s="80">
        <v>1</v>
      </c>
      <c r="X30" s="94">
        <v>1.0999999999999999E-2</v>
      </c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A31" s="136"/>
      <c r="B31" s="136"/>
      <c r="C31" s="136"/>
      <c r="D31" s="143"/>
      <c r="E31" s="143"/>
      <c r="F31" s="143"/>
      <c r="G31" s="143"/>
      <c r="H31" s="143"/>
      <c r="I31" s="144"/>
      <c r="J31" s="145"/>
      <c r="K31" s="145"/>
      <c r="L31" s="145"/>
      <c r="M31" s="145"/>
      <c r="N31" s="145"/>
      <c r="O31" s="143"/>
      <c r="P31" s="91"/>
      <c r="Q31" s="92"/>
      <c r="R31" s="93"/>
      <c r="S31" s="75">
        <v>6967</v>
      </c>
      <c r="T31" s="75">
        <v>81</v>
      </c>
      <c r="U31" s="79" t="str">
        <f>VLOOKUP(S31,'Taxa v. 19'!$A$2:$D$2498,2,FALSE)</f>
        <v>Themisto sp.</v>
      </c>
      <c r="V31" s="79" t="str">
        <f>VLOOKUP(T31,'Détail de taxa'!$A$1:$B$51,2,FALSE)</f>
        <v>partiel</v>
      </c>
      <c r="W31" s="80"/>
      <c r="X31" s="94"/>
      <c r="Y31" s="95"/>
      <c r="Z31" s="96">
        <v>1.4999999999999999E-2</v>
      </c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A32" s="136"/>
      <c r="B32" s="136"/>
      <c r="C32" s="136"/>
      <c r="D32" s="143"/>
      <c r="E32" s="143"/>
      <c r="F32" s="143"/>
      <c r="G32" s="143"/>
      <c r="H32" s="143"/>
      <c r="I32" s="144"/>
      <c r="J32" s="145"/>
      <c r="K32" s="145"/>
      <c r="L32" s="145"/>
      <c r="M32" s="145"/>
      <c r="N32" s="145"/>
      <c r="O32" s="143"/>
      <c r="P32" s="91"/>
      <c r="Q32" s="92"/>
      <c r="R32" s="93"/>
      <c r="S32" s="75">
        <v>6085</v>
      </c>
      <c r="T32" s="75">
        <v>18</v>
      </c>
      <c r="U32" s="79" t="str">
        <f>VLOOKUP(S32,'Taxa v. 19'!$A$2:$D$2498,2,FALSE)</f>
        <v>Calanus hyperboreus</v>
      </c>
      <c r="V32" s="79" t="str">
        <f>VLOOKUP(T32,'Détail de taxa'!$A$1:$B$51,2,FALSE)</f>
        <v>Cvi femelle</v>
      </c>
      <c r="W32" s="80">
        <v>4</v>
      </c>
      <c r="X32" s="94"/>
      <c r="Y32" s="95">
        <v>3.3000000000000002E-2</v>
      </c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1:38">
      <c r="A33" s="136"/>
      <c r="B33" s="136"/>
      <c r="C33" s="136"/>
      <c r="D33" s="143"/>
      <c r="E33" s="143"/>
      <c r="F33" s="143"/>
      <c r="G33" s="143"/>
      <c r="H33" s="143"/>
      <c r="I33" s="144"/>
      <c r="J33" s="145"/>
      <c r="K33" s="145"/>
      <c r="L33" s="145"/>
      <c r="M33" s="145"/>
      <c r="N33" s="145"/>
      <c r="O33" s="143"/>
      <c r="P33" s="91"/>
      <c r="Q33" s="92"/>
      <c r="R33" s="93"/>
      <c r="S33" s="75">
        <v>6085</v>
      </c>
      <c r="T33" s="75">
        <v>16</v>
      </c>
      <c r="U33" s="79" t="str">
        <f>VLOOKUP(S33,'Taxa v. 19'!$A$2:$D$2498,2,FALSE)</f>
        <v>Calanus hyperboreus</v>
      </c>
      <c r="V33" s="79" t="str">
        <f>VLOOKUP(T33,'Détail de taxa'!$A$1:$B$51,2,FALSE)</f>
        <v>Cv</v>
      </c>
      <c r="W33" s="80">
        <v>7</v>
      </c>
      <c r="X33" s="94"/>
      <c r="Y33" s="95">
        <v>2.5000000000000001E-2</v>
      </c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1:38">
      <c r="A34" s="136"/>
      <c r="B34" s="136"/>
      <c r="C34" s="136"/>
      <c r="D34" s="143"/>
      <c r="E34" s="143"/>
      <c r="F34" s="143"/>
      <c r="G34" s="143"/>
      <c r="H34" s="143"/>
      <c r="I34" s="144"/>
      <c r="J34" s="145"/>
      <c r="K34" s="145"/>
      <c r="L34" s="145"/>
      <c r="M34" s="145"/>
      <c r="N34" s="145"/>
      <c r="O34" s="143"/>
      <c r="P34" s="91"/>
      <c r="Q34" s="92"/>
      <c r="R34" s="93"/>
      <c r="S34" s="75">
        <v>6085</v>
      </c>
      <c r="T34" s="75">
        <v>15</v>
      </c>
      <c r="U34" s="79" t="str">
        <f>VLOOKUP(S34,'Taxa v. 19'!$A$2:$D$2498,2,FALSE)</f>
        <v>Calanus hyperboreus</v>
      </c>
      <c r="V34" s="79" t="str">
        <f>VLOOKUP(T34,'Détail de taxa'!$A$1:$B$51,2,FALSE)</f>
        <v>Civ</v>
      </c>
      <c r="W34" s="80">
        <v>1</v>
      </c>
      <c r="X34" s="94"/>
      <c r="Y34" s="95">
        <v>2E-3</v>
      </c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1:38">
      <c r="A35" s="136"/>
      <c r="B35" s="136"/>
      <c r="C35" s="136"/>
      <c r="D35" s="143"/>
      <c r="E35" s="143"/>
      <c r="F35" s="143"/>
      <c r="G35" s="143"/>
      <c r="H35" s="143"/>
      <c r="I35" s="144"/>
      <c r="J35" s="145"/>
      <c r="K35" s="145"/>
      <c r="L35" s="145"/>
      <c r="M35" s="145"/>
      <c r="N35" s="145"/>
      <c r="O35" s="143"/>
      <c r="P35" s="91"/>
      <c r="Q35" s="92"/>
      <c r="R35" s="93"/>
      <c r="S35" s="75">
        <v>6208</v>
      </c>
      <c r="T35" s="75">
        <v>18</v>
      </c>
      <c r="U35" s="79" t="str">
        <f>VLOOKUP(S35,'Taxa v. 19'!$A$2:$D$2498,2,FALSE)</f>
        <v>Paraeuchaeta norvegica</v>
      </c>
      <c r="V35" s="79" t="str">
        <f>VLOOKUP(T35,'Détail de taxa'!$A$1:$B$51,2,FALSE)</f>
        <v>Cvi femelle</v>
      </c>
      <c r="W35" s="80">
        <v>2</v>
      </c>
      <c r="X35" s="94"/>
      <c r="Y35" s="95">
        <v>1.7000000000000001E-2</v>
      </c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1:38">
      <c r="A36" s="136"/>
      <c r="B36" s="136"/>
      <c r="C36" s="136"/>
      <c r="D36" s="143"/>
      <c r="E36" s="143"/>
      <c r="F36" s="143"/>
      <c r="G36" s="143"/>
      <c r="H36" s="143"/>
      <c r="I36" s="144"/>
      <c r="J36" s="145"/>
      <c r="K36" s="145"/>
      <c r="L36" s="145"/>
      <c r="M36" s="145"/>
      <c r="N36" s="145"/>
      <c r="O36" s="143"/>
      <c r="P36" s="91"/>
      <c r="Q36" s="92"/>
      <c r="R36" s="93"/>
      <c r="S36" s="75">
        <v>6081</v>
      </c>
      <c r="T36" s="75">
        <v>81</v>
      </c>
      <c r="U36" s="79" t="str">
        <f>VLOOKUP(S36,'Taxa v. 19'!$A$2:$D$2498,2,FALSE)</f>
        <v>Calanoida</v>
      </c>
      <c r="V36" s="79" t="str">
        <f>VLOOKUP(T36,'Détail de taxa'!$A$1:$B$51,2,FALSE)</f>
        <v>partiel</v>
      </c>
      <c r="W36" s="80"/>
      <c r="X36" s="94"/>
      <c r="Y36" s="95"/>
      <c r="Z36" s="96">
        <v>1.7999999999999999E-2</v>
      </c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1:38">
      <c r="A37" s="136"/>
      <c r="B37" s="136"/>
      <c r="C37" s="136"/>
      <c r="D37" s="143"/>
      <c r="E37" s="143"/>
      <c r="F37" s="143"/>
      <c r="G37" s="143"/>
      <c r="H37" s="143"/>
      <c r="I37" s="144"/>
      <c r="J37" s="145"/>
      <c r="K37" s="145"/>
      <c r="L37" s="145"/>
      <c r="M37" s="145"/>
      <c r="N37" s="145"/>
      <c r="O37" s="143"/>
      <c r="P37" s="91"/>
      <c r="Q37" s="92"/>
      <c r="R37" s="93"/>
      <c r="S37" s="75">
        <v>8054</v>
      </c>
      <c r="T37" s="75"/>
      <c r="U37" s="79" t="str">
        <f>VLOOKUP(S37,'Taxa v. 19'!$A$2:$D$2498,2,FALSE)</f>
        <v>Pasiphaeidae</v>
      </c>
      <c r="V37" s="79">
        <f>VLOOKUP(T37,'Détail de taxa'!$A$1:$B$51,2,FALSE)</f>
        <v>0</v>
      </c>
      <c r="W37" s="80">
        <v>5</v>
      </c>
      <c r="X37" s="94"/>
      <c r="Y37" s="95">
        <v>0.66800000000000004</v>
      </c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1:38">
      <c r="A38" s="136"/>
      <c r="B38" s="136"/>
      <c r="C38" s="136"/>
      <c r="D38" s="143"/>
      <c r="E38" s="143"/>
      <c r="F38" s="143"/>
      <c r="G38" s="143"/>
      <c r="H38" s="143"/>
      <c r="I38" s="144"/>
      <c r="J38" s="145"/>
      <c r="K38" s="145"/>
      <c r="L38" s="145"/>
      <c r="M38" s="145"/>
      <c r="N38" s="145"/>
      <c r="O38" s="143"/>
      <c r="P38" s="91"/>
      <c r="Q38" s="92"/>
      <c r="R38" s="93"/>
      <c r="S38" s="75">
        <v>9977</v>
      </c>
      <c r="T38" s="75"/>
      <c r="U38" s="79" t="str">
        <f>VLOOKUP(S38,'Taxa v. 19'!$A$2:$D$2498,2,FALSE)</f>
        <v>mucus</v>
      </c>
      <c r="V38" s="79">
        <f>VLOOKUP(T38,'Détail de taxa'!$A$1:$B$51,2,FALSE)</f>
        <v>0</v>
      </c>
      <c r="W38" s="80"/>
      <c r="X38" s="94"/>
      <c r="Y38" s="95"/>
      <c r="Z38" s="96">
        <f>R30-X30-Z31-Y32-Y33-Y34-Y35-Z36-Y37</f>
        <v>3.0999999999999805E-2</v>
      </c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1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1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1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1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1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1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1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1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1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1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7" t="s">
        <v>281</v>
      </c>
      <c r="E1" s="148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93" activePane="bottomLeft" state="frozen"/>
      <selection pane="bottomLeft" activeCell="A1839" sqref="A1839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2018-10-09T12:29:56Z</dcterms:modified>
</cp:coreProperties>
</file>