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heckCompatibility="1"/>
  <bookViews>
    <workbookView xWindow="0" yWindow="0" windowWidth="20490" windowHeight="7755"/>
  </bookViews>
  <sheets>
    <sheet name="Bid Opening ICB Furniture" sheetId="1" r:id="rId1"/>
  </sheets>
  <definedNames>
    <definedName name="_xlnm._FilterDatabase" localSheetId="0" hidden="1">'Bid Opening ICB Furniture'!$A$8:$AA$8</definedName>
    <definedName name="_xlnm.Print_Area" localSheetId="0">'Bid Opening ICB Furniture'!$A$1:$V$32</definedName>
    <definedName name="_xlnm.Print_Titles" localSheetId="0">'Bid Opening ICB Furniture'!$8:$8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1" l="1"/>
  <c r="D9" i="1"/>
  <c r="T15" i="1"/>
  <c r="U15" i="1" s="1"/>
  <c r="T14" i="1"/>
  <c r="U14" i="1" s="1"/>
  <c r="I13" i="1"/>
  <c r="T13" i="1" s="1"/>
  <c r="U13" i="1" s="1"/>
  <c r="I12" i="1"/>
  <c r="J12" i="1" s="1"/>
  <c r="T11" i="1"/>
  <c r="U11" i="1" s="1"/>
  <c r="I10" i="1"/>
  <c r="J10" i="1" s="1"/>
  <c r="T9" i="1"/>
  <c r="U9" i="1" s="1"/>
  <c r="M10" i="1"/>
  <c r="M11" i="1"/>
  <c r="M12" i="1"/>
  <c r="M13" i="1"/>
  <c r="M14" i="1"/>
  <c r="M15" i="1"/>
  <c r="M9" i="1"/>
  <c r="S10" i="1"/>
  <c r="S11" i="1"/>
  <c r="S12" i="1"/>
  <c r="S13" i="1"/>
  <c r="S14" i="1"/>
  <c r="S15" i="1"/>
  <c r="S9" i="1"/>
  <c r="H10" i="1"/>
  <c r="H11" i="1"/>
  <c r="H12" i="1"/>
  <c r="H13" i="1"/>
  <c r="H14" i="1"/>
  <c r="H15" i="1"/>
  <c r="J11" i="1"/>
  <c r="J13" i="1"/>
  <c r="J14" i="1"/>
  <c r="J15" i="1"/>
  <c r="T12" i="1" l="1"/>
  <c r="U12" i="1" s="1"/>
  <c r="T10" i="1"/>
  <c r="U10" i="1" s="1"/>
  <c r="H9" i="1"/>
  <c r="J9" i="1" l="1"/>
</calcChain>
</file>

<file path=xl/sharedStrings.xml><?xml version="1.0" encoding="utf-8"?>
<sst xmlns="http://schemas.openxmlformats.org/spreadsheetml/2006/main" count="67" uniqueCount="38">
  <si>
    <t>Activity as per Procurement Plan</t>
  </si>
  <si>
    <t xml:space="preserve">Date: </t>
  </si>
  <si>
    <t>Bidders</t>
  </si>
  <si>
    <t>Bid Security %age</t>
  </si>
  <si>
    <t>Remarks</t>
  </si>
  <si>
    <t>Procurement Committee:</t>
  </si>
  <si>
    <t>Tender Opening &amp; Evaluation Form (Read Aloud Prices)</t>
  </si>
  <si>
    <t xml:space="preserve"> Global Partnership for Education - Balochistan Education Project</t>
  </si>
  <si>
    <t>Quote Evaluation for the Purchase of:</t>
  </si>
  <si>
    <t xml:space="preserve">S. No </t>
  </si>
  <si>
    <t>Bid Security</t>
  </si>
  <si>
    <t>Asfand Yar Khan, Project Director, GPE-BEP</t>
  </si>
  <si>
    <t>Haroon Kasi, Education Manager, GPE-BEP</t>
  </si>
  <si>
    <t>Irfan Ahmed, Procurement Specialist, GPE-BEP</t>
  </si>
  <si>
    <t>Naseebullah, M&amp;E Manager, GPE-BEP</t>
  </si>
  <si>
    <t>Total</t>
  </si>
  <si>
    <t>Mukhtar Safe &amp; Co</t>
  </si>
  <si>
    <t>Euro Gulf International</t>
  </si>
  <si>
    <t xml:space="preserve">Muhammad Usman, Rep FD, GOB </t>
  </si>
  <si>
    <t>14th November, 2016</t>
  </si>
  <si>
    <t>11.00 AM</t>
  </si>
  <si>
    <t>Activity No.  15</t>
  </si>
  <si>
    <t>Procurement of School Furniture (ICB No: GPE-BEP/ICB/GOODS/2016/02)</t>
  </si>
  <si>
    <t>Option 1 Rosewood (Sheshum)</t>
  </si>
  <si>
    <t>Option 2 Acacia (Keeker)</t>
  </si>
  <si>
    <t>Lot 1        (Middle &amp; High School Furn)</t>
  </si>
  <si>
    <t>Lot 2     (Primary School Furn)</t>
  </si>
  <si>
    <t>Lot 3    (Tables &amp; Chairs for ECE )</t>
  </si>
  <si>
    <t>Lot 4 (Resource Center Furn)</t>
  </si>
  <si>
    <t>Lot 5 (Furniture for Principal)</t>
  </si>
  <si>
    <t>Haji Dawood &amp; Co</t>
  </si>
  <si>
    <t>AA Brothers</t>
  </si>
  <si>
    <t>Mehran Enterprises Karachi</t>
  </si>
  <si>
    <t>Haleemi Traders</t>
  </si>
  <si>
    <t>Comforta Furnitures</t>
  </si>
  <si>
    <t>Cheque Provided against Bid Security</t>
  </si>
  <si>
    <t>Aziz Ahmed Jamali, AS ED, GOB</t>
  </si>
  <si>
    <r>
      <rPr>
        <b/>
        <i/>
        <sz val="10"/>
        <rFont val="Times New Roman"/>
        <family val="1"/>
      </rPr>
      <t>Disclaimer:</t>
    </r>
    <r>
      <rPr>
        <sz val="10"/>
        <rFont val="Times New Roman"/>
        <family val="1"/>
      </rPr>
      <t xml:space="preserve"> the Read-Aloud Rates are subject to detailed mathematical scrutiny as per Clause 2.50 of “Guidelines Procurement Of Goods, Works, And Non-Consulting Services Under IBRD Loans And IDA Credits &amp; Grants”, Technical &amp; Financial Proposal will be evaluated against Eligibility and Qualification Criteria set forth in the bidding documents Section II Bid Data Sheet, ITB 13.3 (d) Qualification Requirements and ITB 25.4 (h), Only lowest evaluated responsive bidder will be called for submission of samples and upon compliance with the specifications, the tender will be awarded to lowest evaluated responsive bidder.</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</si>
</sst>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quot;-&quot;??_-;_-@_-"/>
    <numFmt numFmtId="165" formatCode="_-* #,##0_-;\-* #,##0_-;_-* &quot;-&quot;??_-;_-@_-"/>
  </numFmts>
  <fonts count="16" x14ac:knownFonts="1">
    <font>
      <sz val="10"/>
      <name val="Arial"/>
    </font>
    <font>
      <sz val="10"/>
      <name val="Arial"/>
      <family val="2"/>
    </font>
    <font>
      <sz val="12"/>
      <name val="Arial"/>
      <family val="2"/>
    </font>
    <font>
      <b/>
      <i/>
      <sz val="14"/>
      <name val="Times New Roman"/>
      <family val="1"/>
    </font>
    <font>
      <sz val="12"/>
      <name val="Times New Roman"/>
      <family val="1"/>
    </font>
    <font>
      <b/>
      <i/>
      <sz val="12"/>
      <name val="Times New Roman"/>
      <family val="1"/>
    </font>
    <font>
      <b/>
      <sz val="12"/>
      <name val="Arial"/>
      <family val="2"/>
    </font>
    <font>
      <b/>
      <sz val="12"/>
      <name val="Times New Roman"/>
      <family val="1"/>
    </font>
    <font>
      <b/>
      <sz val="10"/>
      <name val="Times New Roman"/>
      <family val="1"/>
    </font>
    <font>
      <sz val="10"/>
      <name val="Times New Roman"/>
      <family val="1"/>
    </font>
    <font>
      <b/>
      <sz val="10.5"/>
      <name val="Times New Roman"/>
      <family val="1"/>
    </font>
    <font>
      <sz val="10.5"/>
      <name val="Times New Roman"/>
      <family val="1"/>
    </font>
    <font>
      <b/>
      <sz val="11"/>
      <name val="Times New Roman"/>
      <family val="1"/>
    </font>
    <font>
      <sz val="11"/>
      <name val="Times New Roman"/>
      <family val="1"/>
    </font>
    <font>
      <sz val="10"/>
      <name val="Arial"/>
      <family val="2"/>
    </font>
    <font>
      <b/>
      <i/>
      <sz val="10"/>
      <name val="Times New Roman"/>
      <family val="1"/>
    </font>
  </fonts>
  <fills count="2">
    <fill>
      <patternFill patternType="none"/>
    </fill>
    <fill>
      <patternFill patternType="gray125"/>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2" fillId="0" borderId="0" xfId="0" applyFont="1"/>
    <xf numFmtId="0" fontId="5" fillId="0" borderId="0" xfId="0" applyFont="1" applyAlignment="1">
      <alignment horizontal="center"/>
    </xf>
    <xf numFmtId="0" fontId="2" fillId="0" borderId="0" xfId="0" applyFont="1" applyAlignment="1">
      <alignment vertical="center"/>
    </xf>
    <xf numFmtId="0" fontId="4" fillId="0" borderId="1" xfId="0" applyFont="1" applyBorder="1" applyAlignment="1">
      <alignment vertical="center"/>
    </xf>
    <xf numFmtId="0" fontId="2" fillId="0" borderId="0" xfId="0" applyFont="1" applyBorder="1" applyAlignment="1">
      <alignment vertical="center"/>
    </xf>
    <xf numFmtId="0" fontId="4" fillId="0" borderId="0" xfId="0" applyFont="1" applyBorder="1" applyAlignment="1">
      <alignment vertical="center"/>
    </xf>
    <xf numFmtId="0" fontId="6" fillId="0" borderId="0" xfId="0" applyFont="1"/>
    <xf numFmtId="165" fontId="6" fillId="0" borderId="0" xfId="1" applyNumberFormat="1" applyFont="1"/>
    <xf numFmtId="0" fontId="4" fillId="0" borderId="0" xfId="0" applyFont="1" applyAlignment="1">
      <alignment horizontal="center" vertical="center"/>
    </xf>
    <xf numFmtId="0" fontId="7" fillId="0" borderId="0" xfId="0" applyFont="1" applyAlignment="1">
      <alignment horizontal="center" vertical="center"/>
    </xf>
    <xf numFmtId="16" fontId="7" fillId="0" borderId="0" xfId="0" applyNumberFormat="1" applyFont="1" applyAlignment="1">
      <alignment horizontal="center" vertical="center"/>
    </xf>
    <xf numFmtId="0" fontId="8" fillId="0" borderId="2" xfId="0" applyFont="1" applyBorder="1" applyAlignment="1">
      <alignment horizontal="center" vertical="center" wrapText="1"/>
    </xf>
    <xf numFmtId="165" fontId="10" fillId="0" borderId="1" xfId="1" applyNumberFormat="1" applyFont="1" applyBorder="1" applyAlignment="1"/>
    <xf numFmtId="0" fontId="11" fillId="0" borderId="0" xfId="0" applyFont="1"/>
    <xf numFmtId="0" fontId="10" fillId="0" borderId="0" xfId="0" applyFont="1"/>
    <xf numFmtId="165" fontId="10" fillId="0" borderId="0" xfId="1" applyNumberFormat="1" applyFont="1"/>
    <xf numFmtId="0" fontId="11" fillId="0" borderId="1" xfId="0" applyFont="1" applyBorder="1"/>
    <xf numFmtId="0" fontId="13" fillId="0" borderId="2" xfId="1" applyNumberFormat="1" applyFont="1" applyBorder="1" applyAlignment="1">
      <alignment horizontal="center" vertical="center"/>
    </xf>
    <xf numFmtId="0" fontId="13" fillId="0" borderId="2" xfId="0" applyFont="1" applyBorder="1" applyAlignment="1">
      <alignment vertical="center"/>
    </xf>
    <xf numFmtId="165" fontId="13" fillId="0" borderId="2" xfId="1" applyNumberFormat="1" applyFont="1" applyFill="1" applyBorder="1" applyAlignment="1">
      <alignment horizontal="right" vertical="center"/>
    </xf>
    <xf numFmtId="10" fontId="12" fillId="0" borderId="2" xfId="2" applyNumberFormat="1" applyFont="1" applyFill="1" applyBorder="1" applyAlignment="1">
      <alignment horizontal="center" vertical="center" wrapText="1"/>
    </xf>
    <xf numFmtId="0" fontId="13" fillId="0" borderId="2" xfId="0" applyFont="1" applyBorder="1" applyAlignment="1">
      <alignment vertical="center" wrapText="1"/>
    </xf>
    <xf numFmtId="0" fontId="14" fillId="0" borderId="0" xfId="0" applyFont="1" applyAlignment="1">
      <alignment vertical="center"/>
    </xf>
    <xf numFmtId="165" fontId="12" fillId="0" borderId="2" xfId="1" applyNumberFormat="1" applyFont="1" applyBorder="1" applyAlignment="1">
      <alignment horizontal="center" vertical="center" wrapText="1"/>
    </xf>
    <xf numFmtId="0" fontId="7" fillId="0" borderId="0" xfId="0" applyFont="1" applyAlignment="1">
      <alignment vertical="center" wrapText="1"/>
    </xf>
    <xf numFmtId="165" fontId="13" fillId="0" borderId="2" xfId="1" applyNumberFormat="1" applyFont="1" applyBorder="1" applyAlignment="1">
      <alignment horizontal="center" vertical="center" wrapText="1"/>
    </xf>
    <xf numFmtId="0" fontId="9" fillId="0" borderId="0" xfId="0" applyFont="1"/>
    <xf numFmtId="165" fontId="13" fillId="0" borderId="0" xfId="1" applyNumberFormat="1" applyFont="1" applyBorder="1" applyAlignment="1">
      <alignment horizontal="center" vertical="center" wrapText="1"/>
    </xf>
    <xf numFmtId="165" fontId="2" fillId="0" borderId="0" xfId="0" applyNumberFormat="1" applyFont="1"/>
    <xf numFmtId="164" fontId="2" fillId="0" borderId="0" xfId="1" applyFont="1"/>
    <xf numFmtId="43" fontId="2" fillId="0" borderId="0" xfId="0" applyNumberFormat="1" applyFont="1"/>
    <xf numFmtId="0" fontId="10" fillId="0" borderId="0" xfId="0" applyFont="1" applyAlignment="1">
      <alignment horizontal="left"/>
    </xf>
    <xf numFmtId="0" fontId="3" fillId="0" borderId="0" xfId="0" applyFont="1" applyAlignment="1">
      <alignment horizontal="center"/>
    </xf>
    <xf numFmtId="0" fontId="4" fillId="0" borderId="3" xfId="0" applyFont="1" applyBorder="1" applyAlignment="1">
      <alignment horizontal="left" vertical="center"/>
    </xf>
    <xf numFmtId="165" fontId="10" fillId="0" borderId="1" xfId="1" applyNumberFormat="1" applyFont="1" applyFill="1" applyBorder="1" applyAlignment="1">
      <alignment horizontal="left"/>
    </xf>
    <xf numFmtId="0" fontId="6" fillId="0" borderId="1" xfId="0" applyFont="1" applyBorder="1" applyAlignment="1">
      <alignment horizontal="center"/>
    </xf>
    <xf numFmtId="165" fontId="10" fillId="0" borderId="1" xfId="1" applyNumberFormat="1" applyFont="1" applyBorder="1" applyAlignment="1">
      <alignment horizontal="left"/>
    </xf>
    <xf numFmtId="0" fontId="9" fillId="0" borderId="0" xfId="0" applyFont="1" applyAlignment="1">
      <alignment horizontal="left" vertical="top" wrapText="1"/>
    </xf>
    <xf numFmtId="165" fontId="13" fillId="0" borderId="2" xfId="1" applyNumberFormat="1" applyFont="1" applyFill="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29</xdr:col>
      <xdr:colOff>123825</xdr:colOff>
      <xdr:row>0</xdr:row>
      <xdr:rowOff>0</xdr:rowOff>
    </xdr:from>
    <xdr:to>
      <xdr:col>31</xdr:col>
      <xdr:colOff>600073</xdr:colOff>
      <xdr:row>8</xdr:row>
      <xdr:rowOff>105455</xdr:rowOff>
    </xdr:to>
    <xdr:pic>
      <xdr:nvPicPr>
        <xdr:cNvPr id="2" name="Picture 1" descr="C:\Users\Usman\Desktop\G-15\Balochistan-Govt.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75025" y="0"/>
          <a:ext cx="1695450" cy="2476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188459</xdr:colOff>
      <xdr:row>1</xdr:row>
      <xdr:rowOff>70418</xdr:rowOff>
    </xdr:from>
    <xdr:to>
      <xdr:col>10</xdr:col>
      <xdr:colOff>1781884</xdr:colOff>
      <xdr:row>5</xdr:row>
      <xdr:rowOff>255475</xdr:rowOff>
    </xdr:to>
    <xdr:pic>
      <xdr:nvPicPr>
        <xdr:cNvPr id="3" name="Picture 2" descr="C:\Users\Usman\Desktop\G-15\Balochistan-Govt.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75509" y="308543"/>
          <a:ext cx="1593425" cy="1337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21</xdr:col>
      <xdr:colOff>188459</xdr:colOff>
      <xdr:row>1</xdr:row>
      <xdr:rowOff>184718</xdr:rowOff>
    </xdr:from>
    <xdr:ext cx="1593425" cy="1337582"/>
    <xdr:pic>
      <xdr:nvPicPr>
        <xdr:cNvPr id="4" name="Picture 3" descr="C:\Users\Usman\Desktop\G-15\Balochistan-Govt.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80272" y="422843"/>
          <a:ext cx="1593425" cy="1337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tabSelected="1" view="pageBreakPreview" topLeftCell="C9" zoomScaleNormal="100" zoomScaleSheetLayoutView="100" workbookViewId="0">
      <selection activeCell="F18" sqref="F18"/>
    </sheetView>
  </sheetViews>
  <sheetFormatPr defaultRowHeight="15" x14ac:dyDescent="0.2"/>
  <cols>
    <col min="1" max="1" width="5.85546875" style="1" customWidth="1"/>
    <col min="2" max="2" width="32.28515625" style="1" customWidth="1"/>
    <col min="3" max="3" width="15.7109375" style="1" customWidth="1"/>
    <col min="4" max="4" width="15.42578125" style="1" customWidth="1"/>
    <col min="5" max="5" width="14.42578125" style="1" customWidth="1"/>
    <col min="6" max="7" width="18.85546875" style="1" bestFit="1" customWidth="1"/>
    <col min="8" max="8" width="15.7109375" style="1" customWidth="1"/>
    <col min="9" max="9" width="14.5703125" style="1" customWidth="1"/>
    <col min="10" max="10" width="14.85546875" style="1" customWidth="1"/>
    <col min="11" max="11" width="31.5703125" style="1" customWidth="1"/>
    <col min="12" max="12" width="9.140625" style="1"/>
    <col min="13" max="13" width="32.28515625" style="1" customWidth="1"/>
    <col min="14" max="20" width="15.7109375" style="1" customWidth="1"/>
    <col min="21" max="21" width="14.5703125" style="1" customWidth="1"/>
    <col min="22" max="22" width="28.140625" style="1" customWidth="1"/>
    <col min="23" max="16384" width="9.140625" style="1"/>
  </cols>
  <sheetData>
    <row r="1" spans="1:22" ht="18.75" customHeight="1" x14ac:dyDescent="0.35">
      <c r="A1" s="33" t="s">
        <v>7</v>
      </c>
      <c r="B1" s="33"/>
      <c r="C1" s="33"/>
      <c r="D1" s="33"/>
      <c r="E1" s="33"/>
      <c r="F1" s="33"/>
      <c r="G1" s="33"/>
      <c r="H1" s="33"/>
      <c r="I1" s="33"/>
      <c r="J1" s="33"/>
      <c r="K1" s="33"/>
      <c r="L1" s="33" t="s">
        <v>7</v>
      </c>
      <c r="M1" s="33"/>
      <c r="N1" s="33"/>
      <c r="O1" s="33"/>
      <c r="P1" s="33"/>
      <c r="Q1" s="33"/>
      <c r="R1" s="33"/>
      <c r="S1" s="33"/>
      <c r="T1" s="33"/>
      <c r="U1" s="33"/>
      <c r="V1" s="33"/>
    </row>
    <row r="2" spans="1:22" ht="21" customHeight="1" x14ac:dyDescent="0.35">
      <c r="A2" s="33" t="s">
        <v>6</v>
      </c>
      <c r="B2" s="33"/>
      <c r="C2" s="33"/>
      <c r="D2" s="33"/>
      <c r="E2" s="33"/>
      <c r="F2" s="33"/>
      <c r="G2" s="33"/>
      <c r="H2" s="33"/>
      <c r="I2" s="33"/>
      <c r="J2" s="33"/>
      <c r="K2" s="33"/>
      <c r="L2" s="33" t="s">
        <v>6</v>
      </c>
      <c r="M2" s="33"/>
      <c r="N2" s="33"/>
      <c r="O2" s="33"/>
      <c r="P2" s="33"/>
      <c r="Q2" s="33"/>
      <c r="R2" s="33"/>
      <c r="S2" s="33"/>
      <c r="T2" s="33"/>
      <c r="U2" s="33"/>
      <c r="V2" s="33"/>
    </row>
    <row r="3" spans="1:22" ht="6.75" customHeight="1" x14ac:dyDescent="0.25">
      <c r="B3" s="2"/>
      <c r="C3" s="2"/>
      <c r="D3" s="2"/>
      <c r="E3" s="2"/>
      <c r="F3" s="2"/>
      <c r="G3" s="2"/>
      <c r="H3" s="2"/>
      <c r="I3" s="2"/>
      <c r="J3" s="2"/>
      <c r="K3" s="2"/>
      <c r="M3" s="2"/>
      <c r="N3" s="2"/>
      <c r="O3" s="2"/>
      <c r="P3" s="2"/>
      <c r="Q3" s="2"/>
      <c r="R3" s="2"/>
      <c r="S3" s="2"/>
      <c r="T3" s="2"/>
      <c r="U3" s="2"/>
      <c r="V3" s="2"/>
    </row>
    <row r="4" spans="1:22" s="3" customFormat="1" ht="31.5" customHeight="1" x14ac:dyDescent="0.2">
      <c r="B4" s="25" t="s">
        <v>8</v>
      </c>
      <c r="C4" s="4" t="s">
        <v>22</v>
      </c>
      <c r="D4" s="4"/>
      <c r="E4" s="4"/>
      <c r="F4" s="4"/>
      <c r="G4" s="4"/>
      <c r="H4" s="4"/>
      <c r="I4" s="4"/>
      <c r="J4" s="4"/>
      <c r="K4" s="5"/>
      <c r="M4" s="25" t="s">
        <v>8</v>
      </c>
      <c r="N4" s="4" t="s">
        <v>22</v>
      </c>
      <c r="O4" s="4"/>
      <c r="P4" s="4"/>
      <c r="Q4" s="4"/>
      <c r="R4" s="4"/>
      <c r="S4" s="4"/>
      <c r="T4" s="4"/>
      <c r="U4" s="4"/>
      <c r="V4" s="5"/>
    </row>
    <row r="5" spans="1:22" s="3" customFormat="1" ht="31.5" customHeight="1" x14ac:dyDescent="0.2">
      <c r="B5" s="25" t="s">
        <v>0</v>
      </c>
      <c r="C5" s="4" t="s">
        <v>21</v>
      </c>
      <c r="D5" s="4"/>
      <c r="E5" s="4"/>
      <c r="F5" s="4"/>
      <c r="G5" s="4"/>
      <c r="H5" s="4"/>
      <c r="I5" s="4"/>
      <c r="J5" s="4"/>
      <c r="K5" s="6"/>
      <c r="M5" s="25" t="s">
        <v>0</v>
      </c>
      <c r="N5" s="4" t="s">
        <v>21</v>
      </c>
      <c r="O5" s="4"/>
      <c r="P5" s="4"/>
      <c r="Q5" s="4"/>
      <c r="R5" s="4"/>
      <c r="S5" s="4"/>
      <c r="T5" s="4"/>
      <c r="U5" s="4"/>
      <c r="V5" s="6"/>
    </row>
    <row r="6" spans="1:22" ht="21" customHeight="1" x14ac:dyDescent="0.2">
      <c r="B6" s="25" t="s">
        <v>1</v>
      </c>
      <c r="C6" s="34" t="s">
        <v>19</v>
      </c>
      <c r="D6" s="34"/>
      <c r="E6" s="9" t="s">
        <v>20</v>
      </c>
      <c r="F6" s="9"/>
      <c r="G6" s="9"/>
      <c r="H6" s="9"/>
      <c r="I6" s="10"/>
      <c r="J6" s="11"/>
      <c r="M6" s="25" t="s">
        <v>1</v>
      </c>
      <c r="N6" s="34" t="s">
        <v>19</v>
      </c>
      <c r="O6" s="34"/>
      <c r="P6" s="9" t="s">
        <v>20</v>
      </c>
      <c r="Q6" s="9"/>
      <c r="R6" s="9"/>
      <c r="S6" s="9"/>
      <c r="T6" s="10"/>
      <c r="U6" s="11"/>
    </row>
    <row r="7" spans="1:22" ht="15.75" x14ac:dyDescent="0.25">
      <c r="A7" s="36" t="s">
        <v>23</v>
      </c>
      <c r="B7" s="36"/>
      <c r="C7" s="36"/>
      <c r="D7" s="36"/>
      <c r="E7" s="36"/>
      <c r="F7" s="36"/>
      <c r="G7" s="36"/>
      <c r="H7" s="36"/>
      <c r="I7" s="36"/>
      <c r="J7" s="36"/>
      <c r="K7" s="36"/>
      <c r="L7" s="36" t="s">
        <v>24</v>
      </c>
      <c r="M7" s="36"/>
      <c r="N7" s="36"/>
      <c r="O7" s="36"/>
      <c r="P7" s="36"/>
      <c r="Q7" s="36"/>
      <c r="R7" s="36"/>
      <c r="S7" s="36"/>
      <c r="T7" s="36"/>
      <c r="U7" s="36"/>
      <c r="V7" s="36"/>
    </row>
    <row r="8" spans="1:22" s="23" customFormat="1" ht="38.25" x14ac:dyDescent="0.2">
      <c r="A8" s="12" t="s">
        <v>9</v>
      </c>
      <c r="B8" s="12" t="s">
        <v>2</v>
      </c>
      <c r="C8" s="12" t="s">
        <v>25</v>
      </c>
      <c r="D8" s="12" t="s">
        <v>26</v>
      </c>
      <c r="E8" s="12" t="s">
        <v>27</v>
      </c>
      <c r="F8" s="12" t="s">
        <v>28</v>
      </c>
      <c r="G8" s="12" t="s">
        <v>29</v>
      </c>
      <c r="H8" s="12" t="s">
        <v>15</v>
      </c>
      <c r="I8" s="12" t="s">
        <v>10</v>
      </c>
      <c r="J8" s="12" t="s">
        <v>3</v>
      </c>
      <c r="K8" s="12" t="s">
        <v>4</v>
      </c>
      <c r="L8" s="12" t="s">
        <v>9</v>
      </c>
      <c r="M8" s="12" t="s">
        <v>2</v>
      </c>
      <c r="N8" s="12" t="s">
        <v>25</v>
      </c>
      <c r="O8" s="12" t="s">
        <v>26</v>
      </c>
      <c r="P8" s="12" t="s">
        <v>27</v>
      </c>
      <c r="Q8" s="12" t="s">
        <v>28</v>
      </c>
      <c r="R8" s="12" t="s">
        <v>29</v>
      </c>
      <c r="S8" s="12" t="s">
        <v>15</v>
      </c>
      <c r="T8" s="12" t="s">
        <v>10</v>
      </c>
      <c r="U8" s="12" t="s">
        <v>3</v>
      </c>
      <c r="V8" s="12" t="s">
        <v>4</v>
      </c>
    </row>
    <row r="9" spans="1:22" s="3" customFormat="1" ht="30" customHeight="1" x14ac:dyDescent="0.2">
      <c r="A9" s="18">
        <v>1</v>
      </c>
      <c r="B9" s="19" t="s">
        <v>30</v>
      </c>
      <c r="C9" s="26">
        <v>22176096</v>
      </c>
      <c r="D9" s="26">
        <f>28025340</f>
        <v>28025340</v>
      </c>
      <c r="E9" s="26">
        <v>3434924</v>
      </c>
      <c r="F9" s="26">
        <v>3817080</v>
      </c>
      <c r="G9" s="26">
        <f>209952+200100+139968+810516</f>
        <v>1360536</v>
      </c>
      <c r="H9" s="20">
        <f>SUM(C9:G9)</f>
        <v>58813976</v>
      </c>
      <c r="I9" s="20">
        <v>1800000</v>
      </c>
      <c r="J9" s="21">
        <f>I9/SUM(C9:G9)</f>
        <v>3.0604970492047672E-2</v>
      </c>
      <c r="K9" s="19"/>
      <c r="L9" s="18">
        <v>1</v>
      </c>
      <c r="M9" s="19" t="str">
        <f>B9</f>
        <v>Haji Dawood &amp; Co</v>
      </c>
      <c r="N9" s="26">
        <v>21567744</v>
      </c>
      <c r="O9" s="26">
        <v>26918640</v>
      </c>
      <c r="P9" s="26">
        <v>3249575</v>
      </c>
      <c r="Q9" s="26">
        <v>3669840</v>
      </c>
      <c r="R9" s="26">
        <v>786852</v>
      </c>
      <c r="S9" s="20">
        <f>SUM(N9:R9)</f>
        <v>56192651</v>
      </c>
      <c r="T9" s="24">
        <f t="shared" ref="T9:T15" si="0">I9</f>
        <v>1800000</v>
      </c>
      <c r="U9" s="21">
        <f>T9/SUM(N9:R9)</f>
        <v>3.2032658505468978E-2</v>
      </c>
      <c r="V9" s="19"/>
    </row>
    <row r="10" spans="1:22" s="3" customFormat="1" ht="30" customHeight="1" x14ac:dyDescent="0.2">
      <c r="A10" s="18">
        <v>2</v>
      </c>
      <c r="B10" s="19" t="s">
        <v>16</v>
      </c>
      <c r="C10" s="26">
        <v>25745140</v>
      </c>
      <c r="D10" s="26">
        <v>22761000</v>
      </c>
      <c r="E10" s="26">
        <v>4191200</v>
      </c>
      <c r="F10" s="39">
        <v>4615500</v>
      </c>
      <c r="G10" s="39">
        <v>778140</v>
      </c>
      <c r="H10" s="20">
        <f t="shared" ref="H10:H15" si="1">SUM(C10:G10)</f>
        <v>58090980</v>
      </c>
      <c r="I10" s="20">
        <f>900000+400000</f>
        <v>1300000</v>
      </c>
      <c r="J10" s="21">
        <f t="shared" ref="J10:J15" si="2">I10/SUM(C10:G10)</f>
        <v>2.2378689428203827E-2</v>
      </c>
      <c r="K10" s="19"/>
      <c r="L10" s="18">
        <v>2</v>
      </c>
      <c r="M10" s="19" t="str">
        <f t="shared" ref="M10:M15" si="3">B10</f>
        <v>Mukhtar Safe &amp; Co</v>
      </c>
      <c r="N10" s="26">
        <v>24964580</v>
      </c>
      <c r="O10" s="26">
        <v>22731000</v>
      </c>
      <c r="P10" s="26">
        <v>4160200</v>
      </c>
      <c r="Q10" s="26">
        <v>4497600</v>
      </c>
      <c r="R10" s="26">
        <v>760740</v>
      </c>
      <c r="S10" s="20">
        <f t="shared" ref="S10:S15" si="4">SUM(N10:R10)</f>
        <v>57114120</v>
      </c>
      <c r="T10" s="24">
        <f t="shared" si="0"/>
        <v>1300000</v>
      </c>
      <c r="U10" s="21">
        <f t="shared" ref="U10:U15" si="5">T10/SUM(N10:R10)</f>
        <v>2.2761446731561302E-2</v>
      </c>
      <c r="V10" s="19"/>
    </row>
    <row r="11" spans="1:22" s="3" customFormat="1" ht="30" customHeight="1" x14ac:dyDescent="0.2">
      <c r="A11" s="18">
        <v>3</v>
      </c>
      <c r="B11" s="19" t="s">
        <v>31</v>
      </c>
      <c r="C11" s="26">
        <v>46234144</v>
      </c>
      <c r="D11" s="26">
        <v>46275600</v>
      </c>
      <c r="E11" s="26">
        <v>7395484</v>
      </c>
      <c r="F11" s="39">
        <v>9319944</v>
      </c>
      <c r="G11" s="39">
        <v>1233504</v>
      </c>
      <c r="H11" s="20">
        <f t="shared" si="1"/>
        <v>110458676</v>
      </c>
      <c r="I11" s="20">
        <v>2227000</v>
      </c>
      <c r="J11" s="21">
        <f t="shared" si="2"/>
        <v>2.0161385964829054E-2</v>
      </c>
      <c r="K11" s="19"/>
      <c r="L11" s="18">
        <v>3</v>
      </c>
      <c r="M11" s="19" t="str">
        <f t="shared" si="3"/>
        <v>AA Brothers</v>
      </c>
      <c r="N11" s="26">
        <v>32168236</v>
      </c>
      <c r="O11" s="26">
        <v>41909400</v>
      </c>
      <c r="P11" s="26">
        <v>7141222</v>
      </c>
      <c r="Q11" s="26">
        <v>9218184</v>
      </c>
      <c r="R11" s="26">
        <v>1182600</v>
      </c>
      <c r="S11" s="20">
        <f t="shared" si="4"/>
        <v>91619642</v>
      </c>
      <c r="T11" s="24">
        <f t="shared" si="0"/>
        <v>2227000</v>
      </c>
      <c r="U11" s="21">
        <f t="shared" si="5"/>
        <v>2.4307014864781942E-2</v>
      </c>
      <c r="V11" s="19"/>
    </row>
    <row r="12" spans="1:22" s="3" customFormat="1" ht="30" customHeight="1" x14ac:dyDescent="0.2">
      <c r="A12" s="18">
        <v>4</v>
      </c>
      <c r="B12" s="19" t="s">
        <v>32</v>
      </c>
      <c r="C12" s="26">
        <v>44565116</v>
      </c>
      <c r="D12" s="26">
        <v>23495400</v>
      </c>
      <c r="E12" s="26">
        <v>6460400</v>
      </c>
      <c r="F12" s="39">
        <v>5184000</v>
      </c>
      <c r="G12" s="39">
        <v>1390800</v>
      </c>
      <c r="H12" s="20">
        <f t="shared" si="1"/>
        <v>81095716</v>
      </c>
      <c r="I12" s="20">
        <f>103680+891303+626932</f>
        <v>1621915</v>
      </c>
      <c r="J12" s="21">
        <f t="shared" si="2"/>
        <v>2.0000008385153169E-2</v>
      </c>
      <c r="K12" s="19"/>
      <c r="L12" s="18">
        <v>4</v>
      </c>
      <c r="M12" s="19" t="str">
        <f t="shared" si="3"/>
        <v>Mehran Enterprises Karachi</v>
      </c>
      <c r="N12" s="26">
        <v>42531600</v>
      </c>
      <c r="O12" s="26">
        <v>22560000</v>
      </c>
      <c r="P12" s="26">
        <v>6361200</v>
      </c>
      <c r="Q12" s="26">
        <v>4775520</v>
      </c>
      <c r="R12" s="26">
        <v>1357200</v>
      </c>
      <c r="S12" s="20">
        <f t="shared" si="4"/>
        <v>77585520</v>
      </c>
      <c r="T12" s="24">
        <f t="shared" si="0"/>
        <v>1621915</v>
      </c>
      <c r="U12" s="21">
        <f t="shared" si="5"/>
        <v>2.0904867299980718E-2</v>
      </c>
      <c r="V12" s="19"/>
    </row>
    <row r="13" spans="1:22" s="3" customFormat="1" ht="30" customHeight="1" x14ac:dyDescent="0.2">
      <c r="A13" s="18">
        <v>5</v>
      </c>
      <c r="B13" s="19" t="s">
        <v>17</v>
      </c>
      <c r="C13" s="26">
        <v>0</v>
      </c>
      <c r="D13" s="26">
        <v>0</v>
      </c>
      <c r="E13" s="26">
        <v>4060380</v>
      </c>
      <c r="F13" s="26">
        <v>3509352</v>
      </c>
      <c r="G13" s="26">
        <v>886925</v>
      </c>
      <c r="H13" s="20">
        <f t="shared" si="1"/>
        <v>8456657</v>
      </c>
      <c r="I13" s="20">
        <f>82000+70500+18000</f>
        <v>170500</v>
      </c>
      <c r="J13" s="21">
        <f t="shared" si="2"/>
        <v>2.016163124506528E-2</v>
      </c>
      <c r="K13" s="19"/>
      <c r="L13" s="18">
        <v>5</v>
      </c>
      <c r="M13" s="19" t="str">
        <f t="shared" si="3"/>
        <v>Euro Gulf International</v>
      </c>
      <c r="N13" s="26">
        <v>0</v>
      </c>
      <c r="O13" s="26">
        <v>0</v>
      </c>
      <c r="P13" s="26">
        <v>3967380</v>
      </c>
      <c r="Q13" s="26">
        <v>3397200</v>
      </c>
      <c r="R13" s="26">
        <v>877200</v>
      </c>
      <c r="S13" s="20">
        <f t="shared" si="4"/>
        <v>8241780</v>
      </c>
      <c r="T13" s="24">
        <f t="shared" si="0"/>
        <v>170500</v>
      </c>
      <c r="U13" s="21">
        <f t="shared" si="5"/>
        <v>2.0687278718917516E-2</v>
      </c>
      <c r="V13" s="19"/>
    </row>
    <row r="14" spans="1:22" s="3" customFormat="1" ht="30" customHeight="1" x14ac:dyDescent="0.2">
      <c r="A14" s="18">
        <v>6</v>
      </c>
      <c r="B14" s="19" t="s">
        <v>33</v>
      </c>
      <c r="C14" s="24">
        <v>0</v>
      </c>
      <c r="D14" s="24">
        <v>0</v>
      </c>
      <c r="E14" s="26">
        <v>3986600</v>
      </c>
      <c r="F14" s="26">
        <v>4470000</v>
      </c>
      <c r="G14" s="26">
        <v>739680</v>
      </c>
      <c r="H14" s="20">
        <f t="shared" si="1"/>
        <v>9196280</v>
      </c>
      <c r="I14" s="20">
        <v>200000</v>
      </c>
      <c r="J14" s="21">
        <f t="shared" si="2"/>
        <v>2.1747924160638869E-2</v>
      </c>
      <c r="K14" s="19"/>
      <c r="L14" s="18">
        <v>6</v>
      </c>
      <c r="M14" s="19" t="str">
        <f t="shared" si="3"/>
        <v>Haleemi Traders</v>
      </c>
      <c r="N14" s="26">
        <v>0</v>
      </c>
      <c r="O14" s="26">
        <v>0</v>
      </c>
      <c r="P14" s="26">
        <v>3986600</v>
      </c>
      <c r="Q14" s="26">
        <v>4470000</v>
      </c>
      <c r="R14" s="26">
        <v>739680</v>
      </c>
      <c r="S14" s="20">
        <f t="shared" si="4"/>
        <v>9196280</v>
      </c>
      <c r="T14" s="24">
        <f t="shared" si="0"/>
        <v>200000</v>
      </c>
      <c r="U14" s="21">
        <f t="shared" si="5"/>
        <v>2.1747924160638869E-2</v>
      </c>
      <c r="V14" s="19"/>
    </row>
    <row r="15" spans="1:22" s="3" customFormat="1" ht="30" customHeight="1" x14ac:dyDescent="0.2">
      <c r="A15" s="18">
        <v>7</v>
      </c>
      <c r="B15" s="19" t="s">
        <v>34</v>
      </c>
      <c r="C15" s="26">
        <v>25907200</v>
      </c>
      <c r="D15" s="26">
        <v>84930000</v>
      </c>
      <c r="E15" s="26">
        <v>10582000</v>
      </c>
      <c r="F15" s="26">
        <v>9806000</v>
      </c>
      <c r="G15" s="26">
        <v>1414400</v>
      </c>
      <c r="H15" s="20">
        <f t="shared" si="1"/>
        <v>132639600</v>
      </c>
      <c r="I15" s="20">
        <v>2652792</v>
      </c>
      <c r="J15" s="21">
        <f t="shared" si="2"/>
        <v>0.02</v>
      </c>
      <c r="K15" s="22" t="s">
        <v>35</v>
      </c>
      <c r="L15" s="18">
        <v>7</v>
      </c>
      <c r="M15" s="19" t="str">
        <f t="shared" si="3"/>
        <v>Comforta Furnitures</v>
      </c>
      <c r="N15" s="26">
        <v>12681600</v>
      </c>
      <c r="O15" s="26">
        <v>80924000</v>
      </c>
      <c r="P15" s="26">
        <v>10566600</v>
      </c>
      <c r="Q15" s="26">
        <v>9398000</v>
      </c>
      <c r="R15" s="26">
        <v>1342400</v>
      </c>
      <c r="S15" s="20">
        <f t="shared" si="4"/>
        <v>114912600</v>
      </c>
      <c r="T15" s="24">
        <f t="shared" si="0"/>
        <v>2652792</v>
      </c>
      <c r="U15" s="21">
        <f t="shared" si="5"/>
        <v>2.3085301350765711E-2</v>
      </c>
      <c r="V15" s="22" t="s">
        <v>35</v>
      </c>
    </row>
    <row r="17" spans="1:27" x14ac:dyDescent="0.2">
      <c r="D17" s="29"/>
      <c r="F17" s="28"/>
      <c r="G17" s="28"/>
    </row>
    <row r="19" spans="1:27" x14ac:dyDescent="0.2">
      <c r="E19" s="29"/>
      <c r="F19" s="30"/>
      <c r="G19" s="31"/>
    </row>
    <row r="20" spans="1:27" x14ac:dyDescent="0.2">
      <c r="A20" s="32" t="s">
        <v>5</v>
      </c>
      <c r="B20" s="32"/>
      <c r="C20" s="37" t="s">
        <v>11</v>
      </c>
      <c r="D20" s="37"/>
      <c r="E20" s="37"/>
      <c r="F20" s="37"/>
      <c r="G20" s="13"/>
      <c r="H20" s="13"/>
      <c r="I20" s="13"/>
      <c r="J20" s="35" t="s">
        <v>36</v>
      </c>
      <c r="K20" s="35"/>
      <c r="L20" s="32" t="s">
        <v>5</v>
      </c>
      <c r="M20" s="32"/>
      <c r="N20" s="37" t="s">
        <v>11</v>
      </c>
      <c r="O20" s="37"/>
      <c r="P20" s="37"/>
      <c r="Q20" s="37"/>
      <c r="R20" s="13"/>
      <c r="S20" s="13"/>
      <c r="T20" s="13"/>
      <c r="U20" s="35" t="s">
        <v>36</v>
      </c>
      <c r="V20" s="35"/>
    </row>
    <row r="21" spans="1:27" ht="15.75" x14ac:dyDescent="0.25">
      <c r="A21" s="14"/>
      <c r="B21" s="15"/>
      <c r="C21" s="16"/>
      <c r="D21" s="15"/>
      <c r="E21" s="15"/>
      <c r="F21" s="15"/>
      <c r="G21" s="15"/>
      <c r="H21" s="15"/>
      <c r="I21" s="15"/>
      <c r="J21" s="15"/>
      <c r="K21" s="15"/>
      <c r="L21" s="14"/>
      <c r="M21" s="15"/>
      <c r="N21" s="16"/>
      <c r="O21" s="15"/>
      <c r="P21" s="15"/>
      <c r="Q21" s="15"/>
      <c r="R21" s="15"/>
      <c r="S21" s="15"/>
      <c r="T21" s="15"/>
      <c r="U21" s="15"/>
      <c r="V21" s="15"/>
      <c r="W21" s="7"/>
      <c r="X21" s="8"/>
      <c r="Y21" s="7"/>
      <c r="Z21" s="7"/>
      <c r="AA21" s="7"/>
    </row>
    <row r="22" spans="1:27" ht="15.75" x14ac:dyDescent="0.25">
      <c r="A22" s="14"/>
      <c r="B22" s="15"/>
      <c r="C22" s="16"/>
      <c r="D22" s="15"/>
      <c r="E22" s="15"/>
      <c r="F22" s="15"/>
      <c r="G22" s="15"/>
      <c r="H22" s="15"/>
      <c r="I22" s="15"/>
      <c r="J22" s="15"/>
      <c r="K22" s="15"/>
      <c r="L22" s="14"/>
      <c r="M22" s="15"/>
      <c r="N22" s="16"/>
      <c r="O22" s="15"/>
      <c r="P22" s="15"/>
      <c r="Q22" s="15"/>
      <c r="R22" s="15"/>
      <c r="S22" s="15"/>
      <c r="T22" s="15"/>
      <c r="U22" s="15"/>
      <c r="V22" s="15"/>
      <c r="W22" s="7"/>
      <c r="X22" s="8"/>
      <c r="Y22" s="7"/>
      <c r="Z22" s="7"/>
      <c r="AA22" s="7"/>
    </row>
    <row r="23" spans="1:27" ht="15.75" x14ac:dyDescent="0.25">
      <c r="A23" s="14"/>
      <c r="B23" s="15"/>
      <c r="C23" s="16"/>
      <c r="D23" s="15"/>
      <c r="E23" s="15"/>
      <c r="F23" s="15"/>
      <c r="G23" s="15"/>
      <c r="H23" s="15"/>
      <c r="I23" s="15"/>
      <c r="J23" s="15"/>
      <c r="K23" s="15"/>
      <c r="L23" s="14"/>
      <c r="M23" s="15"/>
      <c r="N23" s="16"/>
      <c r="O23" s="15"/>
      <c r="P23" s="15"/>
      <c r="Q23" s="15"/>
      <c r="R23" s="15"/>
      <c r="S23" s="15"/>
      <c r="T23" s="15"/>
      <c r="U23" s="15"/>
      <c r="V23" s="15"/>
      <c r="W23" s="7"/>
      <c r="X23" s="8"/>
      <c r="Y23" s="7"/>
      <c r="Z23" s="7"/>
      <c r="AA23" s="7"/>
    </row>
    <row r="24" spans="1:27" x14ac:dyDescent="0.2">
      <c r="A24" s="14"/>
      <c r="B24" s="14"/>
      <c r="C24" s="14"/>
      <c r="D24" s="14"/>
      <c r="E24" s="14"/>
      <c r="F24" s="14"/>
      <c r="G24" s="14"/>
      <c r="H24" s="14"/>
      <c r="I24" s="14"/>
      <c r="J24" s="14"/>
      <c r="K24" s="14"/>
      <c r="L24" s="14"/>
      <c r="M24" s="14"/>
      <c r="N24" s="14"/>
      <c r="O24" s="14"/>
      <c r="P24" s="14"/>
      <c r="Q24" s="14"/>
      <c r="R24" s="14"/>
      <c r="S24" s="14"/>
      <c r="T24" s="14"/>
      <c r="U24" s="14"/>
      <c r="V24" s="14"/>
    </row>
    <row r="25" spans="1:27" x14ac:dyDescent="0.2">
      <c r="A25" s="14"/>
      <c r="B25" s="15"/>
      <c r="C25" s="35" t="s">
        <v>18</v>
      </c>
      <c r="D25" s="35"/>
      <c r="E25" s="35"/>
      <c r="F25" s="35"/>
      <c r="G25" s="17"/>
      <c r="H25" s="17"/>
      <c r="I25" s="17"/>
      <c r="J25" s="37" t="s">
        <v>12</v>
      </c>
      <c r="K25" s="37"/>
      <c r="L25" s="14"/>
      <c r="M25" s="15"/>
      <c r="N25" s="35" t="s">
        <v>18</v>
      </c>
      <c r="O25" s="35"/>
      <c r="P25" s="35"/>
      <c r="Q25" s="35"/>
      <c r="R25" s="17"/>
      <c r="S25" s="17"/>
      <c r="T25" s="17"/>
      <c r="U25" s="37" t="s">
        <v>12</v>
      </c>
      <c r="V25" s="37"/>
    </row>
    <row r="26" spans="1:27" x14ac:dyDescent="0.2">
      <c r="A26" s="14"/>
      <c r="B26" s="14"/>
      <c r="C26" s="14"/>
      <c r="D26" s="14"/>
      <c r="E26" s="14"/>
      <c r="F26" s="14"/>
      <c r="G26" s="14"/>
      <c r="H26" s="14"/>
      <c r="I26" s="14"/>
      <c r="J26" s="14"/>
      <c r="K26" s="14"/>
      <c r="L26" s="14"/>
      <c r="M26" s="14"/>
      <c r="N26" s="14"/>
      <c r="O26" s="14"/>
      <c r="P26" s="14"/>
      <c r="Q26" s="14"/>
      <c r="R26" s="14"/>
      <c r="S26" s="14"/>
      <c r="T26" s="14"/>
      <c r="U26" s="14"/>
      <c r="V26" s="14"/>
    </row>
    <row r="27" spans="1:27" x14ac:dyDescent="0.2">
      <c r="A27" s="14"/>
      <c r="B27" s="14"/>
      <c r="C27" s="14"/>
      <c r="D27" s="14"/>
      <c r="E27" s="14"/>
      <c r="F27" s="14"/>
      <c r="G27" s="14"/>
      <c r="H27" s="14"/>
      <c r="I27" s="14"/>
      <c r="J27" s="14"/>
      <c r="K27" s="14"/>
      <c r="L27" s="14"/>
      <c r="M27" s="14"/>
      <c r="N27" s="14"/>
      <c r="O27" s="14"/>
      <c r="P27" s="14"/>
      <c r="Q27" s="14"/>
      <c r="R27" s="14"/>
      <c r="S27" s="14"/>
      <c r="T27" s="14"/>
      <c r="U27" s="14"/>
      <c r="V27" s="14"/>
    </row>
    <row r="28" spans="1:27" x14ac:dyDescent="0.2">
      <c r="A28" s="14"/>
      <c r="B28" s="14"/>
      <c r="C28" s="14"/>
      <c r="D28" s="14"/>
      <c r="E28" s="14"/>
      <c r="F28" s="14"/>
      <c r="G28" s="14"/>
      <c r="H28" s="14"/>
      <c r="I28" s="14"/>
      <c r="J28" s="14"/>
      <c r="K28" s="14"/>
      <c r="L28" s="14"/>
      <c r="M28" s="14"/>
      <c r="N28" s="14"/>
      <c r="O28" s="14"/>
      <c r="P28" s="14"/>
      <c r="Q28" s="14"/>
      <c r="R28" s="14"/>
      <c r="S28" s="14"/>
      <c r="T28" s="14"/>
      <c r="U28" s="14"/>
      <c r="V28" s="14"/>
    </row>
    <row r="29" spans="1:27" x14ac:dyDescent="0.2">
      <c r="A29" s="14"/>
      <c r="B29" s="14"/>
      <c r="C29" s="14"/>
      <c r="D29" s="14"/>
      <c r="E29" s="14"/>
      <c r="F29" s="14"/>
      <c r="G29" s="14"/>
      <c r="H29" s="14"/>
      <c r="I29" s="14"/>
      <c r="J29" s="14"/>
      <c r="K29" s="14"/>
      <c r="L29" s="14"/>
      <c r="M29" s="14"/>
      <c r="N29" s="14"/>
      <c r="O29" s="14"/>
      <c r="P29" s="14"/>
      <c r="Q29" s="14"/>
      <c r="R29" s="14"/>
      <c r="S29" s="14"/>
      <c r="T29" s="14"/>
      <c r="U29" s="14"/>
      <c r="V29" s="14"/>
    </row>
    <row r="30" spans="1:27" x14ac:dyDescent="0.2">
      <c r="A30" s="14"/>
      <c r="B30" s="15"/>
      <c r="C30" s="37" t="s">
        <v>14</v>
      </c>
      <c r="D30" s="37"/>
      <c r="E30" s="37"/>
      <c r="F30" s="37"/>
      <c r="G30" s="17"/>
      <c r="H30" s="17"/>
      <c r="I30" s="17"/>
      <c r="J30" s="37" t="s">
        <v>13</v>
      </c>
      <c r="K30" s="37"/>
      <c r="L30" s="14"/>
      <c r="M30" s="15"/>
      <c r="N30" s="37" t="s">
        <v>14</v>
      </c>
      <c r="O30" s="37"/>
      <c r="P30" s="37"/>
      <c r="Q30" s="37"/>
      <c r="R30" s="17"/>
      <c r="S30" s="17"/>
      <c r="T30" s="17"/>
      <c r="U30" s="37" t="s">
        <v>13</v>
      </c>
      <c r="V30" s="37"/>
    </row>
    <row r="32" spans="1:27" ht="64.5" customHeight="1" x14ac:dyDescent="0.2">
      <c r="B32" s="38" t="s">
        <v>37</v>
      </c>
      <c r="C32" s="38"/>
      <c r="D32" s="38"/>
      <c r="E32" s="38"/>
      <c r="F32" s="38"/>
      <c r="G32" s="38"/>
      <c r="H32" s="38"/>
      <c r="I32" s="38"/>
      <c r="J32" s="38"/>
      <c r="K32" s="38"/>
      <c r="L32" s="27"/>
      <c r="M32" s="38" t="s">
        <v>37</v>
      </c>
      <c r="N32" s="38"/>
      <c r="O32" s="38"/>
      <c r="P32" s="38"/>
      <c r="Q32" s="38"/>
      <c r="R32" s="38"/>
      <c r="S32" s="38"/>
      <c r="T32" s="38"/>
      <c r="U32" s="38"/>
      <c r="V32" s="38"/>
    </row>
  </sheetData>
  <mergeCells count="24">
    <mergeCell ref="N25:Q25"/>
    <mergeCell ref="U25:V25"/>
    <mergeCell ref="N30:Q30"/>
    <mergeCell ref="U30:V30"/>
    <mergeCell ref="B32:K32"/>
    <mergeCell ref="M32:V32"/>
    <mergeCell ref="J25:K25"/>
    <mergeCell ref="J30:K30"/>
    <mergeCell ref="C30:F30"/>
    <mergeCell ref="C25:F25"/>
    <mergeCell ref="L1:V1"/>
    <mergeCell ref="L2:V2"/>
    <mergeCell ref="N6:O6"/>
    <mergeCell ref="L7:V7"/>
    <mergeCell ref="L20:M20"/>
    <mergeCell ref="N20:Q20"/>
    <mergeCell ref="U20:V20"/>
    <mergeCell ref="A20:B20"/>
    <mergeCell ref="A1:K1"/>
    <mergeCell ref="A2:K2"/>
    <mergeCell ref="C6:D6"/>
    <mergeCell ref="J20:K20"/>
    <mergeCell ref="A7:K7"/>
    <mergeCell ref="C20:F20"/>
  </mergeCells>
  <pageMargins left="0.25" right="0.25" top="0.75" bottom="0.75" header="0.3" footer="0.3"/>
  <pageSetup paperSize="9" scale="66" orientation="landscape" r:id="rId1"/>
  <colBreaks count="1" manualBreakCount="1">
    <brk id="11" max="6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Bid Opening ICB Furniture</vt:lpstr>
      <vt:lpstr>'Bid Opening ICB Furniture'!Print_Area</vt:lpstr>
      <vt:lpstr>'Bid Opening ICB Furniture'!Print_Titles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GPEB</dc:creator>
  <cp:lastModifiedBy>Windows User</cp:lastModifiedBy>
  <cp:lastPrinted>2016-11-14T08:03:39Z</cp:lastPrinted>
  <dcterms:created xsi:type="dcterms:W3CDTF">2016-10-30T13:04:06Z</dcterms:created>
  <dcterms:modified xsi:type="dcterms:W3CDTF">2019-10-07T06:35:57Z</dcterms:modified>
</cp:coreProperties>
</file>