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essons\UDACITY - Business Analytics Nanodegree v2.0.0\"/>
    </mc:Choice>
  </mc:AlternateContent>
  <xr:revisionPtr revIDLastSave="0" documentId="13_ncr:1_{9DB2F151-76A0-47B4-8FC5-E585F1935B09}" xr6:coauthVersionLast="45" xr6:coauthVersionMax="45" xr10:uidLastSave="{00000000-0000-0000-0000-000000000000}"/>
  <bookViews>
    <workbookView xWindow="-108" yWindow="-108" windowWidth="23256" windowHeight="12576" activeTab="8" xr2:uid="{8EAFB395-CD9E-4A75-9895-58A9A1EF262F}"/>
  </bookViews>
  <sheets>
    <sheet name="Substitude" sheetId="1" r:id="rId1"/>
    <sheet name="Fruit Shop" sheetId="2" r:id="rId2"/>
    <sheet name="CTR" sheetId="3" r:id="rId3"/>
    <sheet name="CPC" sheetId="5" r:id="rId4"/>
    <sheet name="CPL" sheetId="6" r:id="rId5"/>
    <sheet name="CAC" sheetId="7" r:id="rId6"/>
    <sheet name="CPA" sheetId="8" r:id="rId7"/>
    <sheet name="LTV" sheetId="9" r:id="rId8"/>
    <sheet name="Sheet1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9" l="1"/>
  <c r="E12" i="9" s="1"/>
  <c r="E9" i="9"/>
  <c r="E3" i="9"/>
  <c r="D12" i="9"/>
  <c r="E10" i="9"/>
  <c r="D11" i="9" l="1"/>
  <c r="D9" i="9"/>
  <c r="D7" i="8" l="1"/>
  <c r="E7" i="8"/>
  <c r="C7" i="8"/>
  <c r="E5" i="8"/>
  <c r="D5" i="8"/>
  <c r="C5" i="8"/>
  <c r="E8" i="7"/>
  <c r="D8" i="7"/>
  <c r="D7" i="7"/>
  <c r="E7" i="7"/>
  <c r="C7" i="7"/>
  <c r="D5" i="7"/>
  <c r="E5" i="7"/>
  <c r="C5" i="7"/>
  <c r="D6" i="6"/>
  <c r="E6" i="6"/>
  <c r="C6" i="6"/>
  <c r="F5" i="6"/>
  <c r="D4" i="6"/>
  <c r="E4" i="6"/>
  <c r="C4" i="6"/>
  <c r="D5" i="5" l="1"/>
  <c r="E5" i="5"/>
  <c r="C5" i="5"/>
  <c r="D4" i="3"/>
  <c r="D5" i="3"/>
  <c r="D3" i="3"/>
  <c r="E12" i="2" l="1"/>
  <c r="F12" i="2" s="1"/>
  <c r="E11" i="2"/>
  <c r="F11" i="2" s="1"/>
  <c r="E10" i="2"/>
  <c r="F10" i="2" s="1"/>
  <c r="E9" i="2"/>
  <c r="F9" i="2" s="1"/>
  <c r="E8" i="2"/>
  <c r="F8" i="2" s="1"/>
  <c r="E2" i="2"/>
  <c r="F2" i="2" s="1"/>
  <c r="E3" i="2" l="1"/>
  <c r="F3" i="2" s="1"/>
  <c r="E4" i="2"/>
  <c r="F4" i="2" s="1"/>
  <c r="E5" i="2"/>
  <c r="F5" i="2" s="1"/>
  <c r="E6" i="2"/>
  <c r="F6" i="2" s="1"/>
  <c r="E7" i="2"/>
  <c r="F7" i="2" s="1"/>
  <c r="B2" i="1" l="1"/>
</calcChain>
</file>

<file path=xl/sharedStrings.xml><?xml version="1.0" encoding="utf-8"?>
<sst xmlns="http://schemas.openxmlformats.org/spreadsheetml/2006/main" count="83" uniqueCount="63">
  <si>
    <t>I will solve this quize</t>
  </si>
  <si>
    <t>will solve</t>
  </si>
  <si>
    <t>solved</t>
  </si>
  <si>
    <t>Order</t>
  </si>
  <si>
    <t>Apples</t>
  </si>
  <si>
    <t>Oranges</t>
  </si>
  <si>
    <t>Fruits</t>
  </si>
  <si>
    <t>Pears</t>
  </si>
  <si>
    <t>Impression</t>
  </si>
  <si>
    <t>Clicks</t>
  </si>
  <si>
    <t>FB ad</t>
  </si>
  <si>
    <t>Google Search</t>
  </si>
  <si>
    <t>Google Display</t>
  </si>
  <si>
    <t>(C3/B3)*100</t>
  </si>
  <si>
    <t>Click Through 
Rate (in %)</t>
  </si>
  <si>
    <t>Source_platform</t>
  </si>
  <si>
    <t>CPC Formula</t>
  </si>
  <si>
    <t>Spend</t>
  </si>
  <si>
    <t>C3/C4</t>
  </si>
  <si>
    <t>Cost Per Click(CPC)</t>
  </si>
  <si>
    <t>Formula</t>
  </si>
  <si>
    <t>Number of Leads</t>
  </si>
  <si>
    <t>Click</t>
  </si>
  <si>
    <t>CPC</t>
  </si>
  <si>
    <t>Total Leads</t>
  </si>
  <si>
    <t>Cost Per Lead(CPL)</t>
  </si>
  <si>
    <t>C2/C5</t>
  </si>
  <si>
    <t>Marketing Cost</t>
  </si>
  <si>
    <t>Sales and Marketing Salaries</t>
  </si>
  <si>
    <t>Overhead Cost for Sales and Marketing</t>
  </si>
  <si>
    <t>Total Sales and Marketing Cost</t>
  </si>
  <si>
    <t>Number of Paid Customers</t>
  </si>
  <si>
    <t>Customer Acquicition Cost (CAC)</t>
  </si>
  <si>
    <t>August</t>
  </si>
  <si>
    <t>September</t>
  </si>
  <si>
    <t>October</t>
  </si>
  <si>
    <t>SUM(C2:C4)</t>
  </si>
  <si>
    <t>C5/C6</t>
  </si>
  <si>
    <t>N/A</t>
  </si>
  <si>
    <t>Number of Leads(Non-paying Customers)</t>
  </si>
  <si>
    <t>CPA(Non-Paying Customer)</t>
  </si>
  <si>
    <t>Purchase Cycle</t>
  </si>
  <si>
    <t>Total Sale Revenue Per Cycle</t>
  </si>
  <si>
    <t>Number of Sales Per Purchase Cycle</t>
  </si>
  <si>
    <t>Time increment adopted for business calculation</t>
  </si>
  <si>
    <t>1 week</t>
  </si>
  <si>
    <t>Revenue earned from customer per purchase cycle</t>
  </si>
  <si>
    <t>Number of times customer buys during the purchase cycle</t>
  </si>
  <si>
    <t>$70 per order X 1 orders per work</t>
  </si>
  <si>
    <t>1 order per customer per cycle</t>
  </si>
  <si>
    <t>Cost Per Acquisition</t>
  </si>
  <si>
    <t>Sales and Marketing costs to get a load</t>
  </si>
  <si>
    <t>Expected Retention Time</t>
  </si>
  <si>
    <t>Amount of time (measured in purchasing cycles) you expect
to retain the customer</t>
  </si>
  <si>
    <t>7 years * 52 weeks</t>
  </si>
  <si>
    <t>Profit Margin Per Customer</t>
  </si>
  <si>
    <t>((Average Sale-Average Cost of Sale)/Average Sale)</t>
  </si>
  <si>
    <t>Average Sale Revenue</t>
  </si>
  <si>
    <t>Total customer revenue divided by the number of purchases
in the cycle</t>
  </si>
  <si>
    <t>$70/1</t>
  </si>
  <si>
    <t>((70-25)/70)</t>
  </si>
  <si>
    <t>Life Time Value</t>
  </si>
  <si>
    <t>Average Sale x Number of Repeat Sales x Expected Retention Time x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</si>
</sst>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6" fontId="0" fillId="0" borderId="0" xfId="0" applyNumberFormat="1"/>
    <xf numFmtId="8" fontId="0" fillId="0" borderId="0" xfId="0" applyNumberFormat="1"/>
    <xf numFmtId="0" fontId="0" fillId="0" borderId="0" xfId="0" quotePrefix="1" applyNumberFormat="1"/>
    <xf numFmtId="0" fontId="0" fillId="0" borderId="0" xfId="1" quotePrefix="1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EFA0-9A9C-46D4-A1B2-275937C187D4}">
  <dimension ref="A2:B5"/>
  <sheetViews>
    <sheetView zoomScale="121" workbookViewId="0">
      <selection activeCell="B4" sqref="B4"/>
    </sheetView>
  </sheetViews>
  <sheetFormatPr defaultRowHeight="14.4" x14ac:dyDescent="0.3"/>
  <cols>
    <col min="1" max="2" width="17.6640625" customWidth="1"/>
  </cols>
  <sheetData>
    <row r="2" spans="1:2" x14ac:dyDescent="0.3">
      <c r="A2" t="s">
        <v>0</v>
      </c>
      <c r="B2" s="1" t="str">
        <f>SUBSTITUTE($A$2,$B$4,$B$5)</f>
        <v>I solved this quize</v>
      </c>
    </row>
    <row r="4" spans="1:2" x14ac:dyDescent="0.3">
      <c r="B4" t="s">
        <v>1</v>
      </c>
    </row>
    <row r="5" spans="1:2" x14ac:dyDescent="0.3">
      <c r="B5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DDE9-8E43-42D1-BD05-4E2F286E816A}">
  <dimension ref="A1:F12"/>
  <sheetViews>
    <sheetView workbookViewId="0">
      <selection activeCell="F2" sqref="F2:F12"/>
    </sheetView>
  </sheetViews>
  <sheetFormatPr defaultRowHeight="14.4" x14ac:dyDescent="0.3"/>
  <cols>
    <col min="6" max="6" width="10.109375" customWidth="1"/>
  </cols>
  <sheetData>
    <row r="1" spans="1:6" s="2" customFormat="1" x14ac:dyDescent="0.3">
      <c r="A1" s="2" t="s">
        <v>3</v>
      </c>
      <c r="B1" s="2" t="s">
        <v>4</v>
      </c>
      <c r="C1" s="2" t="s">
        <v>5</v>
      </c>
      <c r="D1" s="2" t="s">
        <v>7</v>
      </c>
      <c r="E1" s="2" t="s">
        <v>6</v>
      </c>
    </row>
    <row r="2" spans="1:6" x14ac:dyDescent="0.3">
      <c r="A2">
        <v>1</v>
      </c>
      <c r="B2">
        <v>5</v>
      </c>
      <c r="C2">
        <v>3</v>
      </c>
      <c r="D2">
        <v>1</v>
      </c>
      <c r="E2">
        <f>SUM(B2:D2)</f>
        <v>9</v>
      </c>
      <c r="F2" t="str">
        <f>IF(OR(B2&gt;10,C2&gt;10,D2&gt;10,E2&gt;20),"Special Order!", "No.")</f>
        <v>No.</v>
      </c>
    </row>
    <row r="3" spans="1:6" x14ac:dyDescent="0.3">
      <c r="A3">
        <v>2</v>
      </c>
      <c r="B3">
        <v>3</v>
      </c>
      <c r="C3">
        <v>9</v>
      </c>
      <c r="D3">
        <v>8</v>
      </c>
      <c r="E3">
        <f t="shared" ref="E3:E12" si="0">SUM(B3:D3)</f>
        <v>20</v>
      </c>
      <c r="F3" t="str">
        <f t="shared" ref="F3:F12" si="1">IF(OR(B3&gt;10,C3&gt;10,D3&gt;10,E3&gt;20),"Special Order!", "No.")</f>
        <v>No.</v>
      </c>
    </row>
    <row r="4" spans="1:6" x14ac:dyDescent="0.3">
      <c r="A4">
        <v>3</v>
      </c>
      <c r="B4">
        <v>11</v>
      </c>
      <c r="C4">
        <v>5</v>
      </c>
      <c r="D4">
        <v>2</v>
      </c>
      <c r="E4">
        <f t="shared" si="0"/>
        <v>18</v>
      </c>
      <c r="F4" t="str">
        <f t="shared" si="1"/>
        <v>Special Order!</v>
      </c>
    </row>
    <row r="5" spans="1:6" x14ac:dyDescent="0.3">
      <c r="A5">
        <v>4</v>
      </c>
      <c r="B5">
        <v>4</v>
      </c>
      <c r="C5">
        <v>1</v>
      </c>
      <c r="D5">
        <v>2</v>
      </c>
      <c r="E5">
        <f t="shared" si="0"/>
        <v>7</v>
      </c>
      <c r="F5" t="str">
        <f t="shared" si="1"/>
        <v>No.</v>
      </c>
    </row>
    <row r="6" spans="1:6" x14ac:dyDescent="0.3">
      <c r="A6">
        <v>5</v>
      </c>
      <c r="B6">
        <v>2</v>
      </c>
      <c r="C6">
        <v>6</v>
      </c>
      <c r="D6">
        <v>3</v>
      </c>
      <c r="E6">
        <f t="shared" si="0"/>
        <v>11</v>
      </c>
      <c r="F6" t="str">
        <f t="shared" si="1"/>
        <v>No.</v>
      </c>
    </row>
    <row r="7" spans="1:6" x14ac:dyDescent="0.3">
      <c r="A7">
        <v>6</v>
      </c>
      <c r="B7">
        <v>6</v>
      </c>
      <c r="C7">
        <v>2</v>
      </c>
      <c r="D7">
        <v>6</v>
      </c>
      <c r="E7">
        <f t="shared" si="0"/>
        <v>14</v>
      </c>
      <c r="F7" t="str">
        <f t="shared" si="1"/>
        <v>No.</v>
      </c>
    </row>
    <row r="8" spans="1:6" x14ac:dyDescent="0.3">
      <c r="A8">
        <v>7</v>
      </c>
      <c r="B8">
        <v>12</v>
      </c>
      <c r="C8">
        <v>3</v>
      </c>
      <c r="D8">
        <v>1</v>
      </c>
      <c r="E8">
        <f t="shared" si="0"/>
        <v>16</v>
      </c>
      <c r="F8" t="str">
        <f t="shared" si="1"/>
        <v>Special Order!</v>
      </c>
    </row>
    <row r="9" spans="1:6" x14ac:dyDescent="0.3">
      <c r="A9">
        <v>8</v>
      </c>
      <c r="B9">
        <v>3</v>
      </c>
      <c r="C9">
        <v>1</v>
      </c>
      <c r="D9">
        <v>4</v>
      </c>
      <c r="E9">
        <f t="shared" si="0"/>
        <v>8</v>
      </c>
      <c r="F9" t="str">
        <f t="shared" si="1"/>
        <v>No.</v>
      </c>
    </row>
    <row r="10" spans="1:6" x14ac:dyDescent="0.3">
      <c r="A10">
        <v>9</v>
      </c>
      <c r="B10">
        <v>9</v>
      </c>
      <c r="C10">
        <v>3</v>
      </c>
      <c r="D10">
        <v>5</v>
      </c>
      <c r="E10">
        <f t="shared" si="0"/>
        <v>17</v>
      </c>
      <c r="F10" t="str">
        <f t="shared" si="1"/>
        <v>No.</v>
      </c>
    </row>
    <row r="11" spans="1:6" x14ac:dyDescent="0.3">
      <c r="A11">
        <v>10</v>
      </c>
      <c r="B11">
        <v>9</v>
      </c>
      <c r="C11">
        <v>6</v>
      </c>
      <c r="D11">
        <v>6</v>
      </c>
      <c r="E11">
        <f t="shared" si="0"/>
        <v>21</v>
      </c>
      <c r="F11" t="str">
        <f t="shared" si="1"/>
        <v>Special Order!</v>
      </c>
    </row>
    <row r="12" spans="1:6" x14ac:dyDescent="0.3">
      <c r="A12">
        <v>11</v>
      </c>
      <c r="B12">
        <v>8</v>
      </c>
      <c r="C12">
        <v>20</v>
      </c>
      <c r="D12">
        <v>7</v>
      </c>
      <c r="E12">
        <f t="shared" si="0"/>
        <v>35</v>
      </c>
      <c r="F12" t="str">
        <f t="shared" si="1"/>
        <v>Special Order!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52D3-DEBF-4949-8DF1-E1700608765C}">
  <dimension ref="A1:D5"/>
  <sheetViews>
    <sheetView workbookViewId="0">
      <selection sqref="A1:XFD1"/>
    </sheetView>
  </sheetViews>
  <sheetFormatPr defaultRowHeight="14.4" x14ac:dyDescent="0.3"/>
  <cols>
    <col min="1" max="1" width="20.44140625" customWidth="1"/>
    <col min="2" max="3" width="10.77734375" customWidth="1"/>
    <col min="4" max="4" width="14.88671875" customWidth="1"/>
  </cols>
  <sheetData>
    <row r="1" spans="1:4" s="2" customFormat="1" ht="74.400000000000006" customHeight="1" x14ac:dyDescent="0.3">
      <c r="B1" s="2" t="s">
        <v>8</v>
      </c>
      <c r="C1" s="2" t="s">
        <v>9</v>
      </c>
      <c r="D1" s="5" t="s">
        <v>14</v>
      </c>
    </row>
    <row r="2" spans="1:4" ht="18" customHeight="1" x14ac:dyDescent="0.3">
      <c r="D2" t="s">
        <v>13</v>
      </c>
    </row>
    <row r="3" spans="1:4" x14ac:dyDescent="0.3">
      <c r="A3" t="s">
        <v>10</v>
      </c>
      <c r="B3" s="3">
        <v>1100</v>
      </c>
      <c r="C3">
        <v>15</v>
      </c>
      <c r="D3" s="4">
        <f>(C3/B3)*100</f>
        <v>1.3636363636363635</v>
      </c>
    </row>
    <row r="4" spans="1:4" x14ac:dyDescent="0.3">
      <c r="A4" t="s">
        <v>11</v>
      </c>
      <c r="B4">
        <v>2000</v>
      </c>
      <c r="C4">
        <v>67</v>
      </c>
      <c r="D4" s="4">
        <f t="shared" ref="D4:D5" si="0">(C4/B4)*100</f>
        <v>3.35</v>
      </c>
    </row>
    <row r="5" spans="1:4" x14ac:dyDescent="0.3">
      <c r="A5" t="s">
        <v>12</v>
      </c>
      <c r="B5">
        <v>1500</v>
      </c>
      <c r="C5">
        <v>25</v>
      </c>
      <c r="D5" s="4">
        <f t="shared" si="0"/>
        <v>1.6666666666666667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971D-88CD-404D-AC0B-AEE09815D31D}">
  <dimension ref="A1:E5"/>
  <sheetViews>
    <sheetView workbookViewId="0">
      <selection activeCell="D3" sqref="D3:E4"/>
    </sheetView>
  </sheetViews>
  <sheetFormatPr defaultRowHeight="14.4" x14ac:dyDescent="0.3"/>
  <cols>
    <col min="1" max="1" width="16.21875" customWidth="1"/>
    <col min="2" max="2" width="12.109375" customWidth="1"/>
    <col min="3" max="5" width="14.77734375" customWidth="1"/>
  </cols>
  <sheetData>
    <row r="1" spans="1:5" s="2" customFormat="1" x14ac:dyDescent="0.3">
      <c r="A1" s="2" t="s">
        <v>15</v>
      </c>
      <c r="B1" s="2" t="s">
        <v>16</v>
      </c>
      <c r="C1" s="6" t="s">
        <v>10</v>
      </c>
      <c r="D1" s="6" t="s">
        <v>11</v>
      </c>
      <c r="E1" s="6" t="s">
        <v>12</v>
      </c>
    </row>
    <row r="3" spans="1:5" x14ac:dyDescent="0.3">
      <c r="A3" t="s">
        <v>17</v>
      </c>
      <c r="C3" s="7">
        <v>1500</v>
      </c>
      <c r="D3" s="7">
        <v>3000</v>
      </c>
      <c r="E3" s="7">
        <v>5000</v>
      </c>
    </row>
    <row r="4" spans="1:5" x14ac:dyDescent="0.3">
      <c r="A4" t="s">
        <v>9</v>
      </c>
      <c r="C4">
        <v>700</v>
      </c>
      <c r="D4">
        <v>2900</v>
      </c>
      <c r="E4">
        <v>4995</v>
      </c>
    </row>
    <row r="5" spans="1:5" x14ac:dyDescent="0.3">
      <c r="A5" t="s">
        <v>19</v>
      </c>
      <c r="B5" t="s">
        <v>18</v>
      </c>
      <c r="C5" s="8">
        <f>C3/C4</f>
        <v>2.1428571428571428</v>
      </c>
      <c r="D5" s="8">
        <f t="shared" ref="D5:E5" si="0">D3/D4</f>
        <v>1.0344827586206897</v>
      </c>
      <c r="E5" s="8">
        <f t="shared" si="0"/>
        <v>1.0010010010010011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9441-DB2A-4DF0-9538-E987D07E0828}">
  <dimension ref="A1:F6"/>
  <sheetViews>
    <sheetView zoomScale="118" workbookViewId="0">
      <selection activeCell="F6" sqref="F6"/>
    </sheetView>
  </sheetViews>
  <sheetFormatPr defaultRowHeight="14.4" x14ac:dyDescent="0.3"/>
  <cols>
    <col min="1" max="6" width="19.5546875" customWidth="1"/>
  </cols>
  <sheetData>
    <row r="1" spans="1:6" x14ac:dyDescent="0.3">
      <c r="A1" s="2" t="s">
        <v>15</v>
      </c>
      <c r="B1" s="2" t="s">
        <v>20</v>
      </c>
      <c r="C1" s="6" t="s">
        <v>10</v>
      </c>
      <c r="D1" s="6" t="s">
        <v>11</v>
      </c>
      <c r="E1" s="6" t="s">
        <v>12</v>
      </c>
      <c r="F1" s="6" t="s">
        <v>21</v>
      </c>
    </row>
    <row r="2" spans="1:6" x14ac:dyDescent="0.3">
      <c r="A2" t="s">
        <v>17</v>
      </c>
      <c r="C2" s="7">
        <v>1500</v>
      </c>
      <c r="D2" s="7">
        <v>3000</v>
      </c>
      <c r="E2" s="7">
        <v>5000</v>
      </c>
    </row>
    <row r="3" spans="1:6" x14ac:dyDescent="0.3">
      <c r="A3" t="s">
        <v>22</v>
      </c>
      <c r="C3">
        <v>700</v>
      </c>
      <c r="D3">
        <v>2900</v>
      </c>
      <c r="E3">
        <v>4995</v>
      </c>
    </row>
    <row r="4" spans="1:6" x14ac:dyDescent="0.3">
      <c r="A4" t="s">
        <v>23</v>
      </c>
      <c r="C4" s="8">
        <f>C2/C3</f>
        <v>2.1428571428571428</v>
      </c>
      <c r="D4" s="8">
        <f t="shared" ref="D4:E4" si="0">D2/D3</f>
        <v>1.0344827586206897</v>
      </c>
      <c r="E4" s="8">
        <f t="shared" si="0"/>
        <v>1.0010010010010011</v>
      </c>
    </row>
    <row r="5" spans="1:6" x14ac:dyDescent="0.3">
      <c r="A5" t="s">
        <v>24</v>
      </c>
      <c r="C5">
        <v>16</v>
      </c>
      <c r="D5">
        <v>63</v>
      </c>
      <c r="E5">
        <v>112</v>
      </c>
      <c r="F5">
        <f>C5+D5+E5</f>
        <v>191</v>
      </c>
    </row>
    <row r="6" spans="1:6" x14ac:dyDescent="0.3">
      <c r="A6" t="s">
        <v>25</v>
      </c>
      <c r="B6" t="s">
        <v>26</v>
      </c>
      <c r="C6" s="8">
        <f>C2/C5</f>
        <v>93.75</v>
      </c>
      <c r="D6" s="8">
        <f t="shared" ref="D6:E6" si="1">D2/D5</f>
        <v>47.61904761904762</v>
      </c>
      <c r="E6" s="8">
        <f t="shared" si="1"/>
        <v>44.642857142857146</v>
      </c>
      <c r="F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17D0-7715-4D75-B444-89B10C355CD1}">
  <dimension ref="A1:E8"/>
  <sheetViews>
    <sheetView zoomScale="228" workbookViewId="0">
      <selection sqref="A1:E5"/>
    </sheetView>
  </sheetViews>
  <sheetFormatPr defaultRowHeight="14.4" x14ac:dyDescent="0.3"/>
  <cols>
    <col min="1" max="1" width="33.6640625" customWidth="1"/>
    <col min="2" max="5" width="11.88671875" customWidth="1"/>
  </cols>
  <sheetData>
    <row r="1" spans="1:5" s="2" customFormat="1" x14ac:dyDescent="0.3">
      <c r="B1" s="2" t="s">
        <v>20</v>
      </c>
      <c r="C1" s="2" t="s">
        <v>33</v>
      </c>
      <c r="D1" s="2" t="s">
        <v>34</v>
      </c>
      <c r="E1" s="2" t="s">
        <v>35</v>
      </c>
    </row>
    <row r="2" spans="1:5" x14ac:dyDescent="0.3">
      <c r="A2" t="s">
        <v>27</v>
      </c>
      <c r="C2" s="7">
        <v>9500</v>
      </c>
      <c r="D2" s="7">
        <v>12000</v>
      </c>
      <c r="E2" s="7">
        <v>5000</v>
      </c>
    </row>
    <row r="3" spans="1:5" x14ac:dyDescent="0.3">
      <c r="A3" t="s">
        <v>28</v>
      </c>
      <c r="C3" s="7">
        <v>25000</v>
      </c>
      <c r="D3" s="7">
        <v>25000</v>
      </c>
      <c r="E3" s="7">
        <v>25000</v>
      </c>
    </row>
    <row r="4" spans="1:5" x14ac:dyDescent="0.3">
      <c r="A4" t="s">
        <v>29</v>
      </c>
      <c r="C4" s="7">
        <v>10000</v>
      </c>
      <c r="D4" s="7">
        <v>8000</v>
      </c>
      <c r="E4" s="7">
        <v>8500</v>
      </c>
    </row>
    <row r="5" spans="1:5" x14ac:dyDescent="0.3">
      <c r="A5" t="s">
        <v>30</v>
      </c>
      <c r="B5" t="s">
        <v>36</v>
      </c>
      <c r="C5" s="7">
        <f>SUM(C2:C4)</f>
        <v>44500</v>
      </c>
      <c r="D5" s="7">
        <f t="shared" ref="D5:E5" si="0">SUM(D2:D4)</f>
        <v>45000</v>
      </c>
      <c r="E5" s="7">
        <f t="shared" si="0"/>
        <v>38500</v>
      </c>
    </row>
    <row r="6" spans="1:5" x14ac:dyDescent="0.3">
      <c r="A6" t="s">
        <v>31</v>
      </c>
      <c r="C6" s="10">
        <v>300</v>
      </c>
      <c r="D6" s="9">
        <v>325</v>
      </c>
      <c r="E6" s="9">
        <v>350</v>
      </c>
    </row>
    <row r="7" spans="1:5" x14ac:dyDescent="0.3">
      <c r="A7" s="2" t="s">
        <v>32</v>
      </c>
      <c r="B7" t="s">
        <v>37</v>
      </c>
      <c r="C7" s="4">
        <f>C5/C6</f>
        <v>148.33333333333334</v>
      </c>
      <c r="D7" s="4">
        <f t="shared" ref="D7:E7" si="1">D5/D6</f>
        <v>138.46153846153845</v>
      </c>
      <c r="E7" s="4">
        <f t="shared" si="1"/>
        <v>110</v>
      </c>
    </row>
    <row r="8" spans="1:5" x14ac:dyDescent="0.3">
      <c r="C8" t="s">
        <v>38</v>
      </c>
      <c r="D8" s="8">
        <f>(C2+0.5*(C3+C4)+0.5*(D3+D4))/D6</f>
        <v>133.84615384615384</v>
      </c>
      <c r="E8" s="8">
        <f>(D2+0.5*(D3+D4)+0.5*(E3+E4))/E6</f>
        <v>129.28571428571428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E79F-6E67-499C-985C-C5312F948BD6}">
  <dimension ref="A1:E7"/>
  <sheetViews>
    <sheetView workbookViewId="0">
      <selection activeCell="E7" sqref="E7"/>
    </sheetView>
  </sheetViews>
  <sheetFormatPr defaultRowHeight="14.4" x14ac:dyDescent="0.3"/>
  <cols>
    <col min="1" max="1" width="34.88671875" customWidth="1"/>
    <col min="2" max="2" width="11.109375" customWidth="1"/>
    <col min="3" max="5" width="11.33203125" customWidth="1"/>
  </cols>
  <sheetData>
    <row r="1" spans="1:5" s="12" customFormat="1" x14ac:dyDescent="0.3">
      <c r="A1" s="11"/>
      <c r="B1" s="11" t="s">
        <v>20</v>
      </c>
      <c r="C1" s="11" t="s">
        <v>33</v>
      </c>
      <c r="D1" s="11" t="s">
        <v>34</v>
      </c>
      <c r="E1" s="11" t="s">
        <v>35</v>
      </c>
    </row>
    <row r="2" spans="1:5" x14ac:dyDescent="0.3">
      <c r="A2" t="s">
        <v>27</v>
      </c>
      <c r="C2" s="7">
        <v>9500</v>
      </c>
      <c r="D2" s="7">
        <v>12000</v>
      </c>
      <c r="E2" s="7">
        <v>5000</v>
      </c>
    </row>
    <row r="3" spans="1:5" x14ac:dyDescent="0.3">
      <c r="A3" t="s">
        <v>28</v>
      </c>
      <c r="C3" s="7">
        <v>25000</v>
      </c>
      <c r="D3" s="7">
        <v>25000</v>
      </c>
      <c r="E3" s="7">
        <v>25000</v>
      </c>
    </row>
    <row r="4" spans="1:5" x14ac:dyDescent="0.3">
      <c r="A4" t="s">
        <v>29</v>
      </c>
      <c r="C4" s="7">
        <v>10000</v>
      </c>
      <c r="D4" s="7">
        <v>8000</v>
      </c>
      <c r="E4" s="7">
        <v>8500</v>
      </c>
    </row>
    <row r="5" spans="1:5" x14ac:dyDescent="0.3">
      <c r="A5" t="s">
        <v>30</v>
      </c>
      <c r="B5" t="s">
        <v>36</v>
      </c>
      <c r="C5" s="7">
        <f>SUM(C2:C4)</f>
        <v>44500</v>
      </c>
      <c r="D5" s="7">
        <f t="shared" ref="D5:E5" si="0">SUM(D2:D4)</f>
        <v>45000</v>
      </c>
      <c r="E5" s="7">
        <f t="shared" si="0"/>
        <v>38500</v>
      </c>
    </row>
    <row r="6" spans="1:5" x14ac:dyDescent="0.3">
      <c r="A6" t="s">
        <v>39</v>
      </c>
      <c r="C6" s="9">
        <v>191</v>
      </c>
      <c r="D6" s="9">
        <v>135</v>
      </c>
      <c r="E6" s="9">
        <v>130</v>
      </c>
    </row>
    <row r="7" spans="1:5" x14ac:dyDescent="0.3">
      <c r="A7" t="s">
        <v>40</v>
      </c>
      <c r="B7" t="s">
        <v>37</v>
      </c>
      <c r="C7" s="8">
        <f>C5/C6</f>
        <v>232.98429319371726</v>
      </c>
      <c r="D7" s="8">
        <f t="shared" ref="D7:E7" si="1">D5/D6</f>
        <v>333.33333333333331</v>
      </c>
      <c r="E7" s="8">
        <f t="shared" si="1"/>
        <v>296.15384615384613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452C-6274-4E7E-B142-FE33481CD257}">
  <dimension ref="A2:E12"/>
  <sheetViews>
    <sheetView topLeftCell="B1" zoomScale="76" workbookViewId="0">
      <selection activeCell="E12" sqref="E12"/>
    </sheetView>
  </sheetViews>
  <sheetFormatPr defaultRowHeight="14.4" x14ac:dyDescent="0.3"/>
  <cols>
    <col min="1" max="1" width="30.6640625" customWidth="1"/>
    <col min="2" max="2" width="53.88671875" customWidth="1"/>
    <col min="3" max="3" width="34.33203125" customWidth="1"/>
  </cols>
  <sheetData>
    <row r="2" spans="1:5" x14ac:dyDescent="0.3">
      <c r="A2" t="s">
        <v>41</v>
      </c>
      <c r="B2" t="s">
        <v>44</v>
      </c>
      <c r="C2" t="s">
        <v>45</v>
      </c>
      <c r="D2">
        <v>1</v>
      </c>
      <c r="E2">
        <v>2</v>
      </c>
    </row>
    <row r="3" spans="1:5" x14ac:dyDescent="0.3">
      <c r="A3" t="s">
        <v>42</v>
      </c>
      <c r="B3" t="s">
        <v>46</v>
      </c>
      <c r="C3" t="s">
        <v>48</v>
      </c>
      <c r="D3">
        <v>70</v>
      </c>
      <c r="E3">
        <f>8*5</f>
        <v>40</v>
      </c>
    </row>
    <row r="4" spans="1:5" x14ac:dyDescent="0.3">
      <c r="A4" t="s">
        <v>43</v>
      </c>
      <c r="B4" t="s">
        <v>47</v>
      </c>
      <c r="C4" t="s">
        <v>49</v>
      </c>
      <c r="D4">
        <v>1</v>
      </c>
      <c r="E4">
        <v>5</v>
      </c>
    </row>
    <row r="8" spans="1:5" x14ac:dyDescent="0.3">
      <c r="A8" t="s">
        <v>50</v>
      </c>
      <c r="B8" t="s">
        <v>51</v>
      </c>
      <c r="C8" s="7">
        <v>25</v>
      </c>
      <c r="D8">
        <v>25</v>
      </c>
      <c r="E8">
        <v>7.5</v>
      </c>
    </row>
    <row r="9" spans="1:5" ht="43.2" x14ac:dyDescent="0.3">
      <c r="A9" t="s">
        <v>52</v>
      </c>
      <c r="B9" s="13" t="s">
        <v>53</v>
      </c>
      <c r="C9" t="s">
        <v>54</v>
      </c>
      <c r="D9">
        <f>7*52</f>
        <v>364</v>
      </c>
      <c r="E9">
        <f>3*26</f>
        <v>78</v>
      </c>
    </row>
    <row r="10" spans="1:5" ht="43.2" x14ac:dyDescent="0.3">
      <c r="A10" t="s">
        <v>57</v>
      </c>
      <c r="B10" s="13" t="s">
        <v>58</v>
      </c>
      <c r="C10" t="s">
        <v>59</v>
      </c>
      <c r="D10">
        <v>70</v>
      </c>
      <c r="E10">
        <f>40/5</f>
        <v>8</v>
      </c>
    </row>
    <row r="11" spans="1:5" x14ac:dyDescent="0.3">
      <c r="A11" t="s">
        <v>55</v>
      </c>
      <c r="B11" t="s">
        <v>56</v>
      </c>
      <c r="C11" t="s">
        <v>60</v>
      </c>
      <c r="D11">
        <f>((D10-D8)/70)</f>
        <v>0.6428571428571429</v>
      </c>
      <c r="E11">
        <f>(E10-E8)/E10</f>
        <v>6.25E-2</v>
      </c>
    </row>
    <row r="12" spans="1:5" x14ac:dyDescent="0.3">
      <c r="A12" t="s">
        <v>61</v>
      </c>
      <c r="B12" s="14" t="s">
        <v>62</v>
      </c>
      <c r="C12" s="14"/>
      <c r="D12">
        <f>D10*D4*D9*D11</f>
        <v>16380.000000000002</v>
      </c>
      <c r="E12">
        <f>E10*E4*E9*E11</f>
        <v>195</v>
      </c>
    </row>
  </sheetData>
  <mergeCells count="1">
    <mergeCell ref="B12:C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52B4-6252-4C29-9BE1-92624295F6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Substitude</vt:lpstr>
      <vt:lpstr>Fruit Shop</vt:lpstr>
      <vt:lpstr>CTR</vt:lpstr>
      <vt:lpstr>CPC</vt:lpstr>
      <vt:lpstr>CPL</vt:lpstr>
      <vt:lpstr>CAC</vt:lpstr>
      <vt:lpstr>CPA</vt:lpstr>
      <vt:lpstr>LTV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2019-11-09T09:20:58Z</dcterms:created>
  <dcterms:modified xsi:type="dcterms:W3CDTF">2019-11-23T23:24:04Z</dcterms:modified>
</cp:coreProperties>
</file>