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NJae\Dropbox\website\PNJaenichen.github.io\projects\firstTurnData\"/>
    </mc:Choice>
  </mc:AlternateContent>
  <xr:revisionPtr revIDLastSave="0" documentId="13_ncr:1_{15E79195-CD87-4082-A14E-B23A50271C1D}" xr6:coauthVersionLast="47" xr6:coauthVersionMax="47" xr10:uidLastSave="{00000000-0000-0000-0000-000000000000}"/>
  <bookViews>
    <workbookView xWindow="-120" yWindow="-120" windowWidth="29040" windowHeight="15840" xr2:uid="{E5432155-75DF-41C9-A811-869614260F5F}"/>
  </bookViews>
  <sheets>
    <sheet name="Games" sheetId="2" r:id="rId1"/>
    <sheet name="Sheet1" sheetId="3" r:id="rId2"/>
  </sheets>
  <definedNames>
    <definedName name="_xlnm._FilterDatabase" localSheetId="0" hidden="1">Games!$B$1:$M$1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133" i="2" l="1"/>
  <c r="AM133" i="2"/>
  <c r="AN133" i="2"/>
  <c r="AO133" i="2"/>
  <c r="AI133" i="2"/>
  <c r="AH133" i="2"/>
  <c r="AD133" i="2"/>
  <c r="AC133" i="2"/>
  <c r="F133" i="2"/>
  <c r="X133" i="2"/>
  <c r="Y133" i="2"/>
  <c r="S133" i="2"/>
  <c r="T133" i="2"/>
  <c r="N133" i="2"/>
  <c r="O133" i="2"/>
  <c r="AH132" i="2"/>
  <c r="AL132" i="2"/>
  <c r="AM132" i="2"/>
  <c r="AN132" i="2"/>
  <c r="AO132" i="2" s="1"/>
  <c r="AI132" i="2"/>
  <c r="X132" i="2"/>
  <c r="Y132" i="2"/>
  <c r="N132" i="2"/>
  <c r="O132" i="2"/>
  <c r="S132" i="2"/>
  <c r="T132" i="2"/>
  <c r="AC132" i="2"/>
  <c r="AD132" i="2"/>
  <c r="F132" i="2"/>
  <c r="B99" i="3"/>
  <c r="C99" i="3"/>
  <c r="D99" i="3"/>
  <c r="E99" i="3"/>
  <c r="F99" i="3"/>
  <c r="G99" i="3"/>
  <c r="H99" i="3"/>
  <c r="B100" i="3"/>
  <c r="C100" i="3"/>
  <c r="D100" i="3"/>
  <c r="E100" i="3"/>
  <c r="F100" i="3"/>
  <c r="G100" i="3"/>
  <c r="H100" i="3"/>
  <c r="B101" i="3"/>
  <c r="C101" i="3"/>
  <c r="D101" i="3"/>
  <c r="E101" i="3"/>
  <c r="F101" i="3"/>
  <c r="G101" i="3"/>
  <c r="H101" i="3"/>
  <c r="B102" i="3"/>
  <c r="C102" i="3"/>
  <c r="D102" i="3"/>
  <c r="E102" i="3"/>
  <c r="F102" i="3"/>
  <c r="G102" i="3"/>
  <c r="H102" i="3"/>
  <c r="B103" i="3"/>
  <c r="C103" i="3"/>
  <c r="D103" i="3"/>
  <c r="E103" i="3"/>
  <c r="F103" i="3"/>
  <c r="G103" i="3"/>
  <c r="H103" i="3"/>
  <c r="B104" i="3"/>
  <c r="C104" i="3"/>
  <c r="D104" i="3"/>
  <c r="E104" i="3"/>
  <c r="F104" i="3"/>
  <c r="G104" i="3"/>
  <c r="H104" i="3"/>
  <c r="B105" i="3"/>
  <c r="C105" i="3"/>
  <c r="D105" i="3"/>
  <c r="E105" i="3"/>
  <c r="F105" i="3"/>
  <c r="G105" i="3"/>
  <c r="H105" i="3"/>
  <c r="B106" i="3"/>
  <c r="C106" i="3"/>
  <c r="D106" i="3"/>
  <c r="E106" i="3"/>
  <c r="F106" i="3"/>
  <c r="G106" i="3"/>
  <c r="H106" i="3"/>
  <c r="B107" i="3"/>
  <c r="C107" i="3"/>
  <c r="D107" i="3"/>
  <c r="E107" i="3"/>
  <c r="F107" i="3"/>
  <c r="G107" i="3"/>
  <c r="H107" i="3"/>
  <c r="T128" i="2"/>
  <c r="T129" i="2"/>
  <c r="T130" i="2"/>
  <c r="T131" i="2"/>
  <c r="B97" i="3"/>
  <c r="C97" i="3"/>
  <c r="D97" i="3"/>
  <c r="E97" i="3"/>
  <c r="F97" i="3"/>
  <c r="G97" i="3"/>
  <c r="H97" i="3"/>
  <c r="B98" i="3"/>
  <c r="C98" i="3"/>
  <c r="D98" i="3"/>
  <c r="E98" i="3"/>
  <c r="F98" i="3"/>
  <c r="G98" i="3"/>
  <c r="H98" i="3"/>
  <c r="AH129" i="2"/>
  <c r="AI129" i="2"/>
  <c r="AH130" i="2"/>
  <c r="AI130" i="2"/>
  <c r="AH131" i="2"/>
  <c r="AI131" i="2"/>
  <c r="AC129" i="2"/>
  <c r="AD129" i="2"/>
  <c r="AC130" i="2"/>
  <c r="AD130" i="2"/>
  <c r="AC131" i="2"/>
  <c r="AD131" i="2"/>
  <c r="X129" i="2"/>
  <c r="Y129" i="2"/>
  <c r="X130" i="2"/>
  <c r="Y130" i="2"/>
  <c r="X131" i="2"/>
  <c r="AN131" i="2" s="1"/>
  <c r="Y131" i="2"/>
  <c r="S131" i="2"/>
  <c r="S129" i="2"/>
  <c r="S130" i="2"/>
  <c r="N129" i="2"/>
  <c r="O129" i="2"/>
  <c r="N130" i="2"/>
  <c r="O130" i="2"/>
  <c r="N131" i="2"/>
  <c r="O131" i="2"/>
  <c r="F129" i="2"/>
  <c r="F130" i="2"/>
  <c r="F131" i="2"/>
  <c r="AH3" i="2"/>
  <c r="AI3" i="2"/>
  <c r="AH4" i="2"/>
  <c r="AI4" i="2"/>
  <c r="AH5" i="2"/>
  <c r="AI5" i="2"/>
  <c r="AH6" i="2"/>
  <c r="AI6" i="2"/>
  <c r="AH7" i="2"/>
  <c r="AI7" i="2"/>
  <c r="AH8" i="2"/>
  <c r="AI8" i="2"/>
  <c r="AH9" i="2"/>
  <c r="AI9" i="2"/>
  <c r="AH10" i="2"/>
  <c r="AI10" i="2"/>
  <c r="AH11" i="2"/>
  <c r="AI11" i="2"/>
  <c r="AH12" i="2"/>
  <c r="AI12" i="2"/>
  <c r="AH13" i="2"/>
  <c r="AI13" i="2"/>
  <c r="AH14" i="2"/>
  <c r="AI14" i="2"/>
  <c r="AH15" i="2"/>
  <c r="AI15" i="2"/>
  <c r="AH16" i="2"/>
  <c r="AI16" i="2"/>
  <c r="AH17" i="2"/>
  <c r="AI17" i="2"/>
  <c r="AH18" i="2"/>
  <c r="AI18" i="2"/>
  <c r="AH19" i="2"/>
  <c r="AI19" i="2"/>
  <c r="AH20" i="2"/>
  <c r="AI20" i="2"/>
  <c r="AH21" i="2"/>
  <c r="AI21" i="2"/>
  <c r="AH22" i="2"/>
  <c r="AI22" i="2"/>
  <c r="AH23" i="2"/>
  <c r="AI23" i="2"/>
  <c r="AH24" i="2"/>
  <c r="AI24" i="2"/>
  <c r="AH25" i="2"/>
  <c r="AI25" i="2"/>
  <c r="AH26" i="2"/>
  <c r="AI26" i="2"/>
  <c r="AH27" i="2"/>
  <c r="AI27" i="2"/>
  <c r="AH28" i="2"/>
  <c r="AI28" i="2"/>
  <c r="AH29" i="2"/>
  <c r="AI29" i="2"/>
  <c r="AH30" i="2"/>
  <c r="AI30" i="2"/>
  <c r="AH31" i="2"/>
  <c r="AI31" i="2"/>
  <c r="AH32" i="2"/>
  <c r="AI32" i="2"/>
  <c r="AH33" i="2"/>
  <c r="AI33" i="2"/>
  <c r="AH34" i="2"/>
  <c r="AI34" i="2"/>
  <c r="AH35" i="2"/>
  <c r="AI35" i="2"/>
  <c r="AH36" i="2"/>
  <c r="AI36" i="2"/>
  <c r="AH37" i="2"/>
  <c r="AI37" i="2"/>
  <c r="AH38" i="2"/>
  <c r="AI38" i="2"/>
  <c r="AH39" i="2"/>
  <c r="AI39" i="2"/>
  <c r="AH40" i="2"/>
  <c r="AI40" i="2"/>
  <c r="AH41" i="2"/>
  <c r="AI41" i="2"/>
  <c r="AH42" i="2"/>
  <c r="AI42" i="2"/>
  <c r="AH43" i="2"/>
  <c r="AI43" i="2"/>
  <c r="AH44" i="2"/>
  <c r="AI44" i="2"/>
  <c r="AH45" i="2"/>
  <c r="AI45" i="2"/>
  <c r="AH46" i="2"/>
  <c r="AI46" i="2"/>
  <c r="AH47" i="2"/>
  <c r="AI47" i="2"/>
  <c r="AH48" i="2"/>
  <c r="AI48" i="2"/>
  <c r="AH49" i="2"/>
  <c r="AI49" i="2"/>
  <c r="AH50" i="2"/>
  <c r="AI50" i="2"/>
  <c r="AH51" i="2"/>
  <c r="AI51" i="2"/>
  <c r="AH52" i="2"/>
  <c r="AI52" i="2"/>
  <c r="AH53" i="2"/>
  <c r="AI53" i="2"/>
  <c r="AH54" i="2"/>
  <c r="AI54" i="2"/>
  <c r="AH55" i="2"/>
  <c r="AI55" i="2"/>
  <c r="AH56" i="2"/>
  <c r="AI56" i="2"/>
  <c r="AH57" i="2"/>
  <c r="AI57" i="2"/>
  <c r="AH58" i="2"/>
  <c r="AI58" i="2"/>
  <c r="AH59" i="2"/>
  <c r="AI59" i="2"/>
  <c r="AH60" i="2"/>
  <c r="AI60" i="2"/>
  <c r="AH61" i="2"/>
  <c r="AI61" i="2"/>
  <c r="AH62" i="2"/>
  <c r="AI62" i="2"/>
  <c r="AH63" i="2"/>
  <c r="AI63" i="2"/>
  <c r="AH64" i="2"/>
  <c r="AI64" i="2"/>
  <c r="AH65" i="2"/>
  <c r="AI65" i="2"/>
  <c r="AH66" i="2"/>
  <c r="AI66" i="2"/>
  <c r="AH67" i="2"/>
  <c r="AI67" i="2"/>
  <c r="AH68" i="2"/>
  <c r="AI68" i="2"/>
  <c r="AH69" i="2"/>
  <c r="AI69" i="2"/>
  <c r="AH70" i="2"/>
  <c r="AI70" i="2"/>
  <c r="AH71" i="2"/>
  <c r="AI71" i="2"/>
  <c r="AH72" i="2"/>
  <c r="AI72" i="2"/>
  <c r="AH73" i="2"/>
  <c r="AI73" i="2"/>
  <c r="AH74" i="2"/>
  <c r="AI74" i="2"/>
  <c r="AH75" i="2"/>
  <c r="AI75" i="2"/>
  <c r="AH76" i="2"/>
  <c r="AI76" i="2"/>
  <c r="AH77" i="2"/>
  <c r="AI77" i="2"/>
  <c r="AH78" i="2"/>
  <c r="AI78" i="2"/>
  <c r="AH79" i="2"/>
  <c r="AI79" i="2"/>
  <c r="AH80" i="2"/>
  <c r="AI80" i="2"/>
  <c r="AH81" i="2"/>
  <c r="AI81" i="2"/>
  <c r="AH82" i="2"/>
  <c r="AI82" i="2"/>
  <c r="AH83" i="2"/>
  <c r="AI83" i="2"/>
  <c r="AH84" i="2"/>
  <c r="AI84" i="2"/>
  <c r="AH85" i="2"/>
  <c r="AI85" i="2"/>
  <c r="AH86" i="2"/>
  <c r="AI86" i="2"/>
  <c r="AH87" i="2"/>
  <c r="AI87" i="2"/>
  <c r="AH88" i="2"/>
  <c r="AI88" i="2"/>
  <c r="AH89" i="2"/>
  <c r="AI89" i="2"/>
  <c r="AH90" i="2"/>
  <c r="AI90" i="2"/>
  <c r="AH91" i="2"/>
  <c r="AI91" i="2"/>
  <c r="AH92" i="2"/>
  <c r="AI92" i="2"/>
  <c r="AH93" i="2"/>
  <c r="AI93" i="2"/>
  <c r="AH94" i="2"/>
  <c r="AI94" i="2"/>
  <c r="AH95" i="2"/>
  <c r="AI95" i="2"/>
  <c r="AH96" i="2"/>
  <c r="AI96" i="2"/>
  <c r="AH97" i="2"/>
  <c r="AI97" i="2"/>
  <c r="AH98" i="2"/>
  <c r="AI98" i="2"/>
  <c r="AH99" i="2"/>
  <c r="AI99" i="2"/>
  <c r="AH100" i="2"/>
  <c r="AI100" i="2"/>
  <c r="AH101" i="2"/>
  <c r="AI101" i="2"/>
  <c r="AH102" i="2"/>
  <c r="AI102" i="2"/>
  <c r="AH103" i="2"/>
  <c r="AI103" i="2"/>
  <c r="AH104" i="2"/>
  <c r="AI104" i="2"/>
  <c r="AH105" i="2"/>
  <c r="AI105" i="2"/>
  <c r="AH106" i="2"/>
  <c r="AI106" i="2"/>
  <c r="AH107" i="2"/>
  <c r="AI107" i="2"/>
  <c r="AH108" i="2"/>
  <c r="AI108" i="2"/>
  <c r="AH109" i="2"/>
  <c r="AI109" i="2"/>
  <c r="AH110" i="2"/>
  <c r="AI110" i="2"/>
  <c r="AH111" i="2"/>
  <c r="AI111" i="2"/>
  <c r="AH112" i="2"/>
  <c r="AI112" i="2"/>
  <c r="AH113" i="2"/>
  <c r="AI113" i="2"/>
  <c r="AH114" i="2"/>
  <c r="AI114" i="2"/>
  <c r="AH115" i="2"/>
  <c r="AI115" i="2"/>
  <c r="AH116" i="2"/>
  <c r="AI116" i="2"/>
  <c r="AH117" i="2"/>
  <c r="AI117" i="2"/>
  <c r="AH118" i="2"/>
  <c r="AI118" i="2"/>
  <c r="AH119" i="2"/>
  <c r="AI119" i="2"/>
  <c r="AH120" i="2"/>
  <c r="AI120" i="2"/>
  <c r="AH121" i="2"/>
  <c r="AI121" i="2"/>
  <c r="AH122" i="2"/>
  <c r="AI122" i="2"/>
  <c r="AH123" i="2"/>
  <c r="AI123" i="2"/>
  <c r="AH124" i="2"/>
  <c r="AI124" i="2"/>
  <c r="AH125" i="2"/>
  <c r="AI125" i="2"/>
  <c r="AH126" i="2"/>
  <c r="AI126" i="2"/>
  <c r="AH127" i="2"/>
  <c r="AI127" i="2"/>
  <c r="AH128" i="2"/>
  <c r="AI128" i="2"/>
  <c r="AI2" i="2"/>
  <c r="AH2" i="2"/>
  <c r="AC3" i="2"/>
  <c r="AD3" i="2"/>
  <c r="AC4" i="2"/>
  <c r="AD4" i="2"/>
  <c r="AC5" i="2"/>
  <c r="AD5" i="2"/>
  <c r="AC6" i="2"/>
  <c r="AD6" i="2"/>
  <c r="AC7" i="2"/>
  <c r="AD7" i="2"/>
  <c r="AC8" i="2"/>
  <c r="AD8" i="2"/>
  <c r="AC9" i="2"/>
  <c r="AD9" i="2"/>
  <c r="AC10" i="2"/>
  <c r="AD10" i="2"/>
  <c r="AC11" i="2"/>
  <c r="AD11" i="2"/>
  <c r="AC12" i="2"/>
  <c r="AD12" i="2"/>
  <c r="AC13" i="2"/>
  <c r="AD13" i="2"/>
  <c r="AC14" i="2"/>
  <c r="AD14" i="2"/>
  <c r="AC15" i="2"/>
  <c r="AD15" i="2"/>
  <c r="AC16" i="2"/>
  <c r="AD16" i="2"/>
  <c r="AC17" i="2"/>
  <c r="AD17" i="2"/>
  <c r="AC18" i="2"/>
  <c r="AD18" i="2"/>
  <c r="AC19" i="2"/>
  <c r="AD19" i="2"/>
  <c r="AC20" i="2"/>
  <c r="AD20" i="2"/>
  <c r="AC21" i="2"/>
  <c r="AD21" i="2"/>
  <c r="AC22" i="2"/>
  <c r="AD22" i="2"/>
  <c r="AC23" i="2"/>
  <c r="AD23" i="2"/>
  <c r="AC24" i="2"/>
  <c r="AD24" i="2"/>
  <c r="AC25" i="2"/>
  <c r="AD25" i="2"/>
  <c r="AC26" i="2"/>
  <c r="AD26" i="2"/>
  <c r="AC27" i="2"/>
  <c r="AD27" i="2"/>
  <c r="AC28" i="2"/>
  <c r="AD28" i="2"/>
  <c r="AC29" i="2"/>
  <c r="AD29" i="2"/>
  <c r="AC30" i="2"/>
  <c r="AD30" i="2"/>
  <c r="AC31" i="2"/>
  <c r="AD31" i="2"/>
  <c r="AC32" i="2"/>
  <c r="AD32" i="2"/>
  <c r="AC33" i="2"/>
  <c r="AD33" i="2"/>
  <c r="AC34" i="2"/>
  <c r="AD34" i="2"/>
  <c r="AC35" i="2"/>
  <c r="AD35" i="2"/>
  <c r="AC36" i="2"/>
  <c r="AD36" i="2"/>
  <c r="AC37" i="2"/>
  <c r="AD37" i="2"/>
  <c r="AC38" i="2"/>
  <c r="AD38" i="2"/>
  <c r="AC39" i="2"/>
  <c r="AD39" i="2"/>
  <c r="AC40" i="2"/>
  <c r="AD40" i="2"/>
  <c r="AC41" i="2"/>
  <c r="AD41" i="2"/>
  <c r="AC42" i="2"/>
  <c r="AD42" i="2"/>
  <c r="AC43" i="2"/>
  <c r="AD43" i="2"/>
  <c r="AC44" i="2"/>
  <c r="AD44" i="2"/>
  <c r="AC45" i="2"/>
  <c r="AD45" i="2"/>
  <c r="AC46" i="2"/>
  <c r="AD46" i="2"/>
  <c r="AC47" i="2"/>
  <c r="AD47" i="2"/>
  <c r="AC48" i="2"/>
  <c r="AD48" i="2"/>
  <c r="AC49" i="2"/>
  <c r="AD49" i="2"/>
  <c r="AC50" i="2"/>
  <c r="AD50" i="2"/>
  <c r="AC51" i="2"/>
  <c r="AD51" i="2"/>
  <c r="AC52" i="2"/>
  <c r="AD52" i="2"/>
  <c r="AC53" i="2"/>
  <c r="AD53" i="2"/>
  <c r="AC54" i="2"/>
  <c r="AD54" i="2"/>
  <c r="AC55" i="2"/>
  <c r="AD55" i="2"/>
  <c r="AC56" i="2"/>
  <c r="AD56" i="2"/>
  <c r="AC57" i="2"/>
  <c r="AD57" i="2"/>
  <c r="AC58" i="2"/>
  <c r="AD58" i="2"/>
  <c r="AC59" i="2"/>
  <c r="AD59" i="2"/>
  <c r="AC60" i="2"/>
  <c r="AD60" i="2"/>
  <c r="AC61" i="2"/>
  <c r="AD61" i="2"/>
  <c r="AC62" i="2"/>
  <c r="AD62" i="2"/>
  <c r="AC63" i="2"/>
  <c r="AD63" i="2"/>
  <c r="AC64" i="2"/>
  <c r="AD64" i="2"/>
  <c r="AC65" i="2"/>
  <c r="AD65" i="2"/>
  <c r="AC66" i="2"/>
  <c r="AD66" i="2"/>
  <c r="AC67" i="2"/>
  <c r="AD67" i="2"/>
  <c r="AC68" i="2"/>
  <c r="AD68" i="2"/>
  <c r="AC69" i="2"/>
  <c r="AD69" i="2"/>
  <c r="AC70" i="2"/>
  <c r="AD70" i="2"/>
  <c r="AC71" i="2"/>
  <c r="AD71" i="2"/>
  <c r="AC72" i="2"/>
  <c r="AD72" i="2"/>
  <c r="AC73" i="2"/>
  <c r="AD73" i="2"/>
  <c r="AC74" i="2"/>
  <c r="AD74" i="2"/>
  <c r="AC75" i="2"/>
  <c r="AD75" i="2"/>
  <c r="AC76" i="2"/>
  <c r="AD76" i="2"/>
  <c r="AC77" i="2"/>
  <c r="AD77" i="2"/>
  <c r="AC78" i="2"/>
  <c r="AD78" i="2"/>
  <c r="AC79" i="2"/>
  <c r="AD79" i="2"/>
  <c r="AC80" i="2"/>
  <c r="AD80" i="2"/>
  <c r="AC81" i="2"/>
  <c r="AD81" i="2"/>
  <c r="AC82" i="2"/>
  <c r="AD82" i="2"/>
  <c r="AC83" i="2"/>
  <c r="AD83" i="2"/>
  <c r="AC84" i="2"/>
  <c r="AD84" i="2"/>
  <c r="AC85" i="2"/>
  <c r="AD85" i="2"/>
  <c r="AC86" i="2"/>
  <c r="AD86" i="2"/>
  <c r="AC87" i="2"/>
  <c r="AD87" i="2"/>
  <c r="AC88" i="2"/>
  <c r="AD88" i="2"/>
  <c r="AC89" i="2"/>
  <c r="AD89" i="2"/>
  <c r="AC90" i="2"/>
  <c r="AD90" i="2"/>
  <c r="AC91" i="2"/>
  <c r="AD91" i="2"/>
  <c r="AC92" i="2"/>
  <c r="AD92" i="2"/>
  <c r="AC93" i="2"/>
  <c r="AD93" i="2"/>
  <c r="AC94" i="2"/>
  <c r="AD94" i="2"/>
  <c r="AC95" i="2"/>
  <c r="AD95" i="2"/>
  <c r="AC96" i="2"/>
  <c r="AD96" i="2"/>
  <c r="AC97" i="2"/>
  <c r="AD97" i="2"/>
  <c r="AC98" i="2"/>
  <c r="AD98" i="2"/>
  <c r="AC99" i="2"/>
  <c r="AD99" i="2"/>
  <c r="AC100" i="2"/>
  <c r="AD100" i="2"/>
  <c r="AC101" i="2"/>
  <c r="AD101" i="2"/>
  <c r="AC102" i="2"/>
  <c r="AD102" i="2"/>
  <c r="AC103" i="2"/>
  <c r="AD103" i="2"/>
  <c r="AC104" i="2"/>
  <c r="AD104" i="2"/>
  <c r="AC105" i="2"/>
  <c r="AD105" i="2"/>
  <c r="AC106" i="2"/>
  <c r="AD106" i="2"/>
  <c r="AC107" i="2"/>
  <c r="AD107" i="2"/>
  <c r="AC108" i="2"/>
  <c r="AD108" i="2"/>
  <c r="AC109" i="2"/>
  <c r="AD109" i="2"/>
  <c r="AC110" i="2"/>
  <c r="AD110" i="2"/>
  <c r="AC111" i="2"/>
  <c r="AD111" i="2"/>
  <c r="AC112" i="2"/>
  <c r="AD112" i="2"/>
  <c r="AC113" i="2"/>
  <c r="AD113" i="2"/>
  <c r="AC114" i="2"/>
  <c r="AD114" i="2"/>
  <c r="AC115" i="2"/>
  <c r="AD115" i="2"/>
  <c r="AC116" i="2"/>
  <c r="AD116" i="2"/>
  <c r="AC117" i="2"/>
  <c r="AD117" i="2"/>
  <c r="AC118" i="2"/>
  <c r="AD118" i="2"/>
  <c r="AC119" i="2"/>
  <c r="AD119" i="2"/>
  <c r="AC120" i="2"/>
  <c r="AD120" i="2"/>
  <c r="AC121" i="2"/>
  <c r="AD121" i="2"/>
  <c r="AC122" i="2"/>
  <c r="AD122" i="2"/>
  <c r="AC123" i="2"/>
  <c r="AD123" i="2"/>
  <c r="AC124" i="2"/>
  <c r="AD124" i="2"/>
  <c r="AC125" i="2"/>
  <c r="AD125" i="2"/>
  <c r="AC126" i="2"/>
  <c r="AD126" i="2"/>
  <c r="AC127" i="2"/>
  <c r="AD127" i="2"/>
  <c r="AC128" i="2"/>
  <c r="AD128" i="2"/>
  <c r="AD2" i="2"/>
  <c r="AC2" i="2"/>
  <c r="X3" i="2"/>
  <c r="Y3" i="2"/>
  <c r="X4" i="2"/>
  <c r="Y4" i="2"/>
  <c r="X5" i="2"/>
  <c r="Y5" i="2"/>
  <c r="X6" i="2"/>
  <c r="Y6" i="2"/>
  <c r="X7" i="2"/>
  <c r="Y7" i="2"/>
  <c r="X8" i="2"/>
  <c r="Y8" i="2"/>
  <c r="X9" i="2"/>
  <c r="Y9" i="2"/>
  <c r="X10" i="2"/>
  <c r="Y10" i="2"/>
  <c r="X11" i="2"/>
  <c r="Y11" i="2"/>
  <c r="X12" i="2"/>
  <c r="Y12" i="2"/>
  <c r="X13" i="2"/>
  <c r="Y13" i="2"/>
  <c r="X14" i="2"/>
  <c r="Y14" i="2"/>
  <c r="X15" i="2"/>
  <c r="Y15" i="2"/>
  <c r="X16" i="2"/>
  <c r="Y16" i="2"/>
  <c r="X17" i="2"/>
  <c r="Y17" i="2"/>
  <c r="X18" i="2"/>
  <c r="Y18" i="2"/>
  <c r="X19" i="2"/>
  <c r="Y19" i="2"/>
  <c r="X20" i="2"/>
  <c r="Y20" i="2"/>
  <c r="X21" i="2"/>
  <c r="Y21" i="2"/>
  <c r="X22" i="2"/>
  <c r="Y22" i="2"/>
  <c r="X23" i="2"/>
  <c r="Y23" i="2"/>
  <c r="X24" i="2"/>
  <c r="Y24" i="2"/>
  <c r="X25" i="2"/>
  <c r="Y25" i="2"/>
  <c r="X26" i="2"/>
  <c r="Y26" i="2"/>
  <c r="X27" i="2"/>
  <c r="Y27" i="2"/>
  <c r="X28" i="2"/>
  <c r="Y28" i="2"/>
  <c r="X29" i="2"/>
  <c r="Y29" i="2"/>
  <c r="X30" i="2"/>
  <c r="Y30" i="2"/>
  <c r="X31" i="2"/>
  <c r="Y31" i="2"/>
  <c r="X32" i="2"/>
  <c r="Y32" i="2"/>
  <c r="X33" i="2"/>
  <c r="Y33" i="2"/>
  <c r="X34" i="2"/>
  <c r="Y34" i="2"/>
  <c r="X35" i="2"/>
  <c r="Y35" i="2"/>
  <c r="X36" i="2"/>
  <c r="Y36" i="2"/>
  <c r="X37" i="2"/>
  <c r="Y37" i="2"/>
  <c r="X38" i="2"/>
  <c r="Y38" i="2"/>
  <c r="X39" i="2"/>
  <c r="Y39" i="2"/>
  <c r="X40" i="2"/>
  <c r="Y40" i="2"/>
  <c r="X41" i="2"/>
  <c r="Y41" i="2"/>
  <c r="X42" i="2"/>
  <c r="Y42" i="2"/>
  <c r="X43" i="2"/>
  <c r="Y43" i="2"/>
  <c r="X44" i="2"/>
  <c r="Y44" i="2"/>
  <c r="X45" i="2"/>
  <c r="Y45" i="2"/>
  <c r="X46" i="2"/>
  <c r="Y46" i="2"/>
  <c r="X47" i="2"/>
  <c r="Y47" i="2"/>
  <c r="X48" i="2"/>
  <c r="Y48" i="2"/>
  <c r="X49" i="2"/>
  <c r="Y49" i="2"/>
  <c r="X50" i="2"/>
  <c r="Y50" i="2"/>
  <c r="X51" i="2"/>
  <c r="Y51" i="2"/>
  <c r="X52" i="2"/>
  <c r="Y52" i="2"/>
  <c r="X53" i="2"/>
  <c r="Y53" i="2"/>
  <c r="X54" i="2"/>
  <c r="Y54" i="2"/>
  <c r="X55" i="2"/>
  <c r="Y55" i="2"/>
  <c r="X56" i="2"/>
  <c r="Y56" i="2"/>
  <c r="X57" i="2"/>
  <c r="Y57" i="2"/>
  <c r="X58" i="2"/>
  <c r="Y58" i="2"/>
  <c r="X59" i="2"/>
  <c r="Y59" i="2"/>
  <c r="X60" i="2"/>
  <c r="Y60" i="2"/>
  <c r="X61" i="2"/>
  <c r="Y61" i="2"/>
  <c r="X62" i="2"/>
  <c r="Y62" i="2"/>
  <c r="X63" i="2"/>
  <c r="Y63" i="2"/>
  <c r="X64" i="2"/>
  <c r="Y64" i="2"/>
  <c r="X65" i="2"/>
  <c r="Y65" i="2"/>
  <c r="X66" i="2"/>
  <c r="Y66" i="2"/>
  <c r="X67" i="2"/>
  <c r="Y67" i="2"/>
  <c r="X68" i="2"/>
  <c r="Y68" i="2"/>
  <c r="X69" i="2"/>
  <c r="Y69" i="2"/>
  <c r="X70" i="2"/>
  <c r="Y70" i="2"/>
  <c r="X71" i="2"/>
  <c r="Y71" i="2"/>
  <c r="X72" i="2"/>
  <c r="Y72" i="2"/>
  <c r="X73" i="2"/>
  <c r="Y73" i="2"/>
  <c r="X74" i="2"/>
  <c r="Y74" i="2"/>
  <c r="X75" i="2"/>
  <c r="Y75" i="2"/>
  <c r="X76" i="2"/>
  <c r="Y76" i="2"/>
  <c r="X77" i="2"/>
  <c r="Y77" i="2"/>
  <c r="X78" i="2"/>
  <c r="Y78" i="2"/>
  <c r="X79" i="2"/>
  <c r="Y79" i="2"/>
  <c r="X80" i="2"/>
  <c r="Y80" i="2"/>
  <c r="X81" i="2"/>
  <c r="Y81" i="2"/>
  <c r="X82" i="2"/>
  <c r="Y82" i="2"/>
  <c r="X83" i="2"/>
  <c r="Y83" i="2"/>
  <c r="X84" i="2"/>
  <c r="Y84" i="2"/>
  <c r="X85" i="2"/>
  <c r="Y85" i="2"/>
  <c r="X86" i="2"/>
  <c r="Y86" i="2"/>
  <c r="X87" i="2"/>
  <c r="Y87" i="2"/>
  <c r="X88" i="2"/>
  <c r="Y88" i="2"/>
  <c r="X89" i="2"/>
  <c r="Y89" i="2"/>
  <c r="X90" i="2"/>
  <c r="Y90" i="2"/>
  <c r="X91" i="2"/>
  <c r="Y91" i="2"/>
  <c r="X92" i="2"/>
  <c r="Y92" i="2"/>
  <c r="X93" i="2"/>
  <c r="Y93" i="2"/>
  <c r="X94" i="2"/>
  <c r="Y94" i="2"/>
  <c r="X95" i="2"/>
  <c r="Y95" i="2"/>
  <c r="X96" i="2"/>
  <c r="Y96" i="2"/>
  <c r="X97" i="2"/>
  <c r="Y97" i="2"/>
  <c r="X98" i="2"/>
  <c r="Y98" i="2"/>
  <c r="X99" i="2"/>
  <c r="Y99" i="2"/>
  <c r="X100" i="2"/>
  <c r="Y100" i="2"/>
  <c r="X101" i="2"/>
  <c r="Y101" i="2"/>
  <c r="X102" i="2"/>
  <c r="Y102" i="2"/>
  <c r="X103" i="2"/>
  <c r="Y103" i="2"/>
  <c r="X104" i="2"/>
  <c r="Y104" i="2"/>
  <c r="X105" i="2"/>
  <c r="Y105" i="2"/>
  <c r="X106" i="2"/>
  <c r="Y106" i="2"/>
  <c r="X107" i="2"/>
  <c r="Y107" i="2"/>
  <c r="X108" i="2"/>
  <c r="Y108" i="2"/>
  <c r="X109" i="2"/>
  <c r="Y109" i="2"/>
  <c r="X110" i="2"/>
  <c r="Y110" i="2"/>
  <c r="X111" i="2"/>
  <c r="Y111" i="2"/>
  <c r="X112" i="2"/>
  <c r="Y112" i="2"/>
  <c r="X113" i="2"/>
  <c r="Y113" i="2"/>
  <c r="X114" i="2"/>
  <c r="Y114" i="2"/>
  <c r="X115" i="2"/>
  <c r="Y115" i="2"/>
  <c r="X116" i="2"/>
  <c r="Y116" i="2"/>
  <c r="X117" i="2"/>
  <c r="Y117" i="2"/>
  <c r="X118" i="2"/>
  <c r="Y118" i="2"/>
  <c r="X119" i="2"/>
  <c r="Y119" i="2"/>
  <c r="X120" i="2"/>
  <c r="Y120" i="2"/>
  <c r="X121" i="2"/>
  <c r="Y121" i="2"/>
  <c r="X122" i="2"/>
  <c r="Y122" i="2"/>
  <c r="X123" i="2"/>
  <c r="Y123" i="2"/>
  <c r="X124" i="2"/>
  <c r="Y124" i="2"/>
  <c r="X125" i="2"/>
  <c r="Y125" i="2"/>
  <c r="X126" i="2"/>
  <c r="Y126" i="2"/>
  <c r="X127" i="2"/>
  <c r="Y127" i="2"/>
  <c r="X128" i="2"/>
  <c r="Y128" i="2"/>
  <c r="Y2" i="2"/>
  <c r="X2" i="2"/>
  <c r="S3" i="2"/>
  <c r="T3" i="2"/>
  <c r="S4" i="2"/>
  <c r="T4" i="2"/>
  <c r="S5" i="2"/>
  <c r="T5" i="2"/>
  <c r="S6" i="2"/>
  <c r="T6" i="2"/>
  <c r="S7" i="2"/>
  <c r="T7" i="2"/>
  <c r="S8" i="2"/>
  <c r="T8" i="2"/>
  <c r="S9" i="2"/>
  <c r="T9" i="2"/>
  <c r="S10" i="2"/>
  <c r="T10" i="2"/>
  <c r="S11" i="2"/>
  <c r="T11" i="2"/>
  <c r="S12" i="2"/>
  <c r="T12" i="2"/>
  <c r="S13" i="2"/>
  <c r="T13" i="2"/>
  <c r="S14" i="2"/>
  <c r="T14" i="2"/>
  <c r="S15" i="2"/>
  <c r="T15" i="2"/>
  <c r="S16" i="2"/>
  <c r="T16" i="2"/>
  <c r="S17" i="2"/>
  <c r="T17" i="2"/>
  <c r="S18" i="2"/>
  <c r="T18" i="2"/>
  <c r="S19" i="2"/>
  <c r="T19" i="2"/>
  <c r="S20" i="2"/>
  <c r="T20" i="2"/>
  <c r="S21" i="2"/>
  <c r="T21" i="2"/>
  <c r="S22" i="2"/>
  <c r="T22" i="2"/>
  <c r="S23" i="2"/>
  <c r="T23" i="2"/>
  <c r="S24" i="2"/>
  <c r="T24" i="2"/>
  <c r="S25" i="2"/>
  <c r="T25" i="2"/>
  <c r="S26" i="2"/>
  <c r="T26" i="2"/>
  <c r="S27" i="2"/>
  <c r="T27" i="2"/>
  <c r="S28" i="2"/>
  <c r="T28" i="2"/>
  <c r="S29" i="2"/>
  <c r="T29" i="2"/>
  <c r="S30" i="2"/>
  <c r="T30" i="2"/>
  <c r="S31" i="2"/>
  <c r="T31" i="2"/>
  <c r="S32" i="2"/>
  <c r="T32" i="2"/>
  <c r="S33" i="2"/>
  <c r="T33" i="2"/>
  <c r="S34" i="2"/>
  <c r="T34" i="2"/>
  <c r="S35" i="2"/>
  <c r="T35" i="2"/>
  <c r="S36" i="2"/>
  <c r="T36" i="2"/>
  <c r="S37" i="2"/>
  <c r="T37" i="2"/>
  <c r="S38" i="2"/>
  <c r="T38" i="2"/>
  <c r="S39" i="2"/>
  <c r="T39" i="2"/>
  <c r="S40" i="2"/>
  <c r="T40" i="2"/>
  <c r="S41" i="2"/>
  <c r="T41" i="2"/>
  <c r="S42" i="2"/>
  <c r="T42" i="2"/>
  <c r="S43" i="2"/>
  <c r="T43" i="2"/>
  <c r="S44" i="2"/>
  <c r="T44" i="2"/>
  <c r="S45" i="2"/>
  <c r="T45" i="2"/>
  <c r="S46" i="2"/>
  <c r="T46" i="2"/>
  <c r="S47" i="2"/>
  <c r="T47" i="2"/>
  <c r="S48" i="2"/>
  <c r="T48" i="2"/>
  <c r="S49" i="2"/>
  <c r="T49" i="2"/>
  <c r="S50" i="2"/>
  <c r="T50" i="2"/>
  <c r="S51" i="2"/>
  <c r="T51" i="2"/>
  <c r="S52" i="2"/>
  <c r="T52" i="2"/>
  <c r="S53" i="2"/>
  <c r="T53" i="2"/>
  <c r="S54" i="2"/>
  <c r="T54" i="2"/>
  <c r="S55" i="2"/>
  <c r="T55" i="2"/>
  <c r="S56" i="2"/>
  <c r="T56" i="2"/>
  <c r="S57" i="2"/>
  <c r="T57" i="2"/>
  <c r="S58" i="2"/>
  <c r="T58" i="2"/>
  <c r="S59" i="2"/>
  <c r="T59" i="2"/>
  <c r="S60" i="2"/>
  <c r="T60" i="2"/>
  <c r="S61" i="2"/>
  <c r="T61" i="2"/>
  <c r="S62" i="2"/>
  <c r="T62" i="2"/>
  <c r="S63" i="2"/>
  <c r="T63" i="2"/>
  <c r="S64" i="2"/>
  <c r="T64" i="2"/>
  <c r="S65" i="2"/>
  <c r="T65" i="2"/>
  <c r="S66" i="2"/>
  <c r="T66" i="2"/>
  <c r="S67" i="2"/>
  <c r="T67" i="2"/>
  <c r="S68" i="2"/>
  <c r="T68" i="2"/>
  <c r="S69" i="2"/>
  <c r="T69" i="2"/>
  <c r="S70" i="2"/>
  <c r="T70" i="2"/>
  <c r="S71" i="2"/>
  <c r="T71" i="2"/>
  <c r="S72" i="2"/>
  <c r="T72" i="2"/>
  <c r="S73" i="2"/>
  <c r="T73" i="2"/>
  <c r="S74" i="2"/>
  <c r="T74" i="2"/>
  <c r="S75" i="2"/>
  <c r="T75" i="2"/>
  <c r="S76" i="2"/>
  <c r="T76" i="2"/>
  <c r="S77" i="2"/>
  <c r="T77" i="2"/>
  <c r="S78" i="2"/>
  <c r="T78" i="2"/>
  <c r="S79" i="2"/>
  <c r="T79" i="2"/>
  <c r="S80" i="2"/>
  <c r="T80" i="2"/>
  <c r="S81" i="2"/>
  <c r="T81" i="2"/>
  <c r="S82" i="2"/>
  <c r="T82" i="2"/>
  <c r="S83" i="2"/>
  <c r="T83" i="2"/>
  <c r="S84" i="2"/>
  <c r="T84" i="2"/>
  <c r="S85" i="2"/>
  <c r="T85" i="2"/>
  <c r="S86" i="2"/>
  <c r="T86" i="2"/>
  <c r="S87" i="2"/>
  <c r="T87" i="2"/>
  <c r="S88" i="2"/>
  <c r="T88" i="2"/>
  <c r="S89" i="2"/>
  <c r="T89" i="2"/>
  <c r="S90" i="2"/>
  <c r="T90" i="2"/>
  <c r="S91" i="2"/>
  <c r="T91" i="2"/>
  <c r="S92" i="2"/>
  <c r="T92" i="2"/>
  <c r="S93" i="2"/>
  <c r="T93" i="2"/>
  <c r="S94" i="2"/>
  <c r="T94" i="2"/>
  <c r="S95" i="2"/>
  <c r="T95" i="2"/>
  <c r="S96" i="2"/>
  <c r="T96" i="2"/>
  <c r="S97" i="2"/>
  <c r="T97" i="2"/>
  <c r="S98" i="2"/>
  <c r="T98" i="2"/>
  <c r="S99" i="2"/>
  <c r="T99" i="2"/>
  <c r="S100" i="2"/>
  <c r="T100" i="2"/>
  <c r="S101" i="2"/>
  <c r="T101" i="2"/>
  <c r="S102" i="2"/>
  <c r="T102" i="2"/>
  <c r="S103" i="2"/>
  <c r="T103" i="2"/>
  <c r="S104" i="2"/>
  <c r="T104" i="2"/>
  <c r="S105" i="2"/>
  <c r="T105" i="2"/>
  <c r="S106" i="2"/>
  <c r="T106" i="2"/>
  <c r="S107" i="2"/>
  <c r="T107" i="2"/>
  <c r="S108" i="2"/>
  <c r="T108" i="2"/>
  <c r="S109" i="2"/>
  <c r="T109" i="2"/>
  <c r="S110" i="2"/>
  <c r="T110" i="2"/>
  <c r="S111" i="2"/>
  <c r="T111" i="2"/>
  <c r="S112" i="2"/>
  <c r="T112" i="2"/>
  <c r="S113" i="2"/>
  <c r="T113" i="2"/>
  <c r="S114" i="2"/>
  <c r="T114" i="2"/>
  <c r="S115" i="2"/>
  <c r="T115" i="2"/>
  <c r="S116" i="2"/>
  <c r="T116" i="2"/>
  <c r="S117" i="2"/>
  <c r="T117" i="2"/>
  <c r="S118" i="2"/>
  <c r="T118" i="2"/>
  <c r="S119" i="2"/>
  <c r="T119" i="2"/>
  <c r="S120" i="2"/>
  <c r="T120" i="2"/>
  <c r="S121" i="2"/>
  <c r="T121" i="2"/>
  <c r="S122" i="2"/>
  <c r="T122" i="2"/>
  <c r="S123" i="2"/>
  <c r="T123" i="2"/>
  <c r="S124" i="2"/>
  <c r="T124" i="2"/>
  <c r="S125" i="2"/>
  <c r="T125" i="2"/>
  <c r="S126" i="2"/>
  <c r="T126" i="2"/>
  <c r="S127" i="2"/>
  <c r="T127" i="2"/>
  <c r="S128" i="2"/>
  <c r="N3" i="2"/>
  <c r="O3" i="2"/>
  <c r="N4" i="2"/>
  <c r="O4" i="2"/>
  <c r="N5" i="2"/>
  <c r="O5" i="2"/>
  <c r="N6" i="2"/>
  <c r="O6" i="2"/>
  <c r="N7" i="2"/>
  <c r="O7" i="2"/>
  <c r="N8" i="2"/>
  <c r="O8" i="2"/>
  <c r="N9" i="2"/>
  <c r="O9" i="2"/>
  <c r="N10" i="2"/>
  <c r="O10" i="2"/>
  <c r="N11" i="2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N18" i="2"/>
  <c r="O18" i="2"/>
  <c r="N19" i="2"/>
  <c r="O19" i="2"/>
  <c r="N20" i="2"/>
  <c r="O20" i="2"/>
  <c r="N21" i="2"/>
  <c r="O21" i="2"/>
  <c r="N22" i="2"/>
  <c r="O22" i="2"/>
  <c r="N23" i="2"/>
  <c r="O23" i="2"/>
  <c r="N24" i="2"/>
  <c r="O24" i="2"/>
  <c r="N25" i="2"/>
  <c r="O25" i="2"/>
  <c r="N26" i="2"/>
  <c r="O26" i="2"/>
  <c r="N27" i="2"/>
  <c r="O27" i="2"/>
  <c r="N28" i="2"/>
  <c r="O28" i="2"/>
  <c r="N29" i="2"/>
  <c r="O29" i="2"/>
  <c r="N30" i="2"/>
  <c r="O30" i="2"/>
  <c r="N31" i="2"/>
  <c r="O31" i="2"/>
  <c r="N32" i="2"/>
  <c r="O32" i="2"/>
  <c r="N33" i="2"/>
  <c r="O33" i="2"/>
  <c r="N34" i="2"/>
  <c r="O34" i="2"/>
  <c r="N35" i="2"/>
  <c r="O35" i="2"/>
  <c r="N36" i="2"/>
  <c r="O36" i="2"/>
  <c r="N37" i="2"/>
  <c r="O37" i="2"/>
  <c r="N38" i="2"/>
  <c r="O38" i="2"/>
  <c r="N39" i="2"/>
  <c r="O39" i="2"/>
  <c r="N40" i="2"/>
  <c r="O40" i="2"/>
  <c r="N41" i="2"/>
  <c r="O41" i="2"/>
  <c r="N42" i="2"/>
  <c r="O42" i="2"/>
  <c r="N43" i="2"/>
  <c r="O43" i="2"/>
  <c r="N44" i="2"/>
  <c r="O44" i="2"/>
  <c r="N45" i="2"/>
  <c r="O45" i="2"/>
  <c r="N46" i="2"/>
  <c r="O46" i="2"/>
  <c r="N47" i="2"/>
  <c r="O47" i="2"/>
  <c r="N48" i="2"/>
  <c r="O48" i="2"/>
  <c r="N49" i="2"/>
  <c r="O49" i="2"/>
  <c r="N50" i="2"/>
  <c r="O50" i="2"/>
  <c r="N51" i="2"/>
  <c r="O51" i="2"/>
  <c r="N52" i="2"/>
  <c r="O52" i="2"/>
  <c r="N53" i="2"/>
  <c r="O53" i="2"/>
  <c r="N54" i="2"/>
  <c r="O54" i="2"/>
  <c r="N55" i="2"/>
  <c r="O55" i="2"/>
  <c r="N56" i="2"/>
  <c r="O56" i="2"/>
  <c r="N57" i="2"/>
  <c r="O57" i="2"/>
  <c r="N58" i="2"/>
  <c r="O58" i="2"/>
  <c r="N59" i="2"/>
  <c r="O59" i="2"/>
  <c r="N60" i="2"/>
  <c r="O60" i="2"/>
  <c r="N61" i="2"/>
  <c r="O61" i="2"/>
  <c r="N62" i="2"/>
  <c r="O62" i="2"/>
  <c r="N63" i="2"/>
  <c r="O63" i="2"/>
  <c r="N64" i="2"/>
  <c r="O64" i="2"/>
  <c r="N65" i="2"/>
  <c r="O65" i="2"/>
  <c r="N66" i="2"/>
  <c r="O66" i="2"/>
  <c r="N67" i="2"/>
  <c r="O67" i="2"/>
  <c r="N68" i="2"/>
  <c r="O68" i="2"/>
  <c r="N69" i="2"/>
  <c r="O69" i="2"/>
  <c r="N70" i="2"/>
  <c r="O70" i="2"/>
  <c r="N71" i="2"/>
  <c r="O71" i="2"/>
  <c r="N72" i="2"/>
  <c r="O72" i="2"/>
  <c r="N73" i="2"/>
  <c r="O73" i="2"/>
  <c r="N74" i="2"/>
  <c r="O74" i="2"/>
  <c r="N75" i="2"/>
  <c r="O75" i="2"/>
  <c r="N76" i="2"/>
  <c r="O76" i="2"/>
  <c r="N77" i="2"/>
  <c r="O77" i="2"/>
  <c r="N78" i="2"/>
  <c r="O78" i="2"/>
  <c r="N79" i="2"/>
  <c r="O79" i="2"/>
  <c r="N80" i="2"/>
  <c r="O80" i="2"/>
  <c r="N81" i="2"/>
  <c r="O81" i="2"/>
  <c r="N82" i="2"/>
  <c r="O82" i="2"/>
  <c r="N83" i="2"/>
  <c r="O83" i="2"/>
  <c r="N84" i="2"/>
  <c r="O84" i="2"/>
  <c r="N85" i="2"/>
  <c r="O85" i="2"/>
  <c r="N86" i="2"/>
  <c r="O86" i="2"/>
  <c r="N87" i="2"/>
  <c r="O87" i="2"/>
  <c r="N88" i="2"/>
  <c r="O88" i="2"/>
  <c r="N89" i="2"/>
  <c r="O89" i="2"/>
  <c r="N90" i="2"/>
  <c r="O90" i="2"/>
  <c r="N91" i="2"/>
  <c r="O91" i="2"/>
  <c r="N92" i="2"/>
  <c r="O92" i="2"/>
  <c r="N93" i="2"/>
  <c r="O93" i="2"/>
  <c r="N94" i="2"/>
  <c r="O94" i="2"/>
  <c r="N95" i="2"/>
  <c r="O95" i="2"/>
  <c r="N96" i="2"/>
  <c r="O96" i="2"/>
  <c r="N97" i="2"/>
  <c r="O97" i="2"/>
  <c r="N98" i="2"/>
  <c r="O98" i="2"/>
  <c r="N99" i="2"/>
  <c r="O99" i="2"/>
  <c r="N100" i="2"/>
  <c r="O100" i="2"/>
  <c r="N101" i="2"/>
  <c r="O101" i="2"/>
  <c r="N102" i="2"/>
  <c r="O102" i="2"/>
  <c r="N103" i="2"/>
  <c r="O103" i="2"/>
  <c r="N104" i="2"/>
  <c r="O104" i="2"/>
  <c r="N105" i="2"/>
  <c r="O105" i="2"/>
  <c r="N106" i="2"/>
  <c r="O106" i="2"/>
  <c r="N107" i="2"/>
  <c r="O107" i="2"/>
  <c r="N108" i="2"/>
  <c r="O108" i="2"/>
  <c r="N109" i="2"/>
  <c r="O109" i="2"/>
  <c r="N110" i="2"/>
  <c r="O110" i="2"/>
  <c r="N111" i="2"/>
  <c r="O111" i="2"/>
  <c r="N112" i="2"/>
  <c r="O112" i="2"/>
  <c r="N113" i="2"/>
  <c r="O113" i="2"/>
  <c r="N114" i="2"/>
  <c r="O114" i="2"/>
  <c r="N115" i="2"/>
  <c r="O115" i="2"/>
  <c r="N116" i="2"/>
  <c r="O116" i="2"/>
  <c r="N117" i="2"/>
  <c r="O117" i="2"/>
  <c r="N118" i="2"/>
  <c r="O118" i="2"/>
  <c r="N119" i="2"/>
  <c r="O119" i="2"/>
  <c r="N120" i="2"/>
  <c r="O120" i="2"/>
  <c r="N121" i="2"/>
  <c r="O121" i="2"/>
  <c r="N122" i="2"/>
  <c r="O122" i="2"/>
  <c r="N123" i="2"/>
  <c r="O123" i="2"/>
  <c r="N124" i="2"/>
  <c r="O124" i="2"/>
  <c r="N125" i="2"/>
  <c r="O125" i="2"/>
  <c r="N126" i="2"/>
  <c r="O126" i="2"/>
  <c r="N127" i="2"/>
  <c r="O127" i="2"/>
  <c r="N128" i="2"/>
  <c r="O128" i="2"/>
  <c r="T2" i="2"/>
  <c r="S2" i="2"/>
  <c r="O2" i="2"/>
  <c r="N2" i="2"/>
  <c r="B68" i="3"/>
  <c r="C68" i="3"/>
  <c r="D68" i="3"/>
  <c r="E68" i="3"/>
  <c r="F68" i="3"/>
  <c r="G68" i="3"/>
  <c r="H68" i="3"/>
  <c r="B69" i="3"/>
  <c r="C69" i="3"/>
  <c r="D69" i="3"/>
  <c r="E69" i="3"/>
  <c r="F69" i="3"/>
  <c r="G69" i="3"/>
  <c r="H69" i="3"/>
  <c r="B70" i="3"/>
  <c r="C70" i="3"/>
  <c r="D70" i="3"/>
  <c r="E70" i="3"/>
  <c r="F70" i="3"/>
  <c r="G70" i="3"/>
  <c r="H70" i="3"/>
  <c r="B71" i="3"/>
  <c r="C71" i="3"/>
  <c r="D71" i="3"/>
  <c r="E71" i="3"/>
  <c r="F71" i="3"/>
  <c r="G71" i="3"/>
  <c r="H71" i="3"/>
  <c r="B72" i="3"/>
  <c r="C72" i="3"/>
  <c r="D72" i="3"/>
  <c r="E72" i="3"/>
  <c r="F72" i="3"/>
  <c r="G72" i="3"/>
  <c r="H72" i="3"/>
  <c r="B73" i="3"/>
  <c r="C73" i="3"/>
  <c r="D73" i="3"/>
  <c r="E73" i="3"/>
  <c r="F73" i="3"/>
  <c r="G73" i="3"/>
  <c r="H73" i="3"/>
  <c r="B74" i="3"/>
  <c r="C74" i="3"/>
  <c r="D74" i="3"/>
  <c r="E74" i="3"/>
  <c r="F74" i="3"/>
  <c r="G74" i="3"/>
  <c r="H74" i="3"/>
  <c r="B75" i="3"/>
  <c r="C75" i="3"/>
  <c r="D75" i="3"/>
  <c r="E75" i="3"/>
  <c r="F75" i="3"/>
  <c r="G75" i="3"/>
  <c r="H75" i="3"/>
  <c r="B76" i="3"/>
  <c r="C76" i="3"/>
  <c r="D76" i="3"/>
  <c r="E76" i="3"/>
  <c r="F76" i="3"/>
  <c r="G76" i="3"/>
  <c r="H76" i="3"/>
  <c r="B77" i="3"/>
  <c r="C77" i="3"/>
  <c r="D77" i="3"/>
  <c r="E77" i="3"/>
  <c r="F77" i="3"/>
  <c r="G77" i="3"/>
  <c r="H77" i="3"/>
  <c r="B78" i="3"/>
  <c r="C78" i="3"/>
  <c r="D78" i="3"/>
  <c r="E78" i="3"/>
  <c r="F78" i="3"/>
  <c r="G78" i="3"/>
  <c r="H78" i="3"/>
  <c r="B79" i="3"/>
  <c r="C79" i="3"/>
  <c r="D79" i="3"/>
  <c r="E79" i="3"/>
  <c r="F79" i="3"/>
  <c r="G79" i="3"/>
  <c r="H79" i="3"/>
  <c r="B80" i="3"/>
  <c r="C80" i="3"/>
  <c r="D80" i="3"/>
  <c r="E80" i="3"/>
  <c r="F80" i="3"/>
  <c r="G80" i="3"/>
  <c r="H80" i="3"/>
  <c r="B81" i="3"/>
  <c r="C81" i="3"/>
  <c r="D81" i="3"/>
  <c r="E81" i="3"/>
  <c r="F81" i="3"/>
  <c r="G81" i="3"/>
  <c r="H81" i="3"/>
  <c r="B82" i="3"/>
  <c r="C82" i="3"/>
  <c r="D82" i="3"/>
  <c r="E82" i="3"/>
  <c r="F82" i="3"/>
  <c r="G82" i="3"/>
  <c r="H82" i="3"/>
  <c r="B83" i="3"/>
  <c r="C83" i="3"/>
  <c r="D83" i="3"/>
  <c r="E83" i="3"/>
  <c r="F83" i="3"/>
  <c r="G83" i="3"/>
  <c r="H83" i="3"/>
  <c r="B84" i="3"/>
  <c r="C84" i="3"/>
  <c r="D84" i="3"/>
  <c r="E84" i="3"/>
  <c r="F84" i="3"/>
  <c r="G84" i="3"/>
  <c r="H84" i="3"/>
  <c r="B85" i="3"/>
  <c r="C85" i="3"/>
  <c r="D85" i="3"/>
  <c r="E85" i="3"/>
  <c r="F85" i="3"/>
  <c r="G85" i="3"/>
  <c r="H85" i="3"/>
  <c r="B86" i="3"/>
  <c r="C86" i="3"/>
  <c r="D86" i="3"/>
  <c r="E86" i="3"/>
  <c r="F86" i="3"/>
  <c r="G86" i="3"/>
  <c r="H86" i="3"/>
  <c r="B87" i="3"/>
  <c r="C87" i="3"/>
  <c r="D87" i="3"/>
  <c r="E87" i="3"/>
  <c r="F87" i="3"/>
  <c r="G87" i="3"/>
  <c r="H87" i="3"/>
  <c r="B88" i="3"/>
  <c r="C88" i="3"/>
  <c r="D88" i="3"/>
  <c r="E88" i="3"/>
  <c r="F88" i="3"/>
  <c r="G88" i="3"/>
  <c r="H88" i="3"/>
  <c r="B89" i="3"/>
  <c r="C89" i="3"/>
  <c r="D89" i="3"/>
  <c r="E89" i="3"/>
  <c r="F89" i="3"/>
  <c r="G89" i="3"/>
  <c r="H89" i="3"/>
  <c r="B90" i="3"/>
  <c r="C90" i="3"/>
  <c r="D90" i="3"/>
  <c r="E90" i="3"/>
  <c r="F90" i="3"/>
  <c r="G90" i="3"/>
  <c r="H90" i="3"/>
  <c r="B91" i="3"/>
  <c r="C91" i="3"/>
  <c r="D91" i="3"/>
  <c r="E91" i="3"/>
  <c r="F91" i="3"/>
  <c r="G91" i="3"/>
  <c r="H91" i="3"/>
  <c r="B92" i="3"/>
  <c r="C92" i="3"/>
  <c r="D92" i="3"/>
  <c r="E92" i="3"/>
  <c r="F92" i="3"/>
  <c r="G92" i="3"/>
  <c r="H92" i="3"/>
  <c r="B93" i="3"/>
  <c r="C93" i="3"/>
  <c r="D93" i="3"/>
  <c r="E93" i="3"/>
  <c r="F93" i="3"/>
  <c r="G93" i="3"/>
  <c r="H93" i="3"/>
  <c r="B94" i="3"/>
  <c r="C94" i="3"/>
  <c r="D94" i="3"/>
  <c r="E94" i="3"/>
  <c r="F94" i="3"/>
  <c r="G94" i="3"/>
  <c r="H94" i="3"/>
  <c r="B95" i="3"/>
  <c r="C95" i="3"/>
  <c r="D95" i="3"/>
  <c r="E95" i="3"/>
  <c r="F95" i="3"/>
  <c r="G95" i="3"/>
  <c r="H95" i="3"/>
  <c r="B96" i="3"/>
  <c r="C96" i="3"/>
  <c r="D96" i="3"/>
  <c r="E96" i="3"/>
  <c r="F96" i="3"/>
  <c r="G96" i="3"/>
  <c r="H96" i="3"/>
  <c r="H67" i="3"/>
  <c r="G67" i="3"/>
  <c r="F67" i="3"/>
  <c r="E67" i="3"/>
  <c r="D67" i="3"/>
  <c r="C67" i="3"/>
  <c r="B67" i="3"/>
  <c r="H66" i="3"/>
  <c r="G66" i="3"/>
  <c r="F66" i="3"/>
  <c r="E66" i="3"/>
  <c r="D66" i="3"/>
  <c r="C66" i="3"/>
  <c r="B66" i="3"/>
  <c r="H65" i="3"/>
  <c r="G65" i="3"/>
  <c r="F65" i="3"/>
  <c r="E65" i="3"/>
  <c r="D65" i="3"/>
  <c r="C65" i="3"/>
  <c r="B65" i="3"/>
  <c r="H64" i="3"/>
  <c r="G64" i="3"/>
  <c r="F64" i="3"/>
  <c r="E64" i="3"/>
  <c r="D64" i="3"/>
  <c r="C64" i="3"/>
  <c r="B64" i="3"/>
  <c r="H63" i="3"/>
  <c r="G63" i="3"/>
  <c r="F63" i="3"/>
  <c r="E63" i="3"/>
  <c r="D63" i="3"/>
  <c r="C63" i="3"/>
  <c r="B63" i="3"/>
  <c r="H62" i="3"/>
  <c r="G62" i="3"/>
  <c r="F62" i="3"/>
  <c r="E62" i="3"/>
  <c r="D62" i="3"/>
  <c r="C62" i="3"/>
  <c r="B62" i="3"/>
  <c r="H61" i="3"/>
  <c r="G61" i="3"/>
  <c r="F61" i="3"/>
  <c r="E61" i="3"/>
  <c r="D61" i="3"/>
  <c r="C61" i="3"/>
  <c r="B61" i="3"/>
  <c r="H60" i="3"/>
  <c r="G60" i="3"/>
  <c r="F60" i="3"/>
  <c r="E60" i="3"/>
  <c r="D60" i="3"/>
  <c r="C60" i="3"/>
  <c r="B60" i="3"/>
  <c r="H59" i="3"/>
  <c r="G59" i="3"/>
  <c r="F59" i="3"/>
  <c r="E59" i="3"/>
  <c r="D59" i="3"/>
  <c r="C59" i="3"/>
  <c r="B59" i="3"/>
  <c r="H58" i="3"/>
  <c r="G58" i="3"/>
  <c r="F58" i="3"/>
  <c r="E58" i="3"/>
  <c r="D58" i="3"/>
  <c r="C58" i="3"/>
  <c r="B58" i="3"/>
  <c r="H57" i="3"/>
  <c r="G57" i="3"/>
  <c r="F57" i="3"/>
  <c r="E57" i="3"/>
  <c r="D57" i="3"/>
  <c r="C57" i="3"/>
  <c r="B57" i="3"/>
  <c r="H56" i="3"/>
  <c r="G56" i="3"/>
  <c r="F56" i="3"/>
  <c r="E56" i="3"/>
  <c r="D56" i="3"/>
  <c r="C56" i="3"/>
  <c r="B56" i="3"/>
  <c r="H55" i="3"/>
  <c r="G55" i="3"/>
  <c r="F55" i="3"/>
  <c r="E55" i="3"/>
  <c r="D55" i="3"/>
  <c r="C55" i="3"/>
  <c r="B55" i="3"/>
  <c r="H54" i="3"/>
  <c r="G54" i="3"/>
  <c r="F54" i="3"/>
  <c r="E54" i="3"/>
  <c r="D54" i="3"/>
  <c r="C54" i="3"/>
  <c r="B54" i="3"/>
  <c r="H53" i="3"/>
  <c r="G53" i="3"/>
  <c r="F53" i="3"/>
  <c r="E53" i="3"/>
  <c r="D53" i="3"/>
  <c r="C53" i="3"/>
  <c r="B53" i="3"/>
  <c r="H52" i="3"/>
  <c r="G52" i="3"/>
  <c r="F52" i="3"/>
  <c r="E52" i="3"/>
  <c r="D52" i="3"/>
  <c r="C52" i="3"/>
  <c r="B52" i="3"/>
  <c r="H51" i="3"/>
  <c r="G51" i="3"/>
  <c r="F51" i="3"/>
  <c r="E51" i="3"/>
  <c r="D51" i="3"/>
  <c r="C51" i="3"/>
  <c r="B51" i="3"/>
  <c r="H50" i="3"/>
  <c r="G50" i="3"/>
  <c r="F50" i="3"/>
  <c r="E50" i="3"/>
  <c r="D50" i="3"/>
  <c r="C50" i="3"/>
  <c r="B50" i="3"/>
  <c r="H49" i="3"/>
  <c r="G49" i="3"/>
  <c r="F49" i="3"/>
  <c r="E49" i="3"/>
  <c r="D49" i="3"/>
  <c r="C49" i="3"/>
  <c r="B49" i="3"/>
  <c r="H48" i="3"/>
  <c r="G48" i="3"/>
  <c r="F48" i="3"/>
  <c r="E48" i="3"/>
  <c r="D48" i="3"/>
  <c r="C48" i="3"/>
  <c r="B48" i="3"/>
  <c r="H47" i="3"/>
  <c r="G47" i="3"/>
  <c r="F47" i="3"/>
  <c r="E47" i="3"/>
  <c r="D47" i="3"/>
  <c r="C47" i="3"/>
  <c r="B47" i="3"/>
  <c r="H46" i="3"/>
  <c r="G46" i="3"/>
  <c r="F46" i="3"/>
  <c r="E46" i="3"/>
  <c r="D46" i="3"/>
  <c r="C46" i="3"/>
  <c r="B46" i="3"/>
  <c r="H45" i="3"/>
  <c r="G45" i="3"/>
  <c r="F45" i="3"/>
  <c r="E45" i="3"/>
  <c r="D45" i="3"/>
  <c r="C45" i="3"/>
  <c r="B45" i="3"/>
  <c r="H44" i="3"/>
  <c r="G44" i="3"/>
  <c r="F44" i="3"/>
  <c r="E44" i="3"/>
  <c r="D44" i="3"/>
  <c r="C44" i="3"/>
  <c r="B44" i="3"/>
  <c r="H43" i="3"/>
  <c r="G43" i="3"/>
  <c r="F43" i="3"/>
  <c r="E43" i="3"/>
  <c r="D43" i="3"/>
  <c r="C43" i="3"/>
  <c r="B43" i="3"/>
  <c r="H42" i="3"/>
  <c r="G42" i="3"/>
  <c r="F42" i="3"/>
  <c r="E42" i="3"/>
  <c r="D42" i="3"/>
  <c r="C42" i="3"/>
  <c r="B42" i="3"/>
  <c r="H41" i="3"/>
  <c r="G41" i="3"/>
  <c r="F41" i="3"/>
  <c r="E41" i="3"/>
  <c r="D41" i="3"/>
  <c r="C41" i="3"/>
  <c r="B41" i="3"/>
  <c r="H40" i="3"/>
  <c r="G40" i="3"/>
  <c r="F40" i="3"/>
  <c r="E40" i="3"/>
  <c r="D40" i="3"/>
  <c r="C40" i="3"/>
  <c r="B40" i="3"/>
  <c r="H39" i="3"/>
  <c r="G39" i="3"/>
  <c r="F39" i="3"/>
  <c r="E39" i="3"/>
  <c r="D39" i="3"/>
  <c r="C39" i="3"/>
  <c r="B39" i="3"/>
  <c r="H38" i="3"/>
  <c r="G38" i="3"/>
  <c r="F38" i="3"/>
  <c r="E38" i="3"/>
  <c r="D38" i="3"/>
  <c r="C38" i="3"/>
  <c r="B38" i="3"/>
  <c r="H37" i="3"/>
  <c r="G37" i="3"/>
  <c r="F37" i="3"/>
  <c r="E37" i="3"/>
  <c r="D37" i="3"/>
  <c r="C37" i="3"/>
  <c r="B37" i="3"/>
  <c r="H36" i="3"/>
  <c r="G36" i="3"/>
  <c r="F36" i="3"/>
  <c r="E36" i="3"/>
  <c r="D36" i="3"/>
  <c r="C36" i="3"/>
  <c r="B36" i="3"/>
  <c r="H35" i="3"/>
  <c r="G35" i="3"/>
  <c r="F35" i="3"/>
  <c r="E35" i="3"/>
  <c r="D35" i="3"/>
  <c r="C35" i="3"/>
  <c r="B35" i="3"/>
  <c r="H34" i="3"/>
  <c r="G34" i="3"/>
  <c r="F34" i="3"/>
  <c r="E34" i="3"/>
  <c r="D34" i="3"/>
  <c r="C34" i="3"/>
  <c r="B34" i="3"/>
  <c r="H33" i="3"/>
  <c r="G33" i="3"/>
  <c r="F33" i="3"/>
  <c r="E33" i="3"/>
  <c r="D33" i="3"/>
  <c r="C33" i="3"/>
  <c r="B33" i="3"/>
  <c r="H32" i="3"/>
  <c r="G32" i="3"/>
  <c r="F32" i="3"/>
  <c r="E32" i="3"/>
  <c r="D32" i="3"/>
  <c r="C32" i="3"/>
  <c r="B32" i="3"/>
  <c r="H31" i="3"/>
  <c r="G31" i="3"/>
  <c r="F31" i="3"/>
  <c r="E31" i="3"/>
  <c r="D31" i="3"/>
  <c r="C31" i="3"/>
  <c r="B31" i="3"/>
  <c r="H30" i="3"/>
  <c r="G30" i="3"/>
  <c r="F30" i="3"/>
  <c r="E30" i="3"/>
  <c r="D30" i="3"/>
  <c r="C30" i="3"/>
  <c r="B30" i="3"/>
  <c r="H28" i="3"/>
  <c r="G28" i="3"/>
  <c r="F28" i="3"/>
  <c r="E28" i="3"/>
  <c r="D28" i="3"/>
  <c r="C28" i="3"/>
  <c r="B28" i="3"/>
  <c r="H27" i="3"/>
  <c r="G27" i="3"/>
  <c r="F27" i="3"/>
  <c r="E27" i="3"/>
  <c r="D27" i="3"/>
  <c r="C27" i="3"/>
  <c r="B27" i="3"/>
  <c r="H26" i="3"/>
  <c r="G26" i="3"/>
  <c r="F26" i="3"/>
  <c r="E26" i="3"/>
  <c r="D26" i="3"/>
  <c r="C26" i="3"/>
  <c r="B26" i="3"/>
  <c r="H25" i="3"/>
  <c r="G25" i="3"/>
  <c r="F25" i="3"/>
  <c r="E25" i="3"/>
  <c r="D25" i="3"/>
  <c r="C25" i="3"/>
  <c r="B25" i="3"/>
  <c r="H24" i="3"/>
  <c r="G24" i="3"/>
  <c r="F24" i="3"/>
  <c r="E24" i="3"/>
  <c r="D24" i="3"/>
  <c r="C24" i="3"/>
  <c r="B24" i="3"/>
  <c r="H23" i="3"/>
  <c r="G23" i="3"/>
  <c r="F23" i="3"/>
  <c r="E23" i="3"/>
  <c r="D23" i="3"/>
  <c r="C23" i="3"/>
  <c r="B23" i="3"/>
  <c r="H22" i="3"/>
  <c r="G22" i="3"/>
  <c r="F22" i="3"/>
  <c r="E22" i="3"/>
  <c r="D22" i="3"/>
  <c r="C22" i="3"/>
  <c r="B22" i="3"/>
  <c r="H21" i="3"/>
  <c r="G21" i="3"/>
  <c r="F21" i="3"/>
  <c r="E21" i="3"/>
  <c r="D21" i="3"/>
  <c r="C21" i="3"/>
  <c r="B21" i="3"/>
  <c r="H20" i="3"/>
  <c r="G20" i="3"/>
  <c r="F20" i="3"/>
  <c r="E20" i="3"/>
  <c r="D20" i="3"/>
  <c r="C20" i="3"/>
  <c r="B20" i="3"/>
  <c r="H19" i="3"/>
  <c r="G19" i="3"/>
  <c r="F19" i="3"/>
  <c r="E19" i="3"/>
  <c r="D19" i="3"/>
  <c r="C19" i="3"/>
  <c r="B19" i="3"/>
  <c r="H18" i="3"/>
  <c r="G18" i="3"/>
  <c r="F18" i="3"/>
  <c r="E18" i="3"/>
  <c r="D18" i="3"/>
  <c r="C18" i="3"/>
  <c r="B18" i="3"/>
  <c r="H17" i="3"/>
  <c r="G17" i="3"/>
  <c r="F17" i="3"/>
  <c r="E17" i="3"/>
  <c r="D17" i="3"/>
  <c r="C17" i="3"/>
  <c r="B17" i="3"/>
  <c r="H16" i="3"/>
  <c r="G16" i="3"/>
  <c r="F16" i="3"/>
  <c r="E16" i="3"/>
  <c r="D16" i="3"/>
  <c r="C16" i="3"/>
  <c r="B16" i="3"/>
  <c r="H15" i="3"/>
  <c r="G15" i="3"/>
  <c r="F15" i="3"/>
  <c r="E15" i="3"/>
  <c r="D15" i="3"/>
  <c r="C15" i="3"/>
  <c r="B15" i="3"/>
  <c r="H14" i="3"/>
  <c r="G14" i="3"/>
  <c r="F14" i="3"/>
  <c r="E14" i="3"/>
  <c r="D14" i="3"/>
  <c r="C14" i="3"/>
  <c r="B14" i="3"/>
  <c r="H13" i="3"/>
  <c r="G13" i="3"/>
  <c r="F13" i="3"/>
  <c r="E13" i="3"/>
  <c r="D13" i="3"/>
  <c r="C13" i="3"/>
  <c r="B13" i="3"/>
  <c r="H12" i="3"/>
  <c r="G12" i="3"/>
  <c r="F12" i="3"/>
  <c r="E12" i="3"/>
  <c r="D12" i="3"/>
  <c r="C12" i="3"/>
  <c r="B12" i="3"/>
  <c r="H11" i="3"/>
  <c r="G11" i="3"/>
  <c r="F11" i="3"/>
  <c r="E11" i="3"/>
  <c r="D11" i="3"/>
  <c r="C11" i="3"/>
  <c r="B11" i="3"/>
  <c r="H10" i="3"/>
  <c r="G10" i="3"/>
  <c r="F10" i="3"/>
  <c r="E10" i="3"/>
  <c r="D10" i="3"/>
  <c r="C10" i="3"/>
  <c r="B10" i="3"/>
  <c r="H9" i="3"/>
  <c r="G9" i="3"/>
  <c r="F9" i="3"/>
  <c r="E9" i="3"/>
  <c r="D9" i="3"/>
  <c r="C9" i="3"/>
  <c r="B9" i="3"/>
  <c r="H8" i="3"/>
  <c r="G8" i="3"/>
  <c r="F8" i="3"/>
  <c r="E8" i="3"/>
  <c r="D8" i="3"/>
  <c r="C8" i="3"/>
  <c r="B8" i="3"/>
  <c r="H7" i="3"/>
  <c r="G7" i="3"/>
  <c r="F7" i="3"/>
  <c r="E7" i="3"/>
  <c r="D7" i="3"/>
  <c r="C7" i="3"/>
  <c r="B7" i="3"/>
  <c r="H6" i="3"/>
  <c r="G6" i="3"/>
  <c r="F6" i="3"/>
  <c r="E6" i="3"/>
  <c r="D6" i="3"/>
  <c r="C6" i="3"/>
  <c r="B6" i="3"/>
  <c r="H5" i="3"/>
  <c r="G5" i="3"/>
  <c r="F5" i="3"/>
  <c r="E5" i="3"/>
  <c r="D5" i="3"/>
  <c r="C5" i="3"/>
  <c r="B5" i="3"/>
  <c r="H4" i="3"/>
  <c r="G4" i="3"/>
  <c r="F4" i="3"/>
  <c r="E4" i="3"/>
  <c r="D4" i="3"/>
  <c r="C4" i="3"/>
  <c r="B4" i="3"/>
  <c r="H3" i="3"/>
  <c r="G3" i="3"/>
  <c r="F3" i="3"/>
  <c r="E3" i="3"/>
  <c r="D3" i="3"/>
  <c r="C3" i="3"/>
  <c r="B3" i="3"/>
  <c r="H2" i="3"/>
  <c r="G2" i="3"/>
  <c r="F2" i="3"/>
  <c r="E2" i="3"/>
  <c r="D2" i="3"/>
  <c r="C2" i="3"/>
  <c r="B2" i="3"/>
  <c r="AL129" i="2" l="1"/>
  <c r="AN129" i="2"/>
  <c r="AO129" i="2" s="1"/>
  <c r="AM129" i="2"/>
  <c r="AM131" i="2"/>
  <c r="AL131" i="2"/>
  <c r="AO131" i="2"/>
  <c r="AL92" i="2"/>
  <c r="AM94" i="2"/>
  <c r="AL99" i="2"/>
  <c r="AM101" i="2"/>
  <c r="AM110" i="2"/>
  <c r="AN112" i="2"/>
  <c r="AL115" i="2"/>
  <c r="AM117" i="2"/>
  <c r="AN119" i="2"/>
  <c r="AN128" i="2"/>
  <c r="AM92" i="2"/>
  <c r="AL93" i="2"/>
  <c r="AN94" i="2"/>
  <c r="AL95" i="2"/>
  <c r="AL97" i="2"/>
  <c r="AL98" i="2"/>
  <c r="AM99" i="2"/>
  <c r="AL100" i="2"/>
  <c r="AN101" i="2"/>
  <c r="AL102" i="2"/>
  <c r="AL104" i="2"/>
  <c r="AL105" i="2"/>
  <c r="AL107" i="2"/>
  <c r="AN110" i="2"/>
  <c r="AL112" i="2"/>
  <c r="AL113" i="2"/>
  <c r="AL114" i="2"/>
  <c r="AM115" i="2"/>
  <c r="AL116" i="2"/>
  <c r="AN117" i="2"/>
  <c r="AL118" i="2"/>
  <c r="AL119" i="2"/>
  <c r="AL121" i="2"/>
  <c r="AL122" i="2"/>
  <c r="AL123" i="2"/>
  <c r="AL125" i="2"/>
  <c r="AL127" i="2"/>
  <c r="AL128" i="2"/>
  <c r="F88" i="2"/>
  <c r="F89" i="2"/>
  <c r="F90" i="2"/>
  <c r="F91" i="2"/>
  <c r="F92" i="2"/>
  <c r="F93" i="2"/>
  <c r="F94" i="2"/>
  <c r="F95" i="2"/>
  <c r="F97" i="2"/>
  <c r="F98" i="2"/>
  <c r="F99" i="2"/>
  <c r="F100" i="2"/>
  <c r="F101" i="2"/>
  <c r="F102" i="2"/>
  <c r="F103" i="2"/>
  <c r="F104" i="2"/>
  <c r="F105" i="2"/>
  <c r="F106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7" i="2"/>
  <c r="F128" i="2"/>
  <c r="AN91" i="2" l="1"/>
  <c r="AL91" i="2"/>
  <c r="AM91" i="2"/>
  <c r="AO119" i="2"/>
  <c r="AO128" i="2"/>
  <c r="AM128" i="2"/>
  <c r="AN121" i="2"/>
  <c r="AO121" i="2" s="1"/>
  <c r="AM119" i="2"/>
  <c r="AL117" i="2"/>
  <c r="AO117" i="2" s="1"/>
  <c r="AN114" i="2"/>
  <c r="AO114" i="2" s="1"/>
  <c r="AM112" i="2"/>
  <c r="AL110" i="2"/>
  <c r="AO110" i="2" s="1"/>
  <c r="AN105" i="2"/>
  <c r="AO105" i="2" s="1"/>
  <c r="AL101" i="2"/>
  <c r="AO101" i="2" s="1"/>
  <c r="AN98" i="2"/>
  <c r="AO98" i="2" s="1"/>
  <c r="AL94" i="2"/>
  <c r="AO94" i="2" s="1"/>
  <c r="AO112" i="2"/>
  <c r="AN123" i="2"/>
  <c r="AO123" i="2" s="1"/>
  <c r="AM121" i="2"/>
  <c r="AN116" i="2"/>
  <c r="AO116" i="2" s="1"/>
  <c r="AM114" i="2"/>
  <c r="AN107" i="2"/>
  <c r="AO107" i="2" s="1"/>
  <c r="AM105" i="2"/>
  <c r="AN100" i="2"/>
  <c r="AO100" i="2" s="1"/>
  <c r="AM98" i="2"/>
  <c r="AN125" i="2"/>
  <c r="AO125" i="2" s="1"/>
  <c r="AM123" i="2"/>
  <c r="AN118" i="2"/>
  <c r="AO118" i="2" s="1"/>
  <c r="AM116" i="2"/>
  <c r="AM107" i="2"/>
  <c r="AN102" i="2"/>
  <c r="AO102" i="2" s="1"/>
  <c r="AM100" i="2"/>
  <c r="AN93" i="2"/>
  <c r="AO93" i="2" s="1"/>
  <c r="AN127" i="2"/>
  <c r="AO127" i="2" s="1"/>
  <c r="AM125" i="2"/>
  <c r="AM118" i="2"/>
  <c r="AN104" i="2"/>
  <c r="AO104" i="2" s="1"/>
  <c r="AM102" i="2"/>
  <c r="AN95" i="2"/>
  <c r="AO95" i="2" s="1"/>
  <c r="AM93" i="2"/>
  <c r="AM127" i="2"/>
  <c r="AN122" i="2"/>
  <c r="AO122" i="2" s="1"/>
  <c r="AN113" i="2"/>
  <c r="AO113" i="2" s="1"/>
  <c r="AM104" i="2"/>
  <c r="AN97" i="2"/>
  <c r="AO97" i="2" s="1"/>
  <c r="AM95" i="2"/>
  <c r="AM122" i="2"/>
  <c r="AN115" i="2"/>
  <c r="AO115" i="2" s="1"/>
  <c r="AM113" i="2"/>
  <c r="AN99" i="2"/>
  <c r="AO99" i="2" s="1"/>
  <c r="AM97" i="2"/>
  <c r="AN92" i="2"/>
  <c r="AO92" i="2" s="1"/>
  <c r="AL8" i="2"/>
  <c r="AN16" i="2"/>
  <c r="AL12" i="2"/>
  <c r="AN10" i="2"/>
  <c r="AN6" i="2"/>
  <c r="AL30" i="2"/>
  <c r="AN4" i="2"/>
  <c r="AL55" i="2"/>
  <c r="AN15" i="2"/>
  <c r="AL46" i="2"/>
  <c r="AN35" i="2"/>
  <c r="AM26" i="2"/>
  <c r="AN73" i="2"/>
  <c r="AL41" i="2"/>
  <c r="AM7" i="2"/>
  <c r="AL22" i="2"/>
  <c r="AN67" i="2"/>
  <c r="AL43" i="2"/>
  <c r="AM33" i="2"/>
  <c r="AM25" i="2"/>
  <c r="AL9" i="2"/>
  <c r="AM3" i="2"/>
  <c r="AM83" i="2"/>
  <c r="AL38" i="2"/>
  <c r="AM28" i="2"/>
  <c r="AM79" i="2"/>
  <c r="AL69" i="2"/>
  <c r="AN51" i="2"/>
  <c r="AL47" i="2"/>
  <c r="AM41" i="2"/>
  <c r="AM37" i="2"/>
  <c r="AN33" i="2"/>
  <c r="AL25" i="2"/>
  <c r="AN11" i="2"/>
  <c r="AL7" i="2"/>
  <c r="AL3" i="2"/>
  <c r="AL70" i="2"/>
  <c r="AL68" i="2"/>
  <c r="AM62" i="2"/>
  <c r="AM58" i="2"/>
  <c r="AM52" i="2"/>
  <c r="AM44" i="2"/>
  <c r="AM42" i="2"/>
  <c r="AM40" i="2"/>
  <c r="AM36" i="2"/>
  <c r="AL34" i="2"/>
  <c r="AN28" i="2"/>
  <c r="AN26" i="2"/>
  <c r="AN22" i="2"/>
  <c r="AM16" i="2"/>
  <c r="AM12" i="2"/>
  <c r="AM10" i="2"/>
  <c r="AM8" i="2"/>
  <c r="AM6" i="2"/>
  <c r="AL4" i="2"/>
  <c r="AN49" i="2"/>
  <c r="AM45" i="2"/>
  <c r="AM39" i="2"/>
  <c r="AL35" i="2"/>
  <c r="AM21" i="2"/>
  <c r="AM15" i="2"/>
  <c r="AN9" i="2"/>
  <c r="AN5" i="2"/>
  <c r="AL6" i="2"/>
  <c r="AN21" i="2"/>
  <c r="AM49" i="2"/>
  <c r="AN81" i="2"/>
  <c r="AN75" i="2"/>
  <c r="AM67" i="2"/>
  <c r="AN85" i="2"/>
  <c r="AL73" i="2"/>
  <c r="AM11" i="2"/>
  <c r="AM5" i="2"/>
  <c r="AL15" i="2"/>
  <c r="AM47" i="2"/>
  <c r="AL42" i="2"/>
  <c r="AL37" i="2"/>
  <c r="AM46" i="2"/>
  <c r="AL40" i="2"/>
  <c r="AM38" i="2"/>
  <c r="AM30" i="2"/>
  <c r="AL11" i="2"/>
  <c r="AM9" i="2"/>
  <c r="AN7" i="2"/>
  <c r="AL5" i="2"/>
  <c r="AN3" i="2"/>
  <c r="AL26" i="2"/>
  <c r="AL33" i="2"/>
  <c r="AL44" i="2"/>
  <c r="AL39" i="2"/>
  <c r="AL83" i="2"/>
  <c r="AM53" i="2"/>
  <c r="AL51" i="2"/>
  <c r="AN47" i="2"/>
  <c r="AN45" i="2"/>
  <c r="AN43" i="2"/>
  <c r="AN41" i="2"/>
  <c r="AN39" i="2"/>
  <c r="AO39" i="2" s="1"/>
  <c r="AN37" i="2"/>
  <c r="AN25" i="2"/>
  <c r="AL21" i="2"/>
  <c r="AM55" i="2"/>
  <c r="AM4" i="2"/>
  <c r="AM35" i="2"/>
  <c r="AN55" i="2"/>
  <c r="AL79" i="2"/>
  <c r="AM85" i="2"/>
  <c r="AL56" i="2"/>
  <c r="AN52" i="2"/>
  <c r="AL36" i="2"/>
  <c r="AM34" i="2"/>
  <c r="AN30" i="2"/>
  <c r="AL28" i="2"/>
  <c r="AM22" i="2"/>
  <c r="AL16" i="2"/>
  <c r="AN12" i="2"/>
  <c r="AL10" i="2"/>
  <c r="AN8" i="2"/>
  <c r="AL87" i="2"/>
  <c r="AM81" i="2"/>
  <c r="AL75" i="2"/>
  <c r="AM69" i="2"/>
  <c r="AN86" i="2"/>
  <c r="AM84" i="2"/>
  <c r="AN82" i="2"/>
  <c r="AN80" i="2"/>
  <c r="AL74" i="2"/>
  <c r="AM68" i="2"/>
  <c r="AN64" i="2"/>
  <c r="AN62" i="2"/>
  <c r="AN60" i="2"/>
  <c r="AL58" i="2"/>
  <c r="AN53" i="2"/>
  <c r="AL60" i="2"/>
  <c r="AL64" i="2"/>
  <c r="AM60" i="2"/>
  <c r="AM56" i="2"/>
  <c r="AM14" i="2"/>
  <c r="AL18" i="2"/>
  <c r="AN87" i="2"/>
  <c r="AL85" i="2"/>
  <c r="AN83" i="2"/>
  <c r="AL81" i="2"/>
  <c r="AN79" i="2"/>
  <c r="AM75" i="2"/>
  <c r="AM73" i="2"/>
  <c r="AN69" i="2"/>
  <c r="AL67" i="2"/>
  <c r="AL52" i="2"/>
  <c r="AN46" i="2"/>
  <c r="AN44" i="2"/>
  <c r="AN42" i="2"/>
  <c r="AN40" i="2"/>
  <c r="AN38" i="2"/>
  <c r="AN36" i="2"/>
  <c r="AN34" i="2"/>
  <c r="AL84" i="2"/>
  <c r="AL82" i="2"/>
  <c r="AM80" i="2"/>
  <c r="AN76" i="2"/>
  <c r="AN74" i="2"/>
  <c r="AN72" i="2"/>
  <c r="AM70" i="2"/>
  <c r="AN68" i="2"/>
  <c r="AM64" i="2"/>
  <c r="AL62" i="2"/>
  <c r="AN58" i="2"/>
  <c r="AN56" i="2"/>
  <c r="AL53" i="2"/>
  <c r="AM51" i="2"/>
  <c r="AL49" i="2"/>
  <c r="AL45" i="2"/>
  <c r="AM43" i="2"/>
  <c r="AN84" i="2"/>
  <c r="AL72" i="2"/>
  <c r="AL76" i="2"/>
  <c r="AL80" i="2"/>
  <c r="AM86" i="2"/>
  <c r="AM82" i="2"/>
  <c r="AM76" i="2"/>
  <c r="AM74" i="2"/>
  <c r="AM72" i="2"/>
  <c r="AN70" i="2"/>
  <c r="AL86" i="2"/>
  <c r="AM87" i="2"/>
  <c r="AM18" i="2"/>
  <c r="AN18" i="2"/>
  <c r="AL14" i="2"/>
  <c r="AN14" i="2"/>
  <c r="AO91" i="2" l="1"/>
  <c r="AO10" i="2"/>
  <c r="AO16" i="2"/>
  <c r="AO12" i="2"/>
  <c r="AO6" i="2"/>
  <c r="AO4" i="2"/>
  <c r="AO8" i="2"/>
  <c r="AO28" i="2"/>
  <c r="AO55" i="2"/>
  <c r="AO36" i="2"/>
  <c r="AO30" i="2"/>
  <c r="AO7" i="2"/>
  <c r="AO35" i="2"/>
  <c r="AO11" i="2"/>
  <c r="AO81" i="2"/>
  <c r="AO15" i="2"/>
  <c r="AO46" i="2"/>
  <c r="AO69" i="2"/>
  <c r="AO72" i="2"/>
  <c r="AO67" i="2"/>
  <c r="AO25" i="2"/>
  <c r="AO73" i="2"/>
  <c r="AO56" i="2"/>
  <c r="AO84" i="2"/>
  <c r="AO85" i="2"/>
  <c r="AO9" i="2"/>
  <c r="AO41" i="2"/>
  <c r="AO62" i="2"/>
  <c r="AO80" i="2"/>
  <c r="AO43" i="2"/>
  <c r="AO49" i="2"/>
  <c r="AO22" i="2"/>
  <c r="AO68" i="2"/>
  <c r="AO34" i="2"/>
  <c r="AO86" i="2"/>
  <c r="AO33" i="2"/>
  <c r="AO38" i="2"/>
  <c r="AO14" i="2"/>
  <c r="AO53" i="2"/>
  <c r="AO74" i="2"/>
  <c r="AO26" i="2"/>
  <c r="AO42" i="2"/>
  <c r="AO87" i="2"/>
  <c r="AO75" i="2"/>
  <c r="AO3" i="2"/>
  <c r="AO60" i="2"/>
  <c r="AO51" i="2"/>
  <c r="AO5" i="2"/>
  <c r="AO21" i="2"/>
  <c r="AO47" i="2"/>
  <c r="AO76" i="2"/>
  <c r="AO58" i="2"/>
  <c r="AO44" i="2"/>
  <c r="AO79" i="2"/>
  <c r="AO37" i="2"/>
  <c r="AO70" i="2"/>
  <c r="AO64" i="2"/>
  <c r="AO82" i="2"/>
  <c r="AO40" i="2"/>
  <c r="AO52" i="2"/>
  <c r="AO83" i="2"/>
  <c r="AO45" i="2"/>
  <c r="AO18" i="2"/>
  <c r="F82" i="2"/>
  <c r="F83" i="2"/>
  <c r="F84" i="2"/>
  <c r="F85" i="2"/>
  <c r="F86" i="2"/>
  <c r="F8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AL78" i="2" l="1"/>
  <c r="AM78" i="2"/>
  <c r="AN78" i="2"/>
  <c r="AO78" i="2" l="1"/>
  <c r="F37" i="2"/>
  <c r="F36" i="2" l="1"/>
  <c r="AM2" i="2" l="1"/>
  <c r="AL2" i="2"/>
  <c r="AN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AO2" i="2" l="1"/>
</calcChain>
</file>

<file path=xl/sharedStrings.xml><?xml version="1.0" encoding="utf-8"?>
<sst xmlns="http://schemas.openxmlformats.org/spreadsheetml/2006/main" count="3490" uniqueCount="352">
  <si>
    <t>Yes</t>
  </si>
  <si>
    <t>Wingspan</t>
  </si>
  <si>
    <t>Tiny Epic Mechs</t>
  </si>
  <si>
    <t>No</t>
  </si>
  <si>
    <t>The Networks</t>
  </si>
  <si>
    <t>The Grizzled</t>
  </si>
  <si>
    <t>The Captain is Dead!</t>
  </si>
  <si>
    <t>Sushi Roll</t>
  </si>
  <si>
    <t>Skull</t>
  </si>
  <si>
    <t>Sheriff of Nottingham</t>
  </si>
  <si>
    <t>Quest for El Dorado</t>
  </si>
  <si>
    <t>Quacks of Quedlinburg</t>
  </si>
  <si>
    <t>Patchwork</t>
  </si>
  <si>
    <t>Pandemic: Fall of Rome</t>
  </si>
  <si>
    <t>Mysterium</t>
  </si>
  <si>
    <t>My Little Scythe</t>
  </si>
  <si>
    <t>Morels</t>
  </si>
  <si>
    <t>Magic Maze</t>
  </si>
  <si>
    <t>Machi Koro</t>
  </si>
  <si>
    <t>Hounded</t>
  </si>
  <si>
    <t>Heaven and Ale</t>
  </si>
  <si>
    <t>Grand Austria Hotel</t>
  </si>
  <si>
    <t>Galactic Scoundrels</t>
  </si>
  <si>
    <t>Forbidden Island</t>
  </si>
  <si>
    <t>For Sale</t>
  </si>
  <si>
    <t>Five Tribes</t>
  </si>
  <si>
    <t>Everdell</t>
  </si>
  <si>
    <t>Dale of Merchants</t>
  </si>
  <si>
    <t>Clank! In! Space!</t>
  </si>
  <si>
    <t>Camel Cup</t>
  </si>
  <si>
    <t>Call to Adventure</t>
  </si>
  <si>
    <t>Biblios</t>
  </si>
  <si>
    <t>Arboretum</t>
  </si>
  <si>
    <t>Altiplano</t>
  </si>
  <si>
    <t>7 Wonders Duel</t>
  </si>
  <si>
    <t>Game</t>
  </si>
  <si>
    <t>null</t>
  </si>
  <si>
    <t>bP</t>
  </si>
  <si>
    <t>yes</t>
  </si>
  <si>
    <t>no</t>
  </si>
  <si>
    <t>Kiwi</t>
  </si>
  <si>
    <t>Eric</t>
  </si>
  <si>
    <t>Paxton</t>
  </si>
  <si>
    <t>Roam</t>
  </si>
  <si>
    <t>Cartographers</t>
  </si>
  <si>
    <t>Card Drafting</t>
  </si>
  <si>
    <t>Drafting</t>
  </si>
  <si>
    <t>Set Collection</t>
  </si>
  <si>
    <t>Sudden Death Ending</t>
  </si>
  <si>
    <t>Tug of War</t>
  </si>
  <si>
    <t>Action Points</t>
  </si>
  <si>
    <t>Contracts</t>
  </si>
  <si>
    <t>Deck/Bag/Pool Building</t>
  </si>
  <si>
    <t>Variable Player Powers</t>
  </si>
  <si>
    <t>Hand Management</t>
  </si>
  <si>
    <t>Tile Placement</t>
  </si>
  <si>
    <t>Auction/Bidding</t>
  </si>
  <si>
    <t>Push Your Luck</t>
  </si>
  <si>
    <t>Dice Rolling</t>
  </si>
  <si>
    <t>Storytelling</t>
  </si>
  <si>
    <t>Betting and Bluffing</t>
  </si>
  <si>
    <t>Roll/Spin and Move</t>
  </si>
  <si>
    <t>Modular Board</t>
  </si>
  <si>
    <t>Player Elimination</t>
  </si>
  <si>
    <t>Point to Point Movement</t>
  </si>
  <si>
    <t>Take That</t>
  </si>
  <si>
    <t>End Game Bonuses</t>
  </si>
  <si>
    <t>Worker Placement</t>
  </si>
  <si>
    <t>Hidden Victory Points</t>
  </si>
  <si>
    <t>Mancala</t>
  </si>
  <si>
    <t>Auction: Sealed Bid</t>
  </si>
  <si>
    <t>Auction: Turn Order Until Pass</t>
  </si>
  <si>
    <t>Selection Order Bid</t>
  </si>
  <si>
    <t>Cooperative Game</t>
  </si>
  <si>
    <t>Grid Movement</t>
  </si>
  <si>
    <t>Action Drafting</t>
  </si>
  <si>
    <t>Eng Game Bonuses</t>
  </si>
  <si>
    <t>Highest-Lowest Scoring</t>
  </si>
  <si>
    <t>Once-Per-Game Abilities</t>
  </si>
  <si>
    <t>Rondel</t>
  </si>
  <si>
    <t>Time Track</t>
  </si>
  <si>
    <t>Kingdomino</t>
  </si>
  <si>
    <t>Pattern Building</t>
  </si>
  <si>
    <t>Communication Limits</t>
  </si>
  <si>
    <t>Area Majority/Influence</t>
  </si>
  <si>
    <t>Pickup and Deliver</t>
  </si>
  <si>
    <t>Pattern Recognition</t>
  </si>
  <si>
    <t>Grid Coverage</t>
  </si>
  <si>
    <t>Square Grid</t>
  </si>
  <si>
    <t>Catch the Leader</t>
  </si>
  <si>
    <t>Race</t>
  </si>
  <si>
    <t>Bribery</t>
  </si>
  <si>
    <t>Role Playing</t>
  </si>
  <si>
    <t>Area Movement</t>
  </si>
  <si>
    <t>Income</t>
  </si>
  <si>
    <t>Turn Order: Stat Based</t>
  </si>
  <si>
    <t>Action Queue</t>
  </si>
  <si>
    <t>Line Drawing</t>
  </si>
  <si>
    <t>Paper-and-Pencil</t>
  </si>
  <si>
    <t>Great Western Trail</t>
  </si>
  <si>
    <t>Tiny Towns</t>
  </si>
  <si>
    <t>The Grimm Forest</t>
  </si>
  <si>
    <t>Steam Park</t>
  </si>
  <si>
    <t>Ex Libris</t>
  </si>
  <si>
    <t>Blue Lagoon</t>
  </si>
  <si>
    <t>Libertalia</t>
  </si>
  <si>
    <t>Imperial Settlers</t>
  </si>
  <si>
    <t>Extraordinary Adventures: Pirates</t>
  </si>
  <si>
    <t>Barenpark</t>
  </si>
  <si>
    <t>Undaunted: Normandy</t>
  </si>
  <si>
    <t>Fox in the Forest</t>
  </si>
  <si>
    <t>Spirit Island</t>
  </si>
  <si>
    <t>Revolution of 1828</t>
  </si>
  <si>
    <t>Cottage Garden</t>
  </si>
  <si>
    <t>Celestia</t>
  </si>
  <si>
    <t>Fugitive</t>
  </si>
  <si>
    <t>Raccoon Tycoon</t>
  </si>
  <si>
    <t>Innovation</t>
  </si>
  <si>
    <t>Watergate</t>
  </si>
  <si>
    <t>Coimbra</t>
  </si>
  <si>
    <t>Mr Jack</t>
  </si>
  <si>
    <t>Paperback</t>
  </si>
  <si>
    <t>Haven</t>
  </si>
  <si>
    <t>Copenhagen</t>
  </si>
  <si>
    <t>Star Wars Armada</t>
  </si>
  <si>
    <t>1987 Channel Tunnel</t>
  </si>
  <si>
    <t>Burgle Bros</t>
  </si>
  <si>
    <t>Gloomhaven</t>
  </si>
  <si>
    <t>Downforce</t>
  </si>
  <si>
    <t>Kanagawa</t>
  </si>
  <si>
    <t>Santa Monica</t>
  </si>
  <si>
    <t>Taverns of Tiefenthal</t>
  </si>
  <si>
    <t>Jaws</t>
  </si>
  <si>
    <t>Mini Rails</t>
  </si>
  <si>
    <t>Fort</t>
  </si>
  <si>
    <t>Space Base</t>
  </si>
  <si>
    <t>Power Grid</t>
  </si>
  <si>
    <t>Western Legends</t>
  </si>
  <si>
    <t>Dice Throne</t>
  </si>
  <si>
    <t>Tiny Epic Dinosaurs</t>
  </si>
  <si>
    <t>Leaving Earth</t>
  </si>
  <si>
    <t>Jaipur</t>
  </si>
  <si>
    <t>Targi</t>
  </si>
  <si>
    <t>Clank!</t>
  </si>
  <si>
    <t>Variable Setup</t>
  </si>
  <si>
    <t>Bingo</t>
  </si>
  <si>
    <t>Follow</t>
  </si>
  <si>
    <t>Turn Order: Progressive</t>
  </si>
  <si>
    <t>Variable Phase Order</t>
  </si>
  <si>
    <t>Simultaneous Action Selection</t>
  </si>
  <si>
    <t>Memory</t>
  </si>
  <si>
    <t>Chaining</t>
  </si>
  <si>
    <t>Connections</t>
  </si>
  <si>
    <t>Hexagon Grid</t>
  </si>
  <si>
    <t>Score-and-Reset Game</t>
  </si>
  <si>
    <t>Simulation</t>
  </si>
  <si>
    <t>Trick-taking</t>
  </si>
  <si>
    <t>Action Retrieval</t>
  </si>
  <si>
    <t>Events</t>
  </si>
  <si>
    <t>Secret Unit Deployment</t>
  </si>
  <si>
    <t>Auction: Once Around</t>
  </si>
  <si>
    <t>Commodity Speculation</t>
  </si>
  <si>
    <t>Market</t>
  </si>
  <si>
    <t>Advantage Token</t>
  </si>
  <si>
    <t>Layering</t>
  </si>
  <si>
    <t>Melding and Splaying</t>
  </si>
  <si>
    <t>Action/Event</t>
  </si>
  <si>
    <t>Worker Placement with Dice Workers</t>
  </si>
  <si>
    <t>Delayed Purchase</t>
  </si>
  <si>
    <t>Enclosure</t>
  </si>
  <si>
    <t>Critical Hits and Failures</t>
  </si>
  <si>
    <t>Map Addition</t>
  </si>
  <si>
    <t>Multiple Maps</t>
  </si>
  <si>
    <t>3d Movement</t>
  </si>
  <si>
    <t>Campaign / Battle Card Driven</t>
  </si>
  <si>
    <t>Card Play Conflict Resolution</t>
  </si>
  <si>
    <t>Deck Construction</t>
  </si>
  <si>
    <t>Legacy Game</t>
  </si>
  <si>
    <t>Once-per-game Abilities</t>
  </si>
  <si>
    <t>Scenario/Mission/Campaign Game</t>
  </si>
  <si>
    <t>Moving Multiple Units</t>
  </si>
  <si>
    <t>Hidden Movement</t>
  </si>
  <si>
    <t>Map Reduction</t>
  </si>
  <si>
    <t>Team-Based Game</t>
  </si>
  <si>
    <t>Network and Route Building</t>
  </si>
  <si>
    <t>Stock Holding</t>
  </si>
  <si>
    <t>Random Production</t>
  </si>
  <si>
    <t>Turn Order: Stat-Based</t>
  </si>
  <si>
    <t>Deep Sea Adventure</t>
  </si>
  <si>
    <t>Eight Minute Empire</t>
  </si>
  <si>
    <t>Feast for Odin</t>
  </si>
  <si>
    <t>Fleet</t>
  </si>
  <si>
    <t>Fantastic Factories</t>
  </si>
  <si>
    <t>Automatic Resource Growth</t>
  </si>
  <si>
    <t>Turn Order: Pass Order</t>
  </si>
  <si>
    <t xml:space="preserve">no </t>
  </si>
  <si>
    <t>kiwi</t>
  </si>
  <si>
    <t>Princess Bride</t>
  </si>
  <si>
    <t>The Crew</t>
  </si>
  <si>
    <t>Sabotage</t>
  </si>
  <si>
    <t>Trick Shot</t>
  </si>
  <si>
    <t>Tang Garden</t>
  </si>
  <si>
    <t>Point Salad</t>
  </si>
  <si>
    <t>Nanty Narking</t>
  </si>
  <si>
    <t>Escape Plan</t>
  </si>
  <si>
    <t>Sleeping Gods</t>
  </si>
  <si>
    <t>Alhambra</t>
  </si>
  <si>
    <t>Museum: Pictura</t>
  </si>
  <si>
    <t>Evolution</t>
  </si>
  <si>
    <t>Overboss</t>
  </si>
  <si>
    <t>Architects of the Western Kingdom</t>
  </si>
  <si>
    <t>Oceans</t>
  </si>
  <si>
    <t>Stardew Valley</t>
  </si>
  <si>
    <t>Volle Scholle</t>
  </si>
  <si>
    <t>Colt Express</t>
  </si>
  <si>
    <t>The Adventure Zone</t>
  </si>
  <si>
    <t>Potion Explosion</t>
  </si>
  <si>
    <t>Forgotten Waters</t>
  </si>
  <si>
    <t>Cubitos</t>
  </si>
  <si>
    <t>Gudetama</t>
  </si>
  <si>
    <t>Not Alone</t>
  </si>
  <si>
    <t>Tidal Blades</t>
  </si>
  <si>
    <t>Underwater Cities</t>
  </si>
  <si>
    <t>Cat Lady</t>
  </si>
  <si>
    <t>Crash Octopus</t>
  </si>
  <si>
    <t>Adventure Mart</t>
  </si>
  <si>
    <t>Nine Tiles Panic</t>
  </si>
  <si>
    <t>Calico</t>
  </si>
  <si>
    <t>Shelfie Stacker</t>
  </si>
  <si>
    <t>Unmatched</t>
  </si>
  <si>
    <t>It's A Wonderful World</t>
  </si>
  <si>
    <t>Star Wars: Outer Rim</t>
  </si>
  <si>
    <t>Isle of Skye</t>
  </si>
  <si>
    <t>Kabuto Sumo</t>
  </si>
  <si>
    <t>Caverna: Cave vs Cave</t>
  </si>
  <si>
    <t>Floor Plan</t>
  </si>
  <si>
    <t>Crimes &amp; Capers: High School</t>
  </si>
  <si>
    <t>Century: Golem Edition</t>
  </si>
  <si>
    <t>Move Through Deck</t>
  </si>
  <si>
    <t>Solo/Solitaire Game</t>
  </si>
  <si>
    <t>Team Based Game</t>
  </si>
  <si>
    <t>Average Score</t>
  </si>
  <si>
    <t>Std Dev</t>
  </si>
  <si>
    <t>MIN</t>
  </si>
  <si>
    <t>MAX</t>
  </si>
  <si>
    <t>1st Quartile</t>
  </si>
  <si>
    <t>3rd Quartile</t>
  </si>
  <si>
    <t>Median</t>
  </si>
  <si>
    <t>Kingdominio</t>
  </si>
  <si>
    <t>Yokohama</t>
  </si>
  <si>
    <t>Hidden Roles</t>
  </si>
  <si>
    <t>Interupts</t>
  </si>
  <si>
    <t>Roles with Asymettric Information</t>
  </si>
  <si>
    <t>Cooperative Grid</t>
  </si>
  <si>
    <t>Solo / Solotaire Game</t>
  </si>
  <si>
    <t>Simullation</t>
  </si>
  <si>
    <t>Pieces as Map</t>
  </si>
  <si>
    <t>Die Icon Resolution</t>
  </si>
  <si>
    <t>Solo / Solitaire Game</t>
  </si>
  <si>
    <t xml:space="preserve">yes </t>
  </si>
  <si>
    <t>Programmed Movement</t>
  </si>
  <si>
    <t>Kait</t>
  </si>
  <si>
    <t>Narrative Choice / Paragraph</t>
  </si>
  <si>
    <t>Semi-Cooperative Game</t>
  </si>
  <si>
    <t>Stat Check Resolution</t>
  </si>
  <si>
    <t>Trick Taking</t>
  </si>
  <si>
    <t>Flicking</t>
  </si>
  <si>
    <t>Line of Sight</t>
  </si>
  <si>
    <t>Team Base Game</t>
  </si>
  <si>
    <t>Trading</t>
  </si>
  <si>
    <t>Slide/Push</t>
  </si>
  <si>
    <t>Roles with Asymmetric Information</t>
  </si>
  <si>
    <t>Increase Value of Unchosen Resources</t>
  </si>
  <si>
    <t>id</t>
  </si>
  <si>
    <t>game</t>
  </si>
  <si>
    <t>season</t>
  </si>
  <si>
    <t>play_length</t>
  </si>
  <si>
    <t>box_length</t>
  </si>
  <si>
    <t>time_delta</t>
  </si>
  <si>
    <t>complexity</t>
  </si>
  <si>
    <t>rating</t>
  </si>
  <si>
    <t>rank</t>
  </si>
  <si>
    <t>live</t>
  </si>
  <si>
    <t>start_player</t>
  </si>
  <si>
    <t>winner</t>
  </si>
  <si>
    <t>bp_score</t>
  </si>
  <si>
    <t>bp_score_normal</t>
  </si>
  <si>
    <t>bp_score_adjusted</t>
  </si>
  <si>
    <t>bp_pickup</t>
  </si>
  <si>
    <t>bp_play_again</t>
  </si>
  <si>
    <t>eric_score</t>
  </si>
  <si>
    <t>eric_score_normal</t>
  </si>
  <si>
    <t>eric_score_adjusted</t>
  </si>
  <si>
    <t>eric_pickup</t>
  </si>
  <si>
    <t>eric_play_again</t>
  </si>
  <si>
    <t>kiwi_score</t>
  </si>
  <si>
    <t>kiwi_score_normal</t>
  </si>
  <si>
    <t>kiwi_score_adjusted</t>
  </si>
  <si>
    <t>kiwi_pickup</t>
  </si>
  <si>
    <t>kiwi_play_again</t>
  </si>
  <si>
    <t>kait_score</t>
  </si>
  <si>
    <t>kait_score_normal</t>
  </si>
  <si>
    <t>kait_score_adjusted</t>
  </si>
  <si>
    <t>kait_pickup</t>
  </si>
  <si>
    <t>kait_play_again</t>
  </si>
  <si>
    <t>paxton_score</t>
  </si>
  <si>
    <t>paxton_score_normal</t>
  </si>
  <si>
    <t>paxton_score_adjusted</t>
  </si>
  <si>
    <t>paxton_pickup</t>
  </si>
  <si>
    <t>paxton_play_again</t>
  </si>
  <si>
    <t>min_normal</t>
  </si>
  <si>
    <t>average_normal</t>
  </si>
  <si>
    <t>max_normal</t>
  </si>
  <si>
    <t>normal_spread</t>
  </si>
  <si>
    <t>all_played</t>
  </si>
  <si>
    <t>bgg_mean</t>
  </si>
  <si>
    <t>bgg_std_dev</t>
  </si>
  <si>
    <t>bgg_min</t>
  </si>
  <si>
    <t>bgg_max</t>
  </si>
  <si>
    <t>bgg_1stq</t>
  </si>
  <si>
    <t>bgg_3rdq</t>
  </si>
  <si>
    <t>bgg_median</t>
  </si>
  <si>
    <t>mechanic1</t>
  </si>
  <si>
    <t>mechanic2</t>
  </si>
  <si>
    <t>mechanic3</t>
  </si>
  <si>
    <t>mechanic4</t>
  </si>
  <si>
    <t>mechanic5</t>
  </si>
  <si>
    <t>mechanic6</t>
  </si>
  <si>
    <t>mechanic7</t>
  </si>
  <si>
    <t>mechanic8</t>
  </si>
  <si>
    <t>mechanic9</t>
  </si>
  <si>
    <t>mechanic10</t>
  </si>
  <si>
    <t>mechanic11</t>
  </si>
  <si>
    <t>mechanic12</t>
  </si>
  <si>
    <t>mechanic13</t>
  </si>
  <si>
    <t>mechanic14</t>
  </si>
  <si>
    <t>mechanic15</t>
  </si>
  <si>
    <t>mechanic16</t>
  </si>
  <si>
    <t>mechanic17</t>
  </si>
  <si>
    <t>mechanic18</t>
  </si>
  <si>
    <t>Nidavellir</t>
  </si>
  <si>
    <t>Villainous</t>
  </si>
  <si>
    <t>Inner Compass</t>
  </si>
  <si>
    <t>Constrained Bidding</t>
  </si>
  <si>
    <t>Turn Order: Auction</t>
  </si>
  <si>
    <t>Victory Points as a Resource</t>
  </si>
  <si>
    <t>Pipeline</t>
  </si>
  <si>
    <t>3</t>
  </si>
  <si>
    <t>Turn Order: Claim Action</t>
  </si>
  <si>
    <t>Citadels</t>
  </si>
  <si>
    <t>Lose A Turn</t>
  </si>
  <si>
    <t>Turn Order: Role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</si>
</sst>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NumberFormat="1"/>
    <xf numFmtId="49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E82C3-294D-4E4E-8DE4-13BF7BF427EB}">
  <dimension ref="A1:BO133"/>
  <sheetViews>
    <sheetView tabSelected="1" workbookViewId="0">
      <pane ySplit="1" topLeftCell="A104" activePane="bottomLeft" state="frozen"/>
      <selection pane="bottomLeft" activeCell="AO136" sqref="AO136"/>
    </sheetView>
  </sheetViews>
  <sheetFormatPr defaultColWidth="9" defaultRowHeight="15" x14ac:dyDescent="0.25"/>
  <cols>
    <col min="1" max="1" width="9" style="1"/>
    <col min="2" max="2" width="27.42578125" style="2" bestFit="1" customWidth="1"/>
    <col min="3" max="3" width="7.28515625" style="6" bestFit="1" customWidth="1"/>
    <col min="4" max="4" width="11.7109375" style="1" bestFit="1" customWidth="1"/>
    <col min="5" max="5" width="11.28515625" style="1" bestFit="1" customWidth="1"/>
    <col min="6" max="7" width="11.140625" style="1" bestFit="1" customWidth="1"/>
    <col min="8" max="8" width="6.5703125" style="1" bestFit="1" customWidth="1"/>
    <col min="9" max="9" width="6" style="1" bestFit="1" customWidth="1"/>
    <col min="10" max="10" width="5.5703125" style="1" bestFit="1" customWidth="1"/>
    <col min="11" max="11" width="11.7109375" style="1" bestFit="1" customWidth="1"/>
    <col min="12" max="12" width="8" style="1" bestFit="1" customWidth="1"/>
    <col min="13" max="13" width="9.140625" style="1" bestFit="1" customWidth="1"/>
    <col min="14" max="14" width="16.85546875" style="1" bestFit="1" customWidth="1"/>
    <col min="15" max="15" width="18.42578125" style="1" bestFit="1" customWidth="1"/>
    <col min="16" max="16" width="10.28515625" style="1" bestFit="1" customWidth="1"/>
    <col min="17" max="17" width="14.140625" style="1" bestFit="1" customWidth="1"/>
    <col min="18" max="18" width="10" style="1" bestFit="1" customWidth="1"/>
    <col min="19" max="19" width="17.85546875" style="1" bestFit="1" customWidth="1"/>
    <col min="20" max="20" width="19.28515625" style="1" bestFit="1" customWidth="1"/>
    <col min="21" max="21" width="11.140625" style="1" bestFit="1" customWidth="1"/>
    <col min="22" max="22" width="15" style="1" bestFit="1" customWidth="1"/>
    <col min="23" max="23" width="10.42578125" style="1" bestFit="1" customWidth="1"/>
    <col min="24" max="24" width="18" style="1" bestFit="1" customWidth="1"/>
    <col min="25" max="25" width="19.42578125" style="1" bestFit="1" customWidth="1"/>
    <col min="26" max="26" width="11.5703125" style="1" bestFit="1" customWidth="1"/>
    <col min="27" max="27" width="15.28515625" style="1" bestFit="1" customWidth="1"/>
    <col min="28" max="28" width="10" style="1" bestFit="1" customWidth="1"/>
    <col min="29" max="29" width="17.5703125" style="1" bestFit="1" customWidth="1"/>
    <col min="30" max="30" width="19" style="1" bestFit="1" customWidth="1"/>
    <col min="31" max="31" width="11.140625" style="1" bestFit="1" customWidth="1"/>
    <col min="32" max="32" width="14.85546875" style="1" bestFit="1" customWidth="1"/>
    <col min="33" max="33" width="12.85546875" style="1" bestFit="1" customWidth="1"/>
    <col min="34" max="34" width="20.42578125" style="1" bestFit="1" customWidth="1"/>
    <col min="35" max="35" width="22" style="1" bestFit="1" customWidth="1"/>
    <col min="36" max="36" width="14.140625" style="1" bestFit="1" customWidth="1"/>
    <col min="37" max="37" width="17.85546875" style="1" bestFit="1" customWidth="1"/>
    <col min="38" max="38" width="12.7109375" style="1" bestFit="1" customWidth="1"/>
    <col min="39" max="39" width="15.42578125" style="1" bestFit="1" customWidth="1"/>
    <col min="40" max="40" width="12.7109375" style="1" bestFit="1" customWidth="1"/>
    <col min="41" max="41" width="14.42578125" style="1" bestFit="1" customWidth="1"/>
    <col min="42" max="42" width="10.140625" style="1" bestFit="1" customWidth="1"/>
    <col min="43" max="43" width="12" style="1" bestFit="1" customWidth="1"/>
    <col min="44" max="44" width="12.140625" style="1" bestFit="1" customWidth="1"/>
    <col min="45" max="45" width="8.5703125" style="1" bestFit="1" customWidth="1"/>
    <col min="46" max="47" width="8.85546875" style="1" bestFit="1" customWidth="1"/>
    <col min="48" max="48" width="9.140625" style="1" bestFit="1" customWidth="1"/>
    <col min="49" max="49" width="11.85546875" style="1" bestFit="1" customWidth="1"/>
    <col min="50" max="50" width="26.28515625" style="1" bestFit="1" customWidth="1"/>
    <col min="51" max="51" width="33" style="1" bestFit="1" customWidth="1"/>
    <col min="52" max="52" width="28.5703125" style="1" bestFit="1" customWidth="1"/>
    <col min="53" max="53" width="32.140625" style="1" bestFit="1" customWidth="1"/>
    <col min="54" max="54" width="34.85546875" style="1" bestFit="1" customWidth="1"/>
    <col min="55" max="55" width="35.7109375" style="1" bestFit="1" customWidth="1"/>
    <col min="56" max="56" width="32" style="1" bestFit="1" customWidth="1"/>
    <col min="57" max="57" width="28.5703125" style="1" bestFit="1" customWidth="1"/>
    <col min="58" max="58" width="23.7109375" style="1" bestFit="1" customWidth="1"/>
    <col min="59" max="59" width="32.140625" style="1" bestFit="1" customWidth="1"/>
    <col min="60" max="60" width="19" style="1" bestFit="1" customWidth="1"/>
    <col min="61" max="61" width="12.42578125" style="1" bestFit="1" customWidth="1"/>
    <col min="62" max="62" width="14.140625" style="1" bestFit="1" customWidth="1"/>
    <col min="63" max="63" width="23.140625" style="1" bestFit="1" customWidth="1"/>
    <col min="64" max="64" width="32.140625" style="1" bestFit="1" customWidth="1"/>
    <col min="65" max="65" width="28.5703125" style="1" bestFit="1" customWidth="1"/>
    <col min="66" max="66" width="11.42578125" style="1" bestFit="1" customWidth="1"/>
    <col min="67" max="67" width="21.85546875" style="1" bestFit="1" customWidth="1"/>
    <col min="68" max="16384" width="9" style="1"/>
  </cols>
  <sheetData>
    <row r="1" spans="1:67" x14ac:dyDescent="0.25">
      <c r="A1" s="1" t="s">
        <v>273</v>
      </c>
      <c r="B1" s="1" t="s">
        <v>274</v>
      </c>
      <c r="C1" s="6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  <c r="I1" s="1" t="s">
        <v>281</v>
      </c>
      <c r="J1" s="1" t="s">
        <v>282</v>
      </c>
      <c r="K1" s="1" t="s">
        <v>283</v>
      </c>
      <c r="L1" s="1" t="s">
        <v>284</v>
      </c>
      <c r="M1" s="1" t="s">
        <v>285</v>
      </c>
      <c r="N1" s="1" t="s">
        <v>286</v>
      </c>
      <c r="O1" s="1" t="s">
        <v>287</v>
      </c>
      <c r="P1" s="1" t="s">
        <v>288</v>
      </c>
      <c r="Q1" s="1" t="s">
        <v>289</v>
      </c>
      <c r="R1" s="1" t="s">
        <v>290</v>
      </c>
      <c r="S1" s="1" t="s">
        <v>291</v>
      </c>
      <c r="T1" s="1" t="s">
        <v>292</v>
      </c>
      <c r="U1" s="1" t="s">
        <v>293</v>
      </c>
      <c r="V1" s="1" t="s">
        <v>294</v>
      </c>
      <c r="W1" s="1" t="s">
        <v>295</v>
      </c>
      <c r="X1" s="1" t="s">
        <v>296</v>
      </c>
      <c r="Y1" s="1" t="s">
        <v>297</v>
      </c>
      <c r="Z1" s="1" t="s">
        <v>298</v>
      </c>
      <c r="AA1" s="1" t="s">
        <v>299</v>
      </c>
      <c r="AB1" s="1" t="s">
        <v>300</v>
      </c>
      <c r="AC1" s="1" t="s">
        <v>301</v>
      </c>
      <c r="AD1" s="1" t="s">
        <v>302</v>
      </c>
      <c r="AE1" s="1" t="s">
        <v>303</v>
      </c>
      <c r="AF1" s="1" t="s">
        <v>304</v>
      </c>
      <c r="AG1" s="1" t="s">
        <v>305</v>
      </c>
      <c r="AH1" s="1" t="s">
        <v>306</v>
      </c>
      <c r="AI1" s="1" t="s">
        <v>307</v>
      </c>
      <c r="AJ1" s="1" t="s">
        <v>308</v>
      </c>
      <c r="AK1" s="1" t="s">
        <v>309</v>
      </c>
      <c r="AL1" s="1" t="s">
        <v>310</v>
      </c>
      <c r="AM1" s="1" t="s">
        <v>311</v>
      </c>
      <c r="AN1" s="1" t="s">
        <v>312</v>
      </c>
      <c r="AO1" s="1" t="s">
        <v>313</v>
      </c>
      <c r="AP1" s="1" t="s">
        <v>314</v>
      </c>
      <c r="AQ1" s="1" t="s">
        <v>315</v>
      </c>
      <c r="AR1" s="1" t="s">
        <v>316</v>
      </c>
      <c r="AS1" s="1" t="s">
        <v>317</v>
      </c>
      <c r="AT1" s="1" t="s">
        <v>318</v>
      </c>
      <c r="AU1" s="1" t="s">
        <v>319</v>
      </c>
      <c r="AV1" s="1" t="s">
        <v>320</v>
      </c>
      <c r="AW1" s="1" t="s">
        <v>321</v>
      </c>
      <c r="AX1" s="1" t="s">
        <v>322</v>
      </c>
      <c r="AY1" s="1" t="s">
        <v>323</v>
      </c>
      <c r="AZ1" s="1" t="s">
        <v>324</v>
      </c>
      <c r="BA1" s="1" t="s">
        <v>325</v>
      </c>
      <c r="BB1" s="1" t="s">
        <v>326</v>
      </c>
      <c r="BC1" s="1" t="s">
        <v>327</v>
      </c>
      <c r="BD1" s="1" t="s">
        <v>328</v>
      </c>
      <c r="BE1" s="1" t="s">
        <v>329</v>
      </c>
      <c r="BF1" s="1" t="s">
        <v>330</v>
      </c>
      <c r="BG1" s="1" t="s">
        <v>331</v>
      </c>
      <c r="BH1" s="1" t="s">
        <v>332</v>
      </c>
      <c r="BI1" s="1" t="s">
        <v>333</v>
      </c>
      <c r="BJ1" s="1" t="s">
        <v>334</v>
      </c>
      <c r="BK1" s="1" t="s">
        <v>335</v>
      </c>
      <c r="BL1" s="1" t="s">
        <v>336</v>
      </c>
      <c r="BM1" s="1" t="s">
        <v>337</v>
      </c>
      <c r="BN1" s="1" t="s">
        <v>338</v>
      </c>
      <c r="BO1" s="1" t="s">
        <v>339</v>
      </c>
    </row>
    <row r="2" spans="1:67" x14ac:dyDescent="0.25">
      <c r="A2" s="1">
        <v>1</v>
      </c>
      <c r="B2" s="2" t="s">
        <v>34</v>
      </c>
      <c r="C2" s="6">
        <v>1</v>
      </c>
      <c r="D2" s="1">
        <v>60</v>
      </c>
      <c r="E2" s="1">
        <v>30</v>
      </c>
      <c r="F2" s="1">
        <f t="shared" ref="F2:F65" si="0">D2-E2</f>
        <v>30</v>
      </c>
      <c r="G2" s="1">
        <v>2.2200000000000002</v>
      </c>
      <c r="H2" s="1">
        <v>8.1</v>
      </c>
      <c r="I2" s="1">
        <v>17</v>
      </c>
      <c r="J2" s="1" t="s">
        <v>3</v>
      </c>
      <c r="K2" s="1" t="s">
        <v>40</v>
      </c>
      <c r="L2" s="1" t="s">
        <v>40</v>
      </c>
      <c r="M2" s="1" t="s">
        <v>36</v>
      </c>
      <c r="N2" s="1" t="str">
        <f>IF(M2="null","null",(M2-AVERAGE($M$2:$M$128,$R$2:$R$128,$AG$2:$AG$128,$W$2:$W$128,$AB$2:$AB$128))/_xlfn.STDEV.P($M$2:$M$128,$R$2:$R$128,$AG$2:$AG$128,$W$2:$W$128,$AB$2:$AB$128))</f>
        <v>null</v>
      </c>
      <c r="O2" s="1" t="str">
        <f>IF(M2="null","null",10*((M2-$AS2)/($AT2-$AS2)))</f>
        <v>null</v>
      </c>
      <c r="P2" s="1" t="s">
        <v>36</v>
      </c>
      <c r="Q2" s="1" t="s">
        <v>36</v>
      </c>
      <c r="R2" s="1">
        <v>46</v>
      </c>
      <c r="S2" s="1">
        <f>IF(R2="null","null",(R2-AVERAGE($M$2:$M$128,$R$2:$R$128,$AG$2:$AG$128,$W$2:$W$128,$AB$2:$AB$128))/_xlfn.STDEV.P($M$2:$M$128,$R$2:$R$128,$AG$2:$AG$128,$W$2:$W$128,$AB$2:$AB$128))</f>
        <v>-9.4410026492054058E-2</v>
      </c>
      <c r="T2" s="1">
        <f>IF(R2="null","null",10*((R2-$AS2)/($AT2-$AS2)))</f>
        <v>2.5</v>
      </c>
      <c r="U2" s="1" t="s">
        <v>38</v>
      </c>
      <c r="V2" s="1" t="s">
        <v>38</v>
      </c>
      <c r="W2" s="1">
        <v>46</v>
      </c>
      <c r="X2" s="1">
        <f>IF(W2="null","null",(W2-AVERAGE($M$2:$M$128,$R$2:$R$128,$AG$2:$AG$128,$W$2:$W$128,$AB$2:$AB$128))/_xlfn.STDEV.P($M$2:$M$128,$R$2:$R$128,$AG$2:$AG$128,$W$2:$W$128,$AB$2:$AB$128))</f>
        <v>-9.4410026492054058E-2</v>
      </c>
      <c r="Y2" s="1">
        <f>IF(W2="null","null",10*((W2-$AS2)/($AT2-$AS2)))</f>
        <v>2.5</v>
      </c>
      <c r="Z2" s="1" t="s">
        <v>38</v>
      </c>
      <c r="AA2" s="1" t="s">
        <v>38</v>
      </c>
      <c r="AB2" s="1" t="s">
        <v>36</v>
      </c>
      <c r="AC2" s="1" t="str">
        <f>IF(AB2="null","null",(AB2-AVERAGE($M$2:$M$128,$R$2:$R$128,$AG$2:$AG$128,$W$2:$W$128,$AB$2:$AB$128))/_xlfn.STDEV.P($M$2:$M$128,$R$2:$R$128,$AG$2:$AG$128,$W$2:$W$128,$AB$2:$AB$128))</f>
        <v>null</v>
      </c>
      <c r="AD2" s="1" t="str">
        <f>IF(AB2="null","null",10*((AB2-$AS2)/($AT2-$AS2)))</f>
        <v>null</v>
      </c>
      <c r="AE2" s="1" t="s">
        <v>36</v>
      </c>
      <c r="AF2" s="1" t="s">
        <v>36</v>
      </c>
      <c r="AG2" s="1" t="s">
        <v>36</v>
      </c>
      <c r="AH2" s="1" t="str">
        <f>IF(AG2="null","null",(AG2-AVERAGE($M$2:$M$128,$R$2:$R$128,$AG$2:$AG$128,$W$2:$W$128,$AB$2:$AB$128))/_xlfn.STDEV.P($M$2:$M$128,$R$2:$R$128,$AG$2:$AG$128,$W$2:$W$128,$AB$2:$AB$128))</f>
        <v>null</v>
      </c>
      <c r="AI2" s="1" t="str">
        <f>IF(AG2="null","null",10*((AG2-$AS2)/($AT2-$AS2)))</f>
        <v>null</v>
      </c>
      <c r="AJ2" s="1" t="s">
        <v>36</v>
      </c>
      <c r="AK2" s="1" t="s">
        <v>36</v>
      </c>
      <c r="AL2" s="1">
        <f t="shared" ref="AL2:AL12" si="1">MIN(N2,S2,X2,AH2)</f>
        <v>-9.4410026492054058E-2</v>
      </c>
      <c r="AM2" s="1">
        <f t="shared" ref="AM2:AM12" si="2">AVERAGE(N2,S2,X2,AH2)</f>
        <v>-9.4410026492054058E-2</v>
      </c>
      <c r="AN2" s="1">
        <f t="shared" ref="AN2:AN12" si="3">MAX(N2,S2,X2,AH2)</f>
        <v>-9.4410026492054058E-2</v>
      </c>
      <c r="AO2" s="1">
        <f>AN2-AL2</f>
        <v>0</v>
      </c>
      <c r="AP2" s="1" t="s">
        <v>39</v>
      </c>
      <c r="AQ2" s="3">
        <v>60.14</v>
      </c>
      <c r="AR2" s="3">
        <v>10.638800761018736</v>
      </c>
      <c r="AS2" s="3">
        <v>35</v>
      </c>
      <c r="AT2" s="3">
        <v>79</v>
      </c>
      <c r="AU2" s="3">
        <v>53</v>
      </c>
      <c r="AV2" s="3">
        <v>68.5</v>
      </c>
      <c r="AW2" s="3">
        <v>61.5</v>
      </c>
      <c r="AX2" s="1" t="s">
        <v>45</v>
      </c>
      <c r="AY2" s="1" t="s">
        <v>46</v>
      </c>
      <c r="AZ2" s="1" t="s">
        <v>47</v>
      </c>
      <c r="BA2" s="1" t="s">
        <v>48</v>
      </c>
      <c r="BB2" s="1" t="s">
        <v>49</v>
      </c>
    </row>
    <row r="3" spans="1:67" x14ac:dyDescent="0.25">
      <c r="A3" s="1">
        <v>2</v>
      </c>
      <c r="B3" s="2" t="s">
        <v>33</v>
      </c>
      <c r="C3" s="6">
        <v>1</v>
      </c>
      <c r="D3" s="1">
        <v>150</v>
      </c>
      <c r="E3" s="1">
        <v>90</v>
      </c>
      <c r="F3" s="1">
        <f t="shared" si="0"/>
        <v>60</v>
      </c>
      <c r="G3" s="1">
        <v>3.31</v>
      </c>
      <c r="H3" s="1">
        <v>7.6</v>
      </c>
      <c r="I3" s="1">
        <v>277</v>
      </c>
      <c r="J3" s="1" t="s">
        <v>3</v>
      </c>
      <c r="K3" s="1" t="s">
        <v>41</v>
      </c>
      <c r="L3" s="1" t="s">
        <v>40</v>
      </c>
      <c r="M3" s="1">
        <v>64</v>
      </c>
      <c r="N3" s="1">
        <f t="shared" ref="N3:N66" si="4">IF(M3="null","null",(M3-AVERAGE($M$2:$M$128,$R$2:$R$128,$AG$2:$AG$128,$W$2:$W$128,$AB$2:$AB$128))/_xlfn.STDEV.P($M$2:$M$128,$R$2:$R$128,$AG$2:$AG$128,$W$2:$W$128,$AB$2:$AB$128))</f>
        <v>0.24131528323184503</v>
      </c>
      <c r="O3" s="1">
        <f t="shared" ref="O3:O66" si="5">IF(M3="null","null",10*((M3-$AS3)/($AT3-$AS3)))</f>
        <v>1.1046511627906976</v>
      </c>
      <c r="P3" s="1" t="s">
        <v>36</v>
      </c>
      <c r="Q3" s="1" t="s">
        <v>38</v>
      </c>
      <c r="R3" s="1">
        <v>86</v>
      </c>
      <c r="S3" s="1">
        <f t="shared" ref="S3:S66" si="6">IF(R3="null","null",(R3-AVERAGE($M$2:$M$128,$R$2:$R$128,$AG$2:$AG$128,$W$2:$W$128,$AB$2:$AB$128))/_xlfn.STDEV.P($M$2:$M$128,$R$2:$R$128,$AG$2:$AG$128,$W$2:$W$128,$AB$2:$AB$128))</f>
        <v>0.65164621733883288</v>
      </c>
      <c r="T3" s="1">
        <f t="shared" ref="T3:T66" si="7">IF(R3="null","null",10*((R3-$AS3)/($AT3-$AS3)))</f>
        <v>2.3837209302325584</v>
      </c>
      <c r="U3" s="1" t="s">
        <v>36</v>
      </c>
      <c r="V3" s="1" t="s">
        <v>38</v>
      </c>
      <c r="W3" s="1">
        <v>111</v>
      </c>
      <c r="X3" s="1">
        <f t="shared" ref="X3:X66" si="8">IF(W3="null","null",(W3-AVERAGE($M$2:$M$128,$R$2:$R$128,$AG$2:$AG$128,$W$2:$W$128,$AB$2:$AB$128))/_xlfn.STDEV.P($M$2:$M$128,$R$2:$R$128,$AG$2:$AG$128,$W$2:$W$128,$AB$2:$AB$128))</f>
        <v>1.1179313697331372</v>
      </c>
      <c r="Y3" s="1">
        <f t="shared" ref="Y3:Y66" si="9">IF(W3="null","null",10*((W3-$AS3)/($AT3-$AS3)))</f>
        <v>3.8372093023255816</v>
      </c>
      <c r="Z3" s="1" t="s">
        <v>36</v>
      </c>
      <c r="AA3" s="1" t="s">
        <v>38</v>
      </c>
      <c r="AB3" s="1" t="s">
        <v>36</v>
      </c>
      <c r="AC3" s="1" t="str">
        <f t="shared" ref="AC3:AC66" si="10">IF(AB3="null","null",(AB3-AVERAGE($M$2:$M$128,$R$2:$R$128,$AG$2:$AG$128,$W$2:$W$128,$AB$2:$AB$128))/_xlfn.STDEV.P($M$2:$M$128,$R$2:$R$128,$AG$2:$AG$128,$W$2:$W$128,$AB$2:$AB$128))</f>
        <v>null</v>
      </c>
      <c r="AD3" s="1" t="str">
        <f t="shared" ref="AD3:AD66" si="11">IF(AB3="null","null",10*((AB3-$AS3)/($AT3-$AS3)))</f>
        <v>null</v>
      </c>
      <c r="AE3" s="1" t="s">
        <v>36</v>
      </c>
      <c r="AF3" s="1" t="s">
        <v>36</v>
      </c>
      <c r="AG3" s="1" t="s">
        <v>36</v>
      </c>
      <c r="AH3" s="1" t="str">
        <f t="shared" ref="AH3:AH66" si="12">IF(AG3="null","null",(AG3-AVERAGE($M$2:$M$128,$R$2:$R$128,$AG$2:$AG$128,$W$2:$W$128,$AB$2:$AB$128))/_xlfn.STDEV.P($M$2:$M$128,$R$2:$R$128,$AG$2:$AG$128,$W$2:$W$128,$AB$2:$AB$128))</f>
        <v>null</v>
      </c>
      <c r="AI3" s="1" t="str">
        <f t="shared" ref="AI3:AI66" si="13">IF(AG3="null","null",10*((AG3-$AS3)/($AT3-$AS3)))</f>
        <v>null</v>
      </c>
      <c r="AJ3" s="1" t="s">
        <v>36</v>
      </c>
      <c r="AK3" s="1" t="s">
        <v>36</v>
      </c>
      <c r="AL3" s="1">
        <f t="shared" si="1"/>
        <v>0.24131528323184503</v>
      </c>
      <c r="AM3" s="1">
        <f t="shared" si="2"/>
        <v>0.67029762343460497</v>
      </c>
      <c r="AN3" s="1">
        <f t="shared" si="3"/>
        <v>1.1179313697331372</v>
      </c>
      <c r="AO3" s="1">
        <f t="shared" ref="AO3:AO12" si="14">AN3-AL3</f>
        <v>0.87661608650129219</v>
      </c>
      <c r="AP3" s="1" t="s">
        <v>38</v>
      </c>
      <c r="AQ3" s="3">
        <v>109.7</v>
      </c>
      <c r="AR3" s="3">
        <v>41.492192528430294</v>
      </c>
      <c r="AS3" s="3">
        <v>45</v>
      </c>
      <c r="AT3" s="3">
        <v>217</v>
      </c>
      <c r="AU3" s="3">
        <v>76</v>
      </c>
      <c r="AV3" s="3">
        <v>138</v>
      </c>
      <c r="AW3" s="3">
        <v>106.5</v>
      </c>
      <c r="AX3" s="1" t="s">
        <v>50</v>
      </c>
      <c r="AY3" s="1" t="s">
        <v>51</v>
      </c>
      <c r="AZ3" s="1" t="s">
        <v>52</v>
      </c>
      <c r="BA3" s="1" t="s">
        <v>53</v>
      </c>
    </row>
    <row r="4" spans="1:67" x14ac:dyDescent="0.25">
      <c r="A4" s="1">
        <v>3</v>
      </c>
      <c r="B4" s="2" t="s">
        <v>32</v>
      </c>
      <c r="C4" s="6">
        <v>1</v>
      </c>
      <c r="D4" s="1">
        <v>40</v>
      </c>
      <c r="E4" s="1">
        <v>30</v>
      </c>
      <c r="F4" s="1">
        <f t="shared" si="0"/>
        <v>10</v>
      </c>
      <c r="G4" s="1">
        <v>2.15</v>
      </c>
      <c r="H4" s="1">
        <v>7.4</v>
      </c>
      <c r="I4" s="1">
        <v>252</v>
      </c>
      <c r="J4" s="1" t="s">
        <v>3</v>
      </c>
      <c r="K4" s="1" t="s">
        <v>41</v>
      </c>
      <c r="L4" s="1" t="s">
        <v>41</v>
      </c>
      <c r="M4" s="1">
        <v>15</v>
      </c>
      <c r="N4" s="1">
        <f t="shared" si="4"/>
        <v>-0.67260361546099146</v>
      </c>
      <c r="O4" s="1">
        <f t="shared" si="5"/>
        <v>4.0540540540540544</v>
      </c>
      <c r="P4" s="1" t="s">
        <v>39</v>
      </c>
      <c r="Q4" s="1" t="s">
        <v>39</v>
      </c>
      <c r="R4" s="1">
        <v>18</v>
      </c>
      <c r="S4" s="1">
        <f t="shared" si="6"/>
        <v>-0.61664939717367484</v>
      </c>
      <c r="T4" s="1">
        <f t="shared" si="7"/>
        <v>4.8648648648648649</v>
      </c>
      <c r="U4" s="1" t="s">
        <v>38</v>
      </c>
      <c r="V4" s="1" t="s">
        <v>39</v>
      </c>
      <c r="W4" s="1">
        <v>18</v>
      </c>
      <c r="X4" s="1">
        <f t="shared" si="8"/>
        <v>-0.61664939717367484</v>
      </c>
      <c r="Y4" s="1">
        <f t="shared" si="9"/>
        <v>4.8648648648648649</v>
      </c>
      <c r="Z4" s="1" t="s">
        <v>38</v>
      </c>
      <c r="AA4" s="1" t="s">
        <v>39</v>
      </c>
      <c r="AB4" s="1" t="s">
        <v>36</v>
      </c>
      <c r="AC4" s="1" t="str">
        <f t="shared" si="10"/>
        <v>null</v>
      </c>
      <c r="AD4" s="1" t="str">
        <f t="shared" si="11"/>
        <v>null</v>
      </c>
      <c r="AE4" s="1" t="s">
        <v>36</v>
      </c>
      <c r="AF4" s="1" t="s">
        <v>36</v>
      </c>
      <c r="AG4" s="1" t="s">
        <v>36</v>
      </c>
      <c r="AH4" s="1" t="str">
        <f t="shared" si="12"/>
        <v>null</v>
      </c>
      <c r="AI4" s="1" t="str">
        <f t="shared" si="13"/>
        <v>null</v>
      </c>
      <c r="AJ4" s="1" t="s">
        <v>36</v>
      </c>
      <c r="AK4" s="1" t="s">
        <v>36</v>
      </c>
      <c r="AL4" s="1">
        <f t="shared" si="1"/>
        <v>-0.67260361546099146</v>
      </c>
      <c r="AM4" s="1">
        <f t="shared" si="2"/>
        <v>-0.63530080326944705</v>
      </c>
      <c r="AN4" s="1">
        <f t="shared" si="3"/>
        <v>-0.61664939717367484</v>
      </c>
      <c r="AO4" s="1">
        <f t="shared" si="14"/>
        <v>5.5954218287316615E-2</v>
      </c>
      <c r="AP4" s="1" t="s">
        <v>38</v>
      </c>
      <c r="AQ4" s="3">
        <v>18.18</v>
      </c>
      <c r="AR4" s="3">
        <v>7.4524068157165706</v>
      </c>
      <c r="AS4" s="3">
        <v>0</v>
      </c>
      <c r="AT4" s="3">
        <v>37</v>
      </c>
      <c r="AU4" s="3">
        <v>14.5</v>
      </c>
      <c r="AV4" s="3">
        <v>23.5</v>
      </c>
      <c r="AW4" s="3">
        <v>18</v>
      </c>
      <c r="AX4" s="1" t="s">
        <v>54</v>
      </c>
      <c r="AY4" s="1" t="s">
        <v>47</v>
      </c>
      <c r="AZ4" s="1" t="s">
        <v>55</v>
      </c>
    </row>
    <row r="5" spans="1:67" x14ac:dyDescent="0.25">
      <c r="A5" s="1">
        <v>4</v>
      </c>
      <c r="B5" s="2" t="s">
        <v>31</v>
      </c>
      <c r="C5" s="6">
        <v>1</v>
      </c>
      <c r="D5" s="1">
        <v>40</v>
      </c>
      <c r="E5" s="1">
        <v>30</v>
      </c>
      <c r="F5" s="1">
        <f t="shared" si="0"/>
        <v>10</v>
      </c>
      <c r="G5" s="1">
        <v>1.68</v>
      </c>
      <c r="H5" s="1">
        <v>7.2</v>
      </c>
      <c r="I5" s="1">
        <v>324</v>
      </c>
      <c r="J5" s="1" t="s">
        <v>3</v>
      </c>
      <c r="K5" s="1" t="s">
        <v>37</v>
      </c>
      <c r="L5" s="1" t="s">
        <v>40</v>
      </c>
      <c r="M5" s="1">
        <v>5</v>
      </c>
      <c r="N5" s="1">
        <f t="shared" si="4"/>
        <v>-0.85911767641871317</v>
      </c>
      <c r="O5" s="1">
        <f t="shared" si="5"/>
        <v>5</v>
      </c>
      <c r="P5" s="1" t="s">
        <v>38</v>
      </c>
      <c r="Q5" s="1" t="s">
        <v>39</v>
      </c>
      <c r="R5" s="1">
        <v>2</v>
      </c>
      <c r="S5" s="1">
        <f t="shared" si="6"/>
        <v>-0.91507189470602968</v>
      </c>
      <c r="T5" s="1">
        <f t="shared" si="7"/>
        <v>2</v>
      </c>
      <c r="U5" s="1" t="s">
        <v>39</v>
      </c>
      <c r="V5" s="1" t="s">
        <v>39</v>
      </c>
      <c r="W5" s="1">
        <v>8</v>
      </c>
      <c r="X5" s="1">
        <f t="shared" si="8"/>
        <v>-0.80316345813139656</v>
      </c>
      <c r="Y5" s="1">
        <f t="shared" si="9"/>
        <v>8</v>
      </c>
      <c r="Z5" s="1" t="s">
        <v>38</v>
      </c>
      <c r="AA5" s="1" t="s">
        <v>39</v>
      </c>
      <c r="AB5" s="1" t="s">
        <v>36</v>
      </c>
      <c r="AC5" s="1" t="str">
        <f t="shared" si="10"/>
        <v>null</v>
      </c>
      <c r="AD5" s="1" t="str">
        <f t="shared" si="11"/>
        <v>null</v>
      </c>
      <c r="AE5" s="1" t="s">
        <v>36</v>
      </c>
      <c r="AF5" s="1" t="s">
        <v>36</v>
      </c>
      <c r="AG5" s="1" t="s">
        <v>36</v>
      </c>
      <c r="AH5" s="1" t="str">
        <f t="shared" si="12"/>
        <v>null</v>
      </c>
      <c r="AI5" s="1" t="str">
        <f t="shared" si="13"/>
        <v>null</v>
      </c>
      <c r="AJ5" s="1" t="s">
        <v>36</v>
      </c>
      <c r="AK5" s="1" t="s">
        <v>36</v>
      </c>
      <c r="AL5" s="1">
        <f t="shared" si="1"/>
        <v>-0.91507189470602968</v>
      </c>
      <c r="AM5" s="1">
        <f t="shared" si="2"/>
        <v>-0.85911767641871306</v>
      </c>
      <c r="AN5" s="1">
        <f t="shared" si="3"/>
        <v>-0.80316345813139656</v>
      </c>
      <c r="AO5" s="1">
        <f t="shared" si="14"/>
        <v>0.11190843657463312</v>
      </c>
      <c r="AP5" s="1" t="s">
        <v>38</v>
      </c>
      <c r="AQ5" s="3">
        <v>4.9000000000000004</v>
      </c>
      <c r="AR5" s="3">
        <v>2.5734119335216885</v>
      </c>
      <c r="AS5" s="3">
        <v>0</v>
      </c>
      <c r="AT5" s="3">
        <v>10</v>
      </c>
      <c r="AU5" s="3">
        <v>3</v>
      </c>
      <c r="AV5" s="3">
        <v>7</v>
      </c>
      <c r="AW5" s="3">
        <v>5</v>
      </c>
      <c r="AX5" s="1" t="s">
        <v>56</v>
      </c>
      <c r="AY5" s="1" t="s">
        <v>45</v>
      </c>
      <c r="AZ5" s="1" t="s">
        <v>54</v>
      </c>
      <c r="BA5" s="1" t="s">
        <v>57</v>
      </c>
      <c r="BB5" s="1" t="s">
        <v>47</v>
      </c>
    </row>
    <row r="6" spans="1:67" x14ac:dyDescent="0.25">
      <c r="A6" s="1">
        <v>5</v>
      </c>
      <c r="B6" s="2" t="s">
        <v>30</v>
      </c>
      <c r="C6" s="6">
        <v>1</v>
      </c>
      <c r="D6" s="1">
        <v>75</v>
      </c>
      <c r="E6" s="1">
        <v>45</v>
      </c>
      <c r="F6" s="1">
        <f t="shared" si="0"/>
        <v>30</v>
      </c>
      <c r="G6" s="1">
        <v>2</v>
      </c>
      <c r="H6" s="1">
        <v>7.4</v>
      </c>
      <c r="I6" s="1">
        <v>1114</v>
      </c>
      <c r="J6" s="1" t="s">
        <v>0</v>
      </c>
      <c r="K6" s="1" t="s">
        <v>41</v>
      </c>
      <c r="L6" s="1" t="s">
        <v>40</v>
      </c>
      <c r="M6" s="1">
        <v>36</v>
      </c>
      <c r="N6" s="1">
        <f t="shared" si="4"/>
        <v>-0.28092408744977576</v>
      </c>
      <c r="O6" s="1">
        <f t="shared" si="5"/>
        <v>2.1875</v>
      </c>
      <c r="P6" s="1" t="s">
        <v>38</v>
      </c>
      <c r="Q6" s="1" t="s">
        <v>38</v>
      </c>
      <c r="R6" s="1">
        <v>50</v>
      </c>
      <c r="S6" s="1">
        <f t="shared" si="6"/>
        <v>-1.9804402108965374E-2</v>
      </c>
      <c r="T6" s="1">
        <f t="shared" si="7"/>
        <v>4.375</v>
      </c>
      <c r="U6" s="1" t="s">
        <v>38</v>
      </c>
      <c r="V6" s="1" t="s">
        <v>38</v>
      </c>
      <c r="W6" s="1">
        <v>54</v>
      </c>
      <c r="X6" s="1">
        <f t="shared" si="8"/>
        <v>5.4801222274123318E-2</v>
      </c>
      <c r="Y6" s="1">
        <f t="shared" si="9"/>
        <v>5</v>
      </c>
      <c r="Z6" s="1" t="s">
        <v>38</v>
      </c>
      <c r="AA6" s="1" t="s">
        <v>38</v>
      </c>
      <c r="AB6" s="1" t="s">
        <v>36</v>
      </c>
      <c r="AC6" s="1" t="str">
        <f t="shared" si="10"/>
        <v>null</v>
      </c>
      <c r="AD6" s="1" t="str">
        <f t="shared" si="11"/>
        <v>null</v>
      </c>
      <c r="AE6" s="1" t="s">
        <v>36</v>
      </c>
      <c r="AF6" s="1" t="s">
        <v>36</v>
      </c>
      <c r="AG6" s="1" t="s">
        <v>36</v>
      </c>
      <c r="AH6" s="1" t="str">
        <f t="shared" si="12"/>
        <v>null</v>
      </c>
      <c r="AI6" s="1" t="str">
        <f t="shared" si="13"/>
        <v>null</v>
      </c>
      <c r="AJ6" s="1" t="s">
        <v>36</v>
      </c>
      <c r="AK6" s="1" t="s">
        <v>36</v>
      </c>
      <c r="AL6" s="1">
        <f t="shared" si="1"/>
        <v>-0.28092408744977576</v>
      </c>
      <c r="AM6" s="1">
        <f t="shared" si="2"/>
        <v>-8.1975755761539273E-2</v>
      </c>
      <c r="AN6" s="1">
        <f t="shared" si="3"/>
        <v>5.4801222274123318E-2</v>
      </c>
      <c r="AO6" s="1">
        <f t="shared" si="14"/>
        <v>0.33572530972389908</v>
      </c>
      <c r="AP6" s="1" t="s">
        <v>38</v>
      </c>
      <c r="AQ6" s="3">
        <v>43.46</v>
      </c>
      <c r="AR6" s="3">
        <v>12.633305512147849</v>
      </c>
      <c r="AS6" s="3">
        <v>22</v>
      </c>
      <c r="AT6" s="3">
        <v>86</v>
      </c>
      <c r="AU6" s="3">
        <v>35</v>
      </c>
      <c r="AV6" s="3">
        <v>51.25</v>
      </c>
      <c r="AW6" s="3">
        <v>42.5</v>
      </c>
      <c r="AX6" s="1" t="s">
        <v>52</v>
      </c>
      <c r="AY6" s="1" t="s">
        <v>58</v>
      </c>
      <c r="AZ6" s="1" t="s">
        <v>47</v>
      </c>
      <c r="BA6" s="1" t="s">
        <v>59</v>
      </c>
    </row>
    <row r="7" spans="1:67" x14ac:dyDescent="0.25">
      <c r="A7" s="1">
        <v>6</v>
      </c>
      <c r="B7" s="2" t="s">
        <v>29</v>
      </c>
      <c r="C7" s="6">
        <v>1</v>
      </c>
      <c r="D7" s="1">
        <v>50</v>
      </c>
      <c r="E7" s="1">
        <v>30</v>
      </c>
      <c r="F7" s="1">
        <f t="shared" si="0"/>
        <v>20</v>
      </c>
      <c r="G7" s="1">
        <v>1.48</v>
      </c>
      <c r="H7" s="1">
        <v>7.1</v>
      </c>
      <c r="I7" s="1">
        <v>428</v>
      </c>
      <c r="J7" s="1" t="s">
        <v>3</v>
      </c>
      <c r="K7" s="1" t="s">
        <v>36</v>
      </c>
      <c r="L7" s="1" t="s">
        <v>41</v>
      </c>
      <c r="M7" s="1">
        <v>22</v>
      </c>
      <c r="N7" s="1">
        <f t="shared" si="4"/>
        <v>-0.54204377279058624</v>
      </c>
      <c r="O7" s="1">
        <f t="shared" si="5"/>
        <v>2.7027027027027026</v>
      </c>
      <c r="P7" s="1" t="s">
        <v>38</v>
      </c>
      <c r="Q7" s="1" t="s">
        <v>38</v>
      </c>
      <c r="R7" s="1">
        <v>40</v>
      </c>
      <c r="S7" s="1">
        <f t="shared" si="6"/>
        <v>-0.20631846306668711</v>
      </c>
      <c r="T7" s="1">
        <f t="shared" si="7"/>
        <v>7.5675675675675684</v>
      </c>
      <c r="U7" s="1" t="s">
        <v>38</v>
      </c>
      <c r="V7" s="1" t="s">
        <v>38</v>
      </c>
      <c r="W7" s="1">
        <v>23</v>
      </c>
      <c r="X7" s="1">
        <f t="shared" si="8"/>
        <v>-0.52339236669481404</v>
      </c>
      <c r="Y7" s="1">
        <f t="shared" si="9"/>
        <v>2.9729729729729732</v>
      </c>
      <c r="Z7" s="1" t="s">
        <v>38</v>
      </c>
      <c r="AA7" s="1" t="s">
        <v>38</v>
      </c>
      <c r="AB7" s="1" t="s">
        <v>36</v>
      </c>
      <c r="AC7" s="1" t="str">
        <f t="shared" si="10"/>
        <v>null</v>
      </c>
      <c r="AD7" s="1" t="str">
        <f t="shared" si="11"/>
        <v>null</v>
      </c>
      <c r="AE7" s="1" t="s">
        <v>36</v>
      </c>
      <c r="AF7" s="1" t="s">
        <v>36</v>
      </c>
      <c r="AG7" s="1" t="s">
        <v>36</v>
      </c>
      <c r="AH7" s="1" t="str">
        <f t="shared" si="12"/>
        <v>null</v>
      </c>
      <c r="AI7" s="1" t="str">
        <f t="shared" si="13"/>
        <v>null</v>
      </c>
      <c r="AJ7" s="1" t="s">
        <v>36</v>
      </c>
      <c r="AK7" s="1" t="s">
        <v>36</v>
      </c>
      <c r="AL7" s="1">
        <f t="shared" si="1"/>
        <v>-0.54204377279058624</v>
      </c>
      <c r="AM7" s="1">
        <f t="shared" si="2"/>
        <v>-0.42391820085069581</v>
      </c>
      <c r="AN7" s="1">
        <f t="shared" si="3"/>
        <v>-0.20631846306668711</v>
      </c>
      <c r="AO7" s="1">
        <f t="shared" si="14"/>
        <v>0.33572530972389913</v>
      </c>
      <c r="AP7" s="1" t="s">
        <v>38</v>
      </c>
      <c r="AQ7" s="3">
        <v>29.14</v>
      </c>
      <c r="AR7" s="3">
        <v>9.6764177888560461</v>
      </c>
      <c r="AS7" s="3">
        <v>12</v>
      </c>
      <c r="AT7" s="3">
        <v>49</v>
      </c>
      <c r="AU7" s="3">
        <v>22</v>
      </c>
      <c r="AV7" s="3">
        <v>35.75</v>
      </c>
      <c r="AW7" s="3">
        <v>28</v>
      </c>
      <c r="AX7" s="1" t="s">
        <v>60</v>
      </c>
      <c r="AY7" s="1" t="s">
        <v>58</v>
      </c>
      <c r="AZ7" s="1" t="s">
        <v>61</v>
      </c>
    </row>
    <row r="8" spans="1:67" x14ac:dyDescent="0.25">
      <c r="A8" s="1">
        <v>7</v>
      </c>
      <c r="B8" s="2" t="s">
        <v>28</v>
      </c>
      <c r="C8" s="6">
        <v>1</v>
      </c>
      <c r="D8" s="1">
        <v>120</v>
      </c>
      <c r="E8" s="1">
        <v>60</v>
      </c>
      <c r="F8" s="1">
        <f t="shared" si="0"/>
        <v>60</v>
      </c>
      <c r="G8" s="1">
        <v>2.4900000000000002</v>
      </c>
      <c r="H8" s="1">
        <v>7.9</v>
      </c>
      <c r="I8" s="1">
        <v>115</v>
      </c>
      <c r="J8" s="1" t="s">
        <v>3</v>
      </c>
      <c r="K8" s="1" t="s">
        <v>41</v>
      </c>
      <c r="L8" s="1" t="s">
        <v>41</v>
      </c>
      <c r="M8" s="1">
        <v>73</v>
      </c>
      <c r="N8" s="1">
        <f t="shared" si="4"/>
        <v>0.4091779380937946</v>
      </c>
      <c r="O8" s="1">
        <f t="shared" si="5"/>
        <v>3.9037433155080214</v>
      </c>
      <c r="P8" s="1" t="s">
        <v>38</v>
      </c>
      <c r="Q8" s="1" t="s">
        <v>39</v>
      </c>
      <c r="R8" s="1">
        <v>108</v>
      </c>
      <c r="S8" s="1">
        <f t="shared" si="6"/>
        <v>1.0619771514458207</v>
      </c>
      <c r="T8" s="1">
        <f t="shared" si="7"/>
        <v>5.7754010695187166</v>
      </c>
      <c r="U8" s="1" t="s">
        <v>38</v>
      </c>
      <c r="V8" s="1" t="s">
        <v>39</v>
      </c>
      <c r="W8" s="1">
        <v>106</v>
      </c>
      <c r="X8" s="1">
        <f t="shared" si="8"/>
        <v>1.0246743392542763</v>
      </c>
      <c r="Y8" s="1">
        <f t="shared" si="9"/>
        <v>5.668449197860963</v>
      </c>
      <c r="Z8" s="1" t="s">
        <v>38</v>
      </c>
      <c r="AA8" s="1" t="s">
        <v>38</v>
      </c>
      <c r="AB8" s="1" t="s">
        <v>36</v>
      </c>
      <c r="AC8" s="1" t="str">
        <f t="shared" si="10"/>
        <v>null</v>
      </c>
      <c r="AD8" s="1" t="str">
        <f t="shared" si="11"/>
        <v>null</v>
      </c>
      <c r="AE8" s="1" t="s">
        <v>36</v>
      </c>
      <c r="AF8" s="1" t="s">
        <v>36</v>
      </c>
      <c r="AG8" s="1" t="s">
        <v>36</v>
      </c>
      <c r="AH8" s="1" t="str">
        <f t="shared" si="12"/>
        <v>null</v>
      </c>
      <c r="AI8" s="1" t="str">
        <f t="shared" si="13"/>
        <v>null</v>
      </c>
      <c r="AJ8" s="1" t="s">
        <v>36</v>
      </c>
      <c r="AK8" s="1" t="s">
        <v>36</v>
      </c>
      <c r="AL8" s="1">
        <f t="shared" si="1"/>
        <v>0.4091779380937946</v>
      </c>
      <c r="AM8" s="1">
        <f t="shared" si="2"/>
        <v>0.83194314293129723</v>
      </c>
      <c r="AN8" s="1">
        <f t="shared" si="3"/>
        <v>1.0619771514458207</v>
      </c>
      <c r="AO8" s="1">
        <f t="shared" si="14"/>
        <v>0.65279921335202618</v>
      </c>
      <c r="AP8" s="1" t="s">
        <v>38</v>
      </c>
      <c r="AQ8" s="3">
        <v>84.18</v>
      </c>
      <c r="AR8" s="3">
        <v>44.456670030537396</v>
      </c>
      <c r="AS8" s="3">
        <v>0</v>
      </c>
      <c r="AT8" s="3">
        <v>187</v>
      </c>
      <c r="AU8" s="3">
        <v>68.75</v>
      </c>
      <c r="AV8" s="3">
        <v>115.25</v>
      </c>
      <c r="AW8" s="3">
        <v>90.5</v>
      </c>
      <c r="AX8" s="1" t="s">
        <v>45</v>
      </c>
      <c r="AY8" s="1" t="s">
        <v>52</v>
      </c>
      <c r="AZ8" s="1" t="s">
        <v>62</v>
      </c>
      <c r="BA8" s="1" t="s">
        <v>63</v>
      </c>
      <c r="BB8" s="1" t="s">
        <v>64</v>
      </c>
      <c r="BC8" s="1" t="s">
        <v>57</v>
      </c>
    </row>
    <row r="9" spans="1:67" x14ac:dyDescent="0.25">
      <c r="A9" s="1">
        <v>8</v>
      </c>
      <c r="B9" s="2" t="s">
        <v>27</v>
      </c>
      <c r="C9" s="6">
        <v>1</v>
      </c>
      <c r="D9" s="1">
        <v>60</v>
      </c>
      <c r="E9" s="1">
        <v>30</v>
      </c>
      <c r="F9" s="1">
        <f t="shared" si="0"/>
        <v>30</v>
      </c>
      <c r="G9" s="1">
        <v>2.0699999999999998</v>
      </c>
      <c r="H9" s="1">
        <v>7.2</v>
      </c>
      <c r="I9" s="1">
        <v>773</v>
      </c>
      <c r="J9" s="1" t="s">
        <v>3</v>
      </c>
      <c r="K9" s="1" t="s">
        <v>37</v>
      </c>
      <c r="L9" s="1" t="s">
        <v>40</v>
      </c>
      <c r="M9" s="1">
        <v>5</v>
      </c>
      <c r="N9" s="1">
        <f t="shared" si="4"/>
        <v>-0.85911767641871317</v>
      </c>
      <c r="O9" s="1">
        <f t="shared" si="5"/>
        <v>2.5</v>
      </c>
      <c r="P9" s="1" t="s">
        <v>38</v>
      </c>
      <c r="Q9" s="1" t="s">
        <v>39</v>
      </c>
      <c r="R9" s="1">
        <v>6</v>
      </c>
      <c r="S9" s="1">
        <f t="shared" si="6"/>
        <v>-0.84046627032294097</v>
      </c>
      <c r="T9" s="1">
        <f t="shared" si="7"/>
        <v>5</v>
      </c>
      <c r="U9" s="1" t="s">
        <v>38</v>
      </c>
      <c r="V9" s="1" t="s">
        <v>39</v>
      </c>
      <c r="W9" s="1">
        <v>8</v>
      </c>
      <c r="X9" s="1">
        <f t="shared" si="8"/>
        <v>-0.80316345813139656</v>
      </c>
      <c r="Y9" s="1">
        <f t="shared" si="9"/>
        <v>10</v>
      </c>
      <c r="Z9" s="1" t="s">
        <v>38</v>
      </c>
      <c r="AA9" s="1" t="s">
        <v>38</v>
      </c>
      <c r="AB9" s="1" t="s">
        <v>36</v>
      </c>
      <c r="AC9" s="1" t="str">
        <f t="shared" si="10"/>
        <v>null</v>
      </c>
      <c r="AD9" s="1" t="str">
        <f t="shared" si="11"/>
        <v>null</v>
      </c>
      <c r="AE9" s="1" t="s">
        <v>36</v>
      </c>
      <c r="AF9" s="1" t="s">
        <v>36</v>
      </c>
      <c r="AG9" s="1" t="s">
        <v>36</v>
      </c>
      <c r="AH9" s="1" t="str">
        <f t="shared" si="12"/>
        <v>null</v>
      </c>
      <c r="AI9" s="1" t="str">
        <f t="shared" si="13"/>
        <v>null</v>
      </c>
      <c r="AJ9" s="1" t="s">
        <v>36</v>
      </c>
      <c r="AK9" s="1" t="s">
        <v>36</v>
      </c>
      <c r="AL9" s="1">
        <f t="shared" si="1"/>
        <v>-0.85911767641871317</v>
      </c>
      <c r="AM9" s="1">
        <f t="shared" si="2"/>
        <v>-0.83424913495768349</v>
      </c>
      <c r="AN9" s="1">
        <f t="shared" si="3"/>
        <v>-0.80316345813139656</v>
      </c>
      <c r="AO9" s="1">
        <f t="shared" si="14"/>
        <v>5.5954218287316615E-2</v>
      </c>
      <c r="AP9" s="1" t="s">
        <v>38</v>
      </c>
      <c r="AQ9" s="3">
        <v>7.04</v>
      </c>
      <c r="AR9" s="3">
        <v>1.0682810911908531</v>
      </c>
      <c r="AS9" s="3">
        <v>4</v>
      </c>
      <c r="AT9" s="3">
        <v>8</v>
      </c>
      <c r="AU9" s="3">
        <v>6</v>
      </c>
      <c r="AV9" s="3">
        <v>8</v>
      </c>
      <c r="AW9" s="3">
        <v>7</v>
      </c>
      <c r="AX9" s="1" t="s">
        <v>45</v>
      </c>
      <c r="AY9" s="1" t="s">
        <v>52</v>
      </c>
      <c r="AZ9" s="1" t="s">
        <v>58</v>
      </c>
      <c r="BA9" s="1" t="s">
        <v>54</v>
      </c>
      <c r="BB9" s="1" t="s">
        <v>47</v>
      </c>
      <c r="BC9" s="1" t="s">
        <v>65</v>
      </c>
    </row>
    <row r="10" spans="1:67" x14ac:dyDescent="0.25">
      <c r="A10" s="1">
        <v>9</v>
      </c>
      <c r="B10" s="2" t="s">
        <v>26</v>
      </c>
      <c r="C10" s="6">
        <v>1</v>
      </c>
      <c r="D10" s="1">
        <v>90</v>
      </c>
      <c r="E10" s="1">
        <v>60</v>
      </c>
      <c r="F10" s="1">
        <f t="shared" si="0"/>
        <v>30</v>
      </c>
      <c r="G10" s="1">
        <v>2.83</v>
      </c>
      <c r="H10" s="1">
        <v>8</v>
      </c>
      <c r="I10" s="1">
        <v>104</v>
      </c>
      <c r="J10" s="1" t="s">
        <v>3</v>
      </c>
      <c r="K10" s="1" t="s">
        <v>40</v>
      </c>
      <c r="L10" s="1" t="s">
        <v>37</v>
      </c>
      <c r="M10" s="1">
        <v>44</v>
      </c>
      <c r="N10" s="1">
        <f t="shared" si="4"/>
        <v>-0.1317128386835984</v>
      </c>
      <c r="O10" s="1">
        <f t="shared" si="5"/>
        <v>1.9512195121951219</v>
      </c>
      <c r="P10" s="1" t="s">
        <v>38</v>
      </c>
      <c r="Q10" s="1" t="s">
        <v>38</v>
      </c>
      <c r="R10" s="1">
        <v>36</v>
      </c>
      <c r="S10" s="1">
        <f t="shared" si="6"/>
        <v>-0.28092408744977576</v>
      </c>
      <c r="T10" s="1">
        <f t="shared" si="7"/>
        <v>0</v>
      </c>
      <c r="U10" s="1" t="s">
        <v>38</v>
      </c>
      <c r="V10" s="1" t="s">
        <v>39</v>
      </c>
      <c r="W10" s="1">
        <v>38</v>
      </c>
      <c r="X10" s="1">
        <f t="shared" si="8"/>
        <v>-0.24362127525823143</v>
      </c>
      <c r="Y10" s="1">
        <f t="shared" si="9"/>
        <v>0.48780487804878048</v>
      </c>
      <c r="Z10" s="1" t="s">
        <v>38</v>
      </c>
      <c r="AA10" s="1" t="s">
        <v>38</v>
      </c>
      <c r="AB10" s="1" t="s">
        <v>36</v>
      </c>
      <c r="AC10" s="1" t="str">
        <f t="shared" si="10"/>
        <v>null</v>
      </c>
      <c r="AD10" s="1" t="str">
        <f t="shared" si="11"/>
        <v>null</v>
      </c>
      <c r="AE10" s="1" t="s">
        <v>36</v>
      </c>
      <c r="AF10" s="1" t="s">
        <v>36</v>
      </c>
      <c r="AG10" s="1" t="s">
        <v>36</v>
      </c>
      <c r="AH10" s="1" t="str">
        <f t="shared" si="12"/>
        <v>null</v>
      </c>
      <c r="AI10" s="1" t="str">
        <f t="shared" si="13"/>
        <v>null</v>
      </c>
      <c r="AJ10" s="1" t="s">
        <v>36</v>
      </c>
      <c r="AK10" s="1" t="s">
        <v>36</v>
      </c>
      <c r="AL10" s="1">
        <f t="shared" si="1"/>
        <v>-0.28092408744977576</v>
      </c>
      <c r="AM10" s="1">
        <f t="shared" si="2"/>
        <v>-0.21875273379720186</v>
      </c>
      <c r="AN10" s="1">
        <f t="shared" si="3"/>
        <v>-0.1317128386835984</v>
      </c>
      <c r="AO10" s="1">
        <f t="shared" si="14"/>
        <v>0.14921124876617736</v>
      </c>
      <c r="AP10" s="1" t="s">
        <v>38</v>
      </c>
      <c r="AQ10" s="3">
        <v>54.9</v>
      </c>
      <c r="AR10" s="3">
        <v>9.4787625128763615</v>
      </c>
      <c r="AS10" s="3">
        <v>36</v>
      </c>
      <c r="AT10" s="3">
        <v>77</v>
      </c>
      <c r="AU10" s="3">
        <v>48</v>
      </c>
      <c r="AV10" s="3">
        <v>62</v>
      </c>
      <c r="AW10" s="3">
        <v>53</v>
      </c>
      <c r="AX10" s="1" t="s">
        <v>46</v>
      </c>
      <c r="AY10" s="1" t="s">
        <v>66</v>
      </c>
      <c r="AZ10" s="1" t="s">
        <v>67</v>
      </c>
    </row>
    <row r="11" spans="1:67" x14ac:dyDescent="0.25">
      <c r="A11" s="1">
        <v>10</v>
      </c>
      <c r="B11" s="2" t="s">
        <v>25</v>
      </c>
      <c r="C11" s="6">
        <v>1</v>
      </c>
      <c r="D11" s="1">
        <v>90</v>
      </c>
      <c r="E11" s="1">
        <v>60</v>
      </c>
      <c r="F11" s="1">
        <f t="shared" si="0"/>
        <v>30</v>
      </c>
      <c r="G11" s="1">
        <v>2.88</v>
      </c>
      <c r="H11" s="1">
        <v>7.8</v>
      </c>
      <c r="I11" s="1">
        <v>55</v>
      </c>
      <c r="J11" s="1" t="s">
        <v>3</v>
      </c>
      <c r="K11" s="1" t="s">
        <v>40</v>
      </c>
      <c r="L11" s="1" t="s">
        <v>37</v>
      </c>
      <c r="M11" s="1">
        <v>155</v>
      </c>
      <c r="N11" s="1">
        <f t="shared" si="4"/>
        <v>1.9385932379471127</v>
      </c>
      <c r="O11" s="1">
        <f t="shared" si="5"/>
        <v>3.5672514619883038</v>
      </c>
      <c r="P11" s="1" t="s">
        <v>38</v>
      </c>
      <c r="Q11" s="1" t="s">
        <v>39</v>
      </c>
      <c r="R11" s="1">
        <v>124</v>
      </c>
      <c r="S11" s="1">
        <f t="shared" si="6"/>
        <v>1.3603996489781753</v>
      </c>
      <c r="T11" s="1">
        <f t="shared" si="7"/>
        <v>1.7543859649122806</v>
      </c>
      <c r="U11" s="1" t="s">
        <v>39</v>
      </c>
      <c r="V11" s="1" t="s">
        <v>39</v>
      </c>
      <c r="W11" s="1">
        <v>120</v>
      </c>
      <c r="X11" s="1">
        <f t="shared" si="8"/>
        <v>1.2857940245950867</v>
      </c>
      <c r="Y11" s="1">
        <f t="shared" si="9"/>
        <v>1.5204678362573099</v>
      </c>
      <c r="Z11" s="1" t="s">
        <v>38</v>
      </c>
      <c r="AA11" s="1" t="s">
        <v>39</v>
      </c>
      <c r="AB11" s="1" t="s">
        <v>36</v>
      </c>
      <c r="AC11" s="1" t="str">
        <f t="shared" si="10"/>
        <v>null</v>
      </c>
      <c r="AD11" s="1" t="str">
        <f t="shared" si="11"/>
        <v>null</v>
      </c>
      <c r="AE11" s="1" t="s">
        <v>36</v>
      </c>
      <c r="AF11" s="1" t="s">
        <v>36</v>
      </c>
      <c r="AG11" s="1" t="s">
        <v>36</v>
      </c>
      <c r="AH11" s="1" t="str">
        <f t="shared" si="12"/>
        <v>null</v>
      </c>
      <c r="AI11" s="1" t="str">
        <f t="shared" si="13"/>
        <v>null</v>
      </c>
      <c r="AJ11" s="1" t="s">
        <v>36</v>
      </c>
      <c r="AK11" s="1" t="s">
        <v>36</v>
      </c>
      <c r="AL11" s="1">
        <f t="shared" si="1"/>
        <v>1.2857940245950867</v>
      </c>
      <c r="AM11" s="1">
        <f t="shared" si="2"/>
        <v>1.5282623038401251</v>
      </c>
      <c r="AN11" s="1">
        <f t="shared" si="3"/>
        <v>1.9385932379471127</v>
      </c>
      <c r="AO11" s="1">
        <f t="shared" si="14"/>
        <v>0.65279921335202595</v>
      </c>
      <c r="AP11" s="1" t="s">
        <v>38</v>
      </c>
      <c r="AQ11" s="3">
        <v>168.08</v>
      </c>
      <c r="AR11" s="3">
        <v>44.906633299388112</v>
      </c>
      <c r="AS11" s="3">
        <v>94</v>
      </c>
      <c r="AT11" s="3">
        <v>265</v>
      </c>
      <c r="AU11" s="3">
        <v>134</v>
      </c>
      <c r="AV11" s="3">
        <v>202.5</v>
      </c>
      <c r="AW11" s="3">
        <v>156.5</v>
      </c>
      <c r="AX11" s="1" t="s">
        <v>56</v>
      </c>
      <c r="AY11" s="1" t="s">
        <v>66</v>
      </c>
      <c r="AZ11" s="1" t="s">
        <v>68</v>
      </c>
      <c r="BA11" s="1" t="s">
        <v>69</v>
      </c>
      <c r="BB11" s="1" t="s">
        <v>62</v>
      </c>
    </row>
    <row r="12" spans="1:67" x14ac:dyDescent="0.25">
      <c r="A12" s="1">
        <v>11</v>
      </c>
      <c r="B12" s="2" t="s">
        <v>24</v>
      </c>
      <c r="C12" s="6">
        <v>1</v>
      </c>
      <c r="D12" s="1">
        <v>30</v>
      </c>
      <c r="E12" s="1">
        <v>30</v>
      </c>
      <c r="F12" s="1">
        <f t="shared" si="0"/>
        <v>0</v>
      </c>
      <c r="G12" s="1">
        <v>1.27</v>
      </c>
      <c r="H12" s="1">
        <v>7.2</v>
      </c>
      <c r="I12" s="1">
        <v>275</v>
      </c>
      <c r="J12" s="1" t="s">
        <v>3</v>
      </c>
      <c r="K12" s="1" t="s">
        <v>41</v>
      </c>
      <c r="L12" s="1" t="s">
        <v>40</v>
      </c>
      <c r="M12" s="1">
        <v>42</v>
      </c>
      <c r="N12" s="1">
        <f t="shared" si="4"/>
        <v>-0.16901565087514275</v>
      </c>
      <c r="O12" s="1">
        <f t="shared" si="5"/>
        <v>1.6981132075471697</v>
      </c>
      <c r="P12" s="1" t="s">
        <v>38</v>
      </c>
      <c r="Q12" s="1" t="s">
        <v>38</v>
      </c>
      <c r="R12" s="1">
        <v>68</v>
      </c>
      <c r="S12" s="1">
        <f t="shared" si="6"/>
        <v>0.31592090761493374</v>
      </c>
      <c r="T12" s="1">
        <f t="shared" si="7"/>
        <v>6.6037735849056602</v>
      </c>
      <c r="U12" s="1" t="s">
        <v>39</v>
      </c>
      <c r="V12" s="1" t="s">
        <v>38</v>
      </c>
      <c r="W12" s="1">
        <v>86</v>
      </c>
      <c r="X12" s="1">
        <f t="shared" si="8"/>
        <v>0.65164621733883288</v>
      </c>
      <c r="Y12" s="1">
        <f t="shared" si="9"/>
        <v>10</v>
      </c>
      <c r="Z12" s="1" t="s">
        <v>39</v>
      </c>
      <c r="AA12" s="1" t="s">
        <v>38</v>
      </c>
      <c r="AB12" s="1" t="s">
        <v>36</v>
      </c>
      <c r="AC12" s="1" t="str">
        <f t="shared" si="10"/>
        <v>null</v>
      </c>
      <c r="AD12" s="1" t="str">
        <f t="shared" si="11"/>
        <v>null</v>
      </c>
      <c r="AE12" s="1" t="s">
        <v>36</v>
      </c>
      <c r="AF12" s="1" t="s">
        <v>36</v>
      </c>
      <c r="AG12" s="1" t="s">
        <v>36</v>
      </c>
      <c r="AH12" s="1" t="str">
        <f t="shared" si="12"/>
        <v>null</v>
      </c>
      <c r="AI12" s="1" t="str">
        <f t="shared" si="13"/>
        <v>null</v>
      </c>
      <c r="AJ12" s="1" t="s">
        <v>36</v>
      </c>
      <c r="AK12" s="1" t="s">
        <v>36</v>
      </c>
      <c r="AL12" s="1">
        <f t="shared" si="1"/>
        <v>-0.16901565087514275</v>
      </c>
      <c r="AM12" s="1">
        <f t="shared" si="2"/>
        <v>0.26618382469287466</v>
      </c>
      <c r="AN12" s="1">
        <f t="shared" si="3"/>
        <v>0.65164621733883288</v>
      </c>
      <c r="AO12" s="1">
        <f t="shared" si="14"/>
        <v>0.82066186821397569</v>
      </c>
      <c r="AP12" s="1" t="s">
        <v>38</v>
      </c>
      <c r="AQ12" s="3">
        <v>53.7</v>
      </c>
      <c r="AR12" s="3">
        <v>12.162589010098607</v>
      </c>
      <c r="AS12" s="3">
        <v>33</v>
      </c>
      <c r="AT12" s="3">
        <v>86</v>
      </c>
      <c r="AU12" s="3">
        <v>45</v>
      </c>
      <c r="AV12" s="3">
        <v>61</v>
      </c>
      <c r="AW12" s="3">
        <v>50</v>
      </c>
      <c r="AX12" s="1" t="s">
        <v>56</v>
      </c>
      <c r="AY12" s="1" t="s">
        <v>70</v>
      </c>
      <c r="AZ12" s="1" t="s">
        <v>71</v>
      </c>
      <c r="BA12" s="1" t="s">
        <v>54</v>
      </c>
      <c r="BB12" s="1" t="s">
        <v>72</v>
      </c>
    </row>
    <row r="13" spans="1:67" x14ac:dyDescent="0.25">
      <c r="A13" s="1">
        <v>12</v>
      </c>
      <c r="B13" s="2" t="s">
        <v>23</v>
      </c>
      <c r="C13" s="6">
        <v>1</v>
      </c>
      <c r="D13" s="1">
        <v>30</v>
      </c>
      <c r="E13" s="1">
        <v>30</v>
      </c>
      <c r="F13" s="1">
        <f t="shared" si="0"/>
        <v>0</v>
      </c>
      <c r="G13" s="1">
        <v>1.74</v>
      </c>
      <c r="H13" s="1">
        <v>6.8</v>
      </c>
      <c r="I13" s="1">
        <v>658</v>
      </c>
      <c r="J13" s="1" t="s">
        <v>3</v>
      </c>
      <c r="K13" s="1" t="s">
        <v>40</v>
      </c>
      <c r="L13" s="1" t="s">
        <v>36</v>
      </c>
      <c r="M13" s="1" t="s">
        <v>36</v>
      </c>
      <c r="N13" s="1" t="str">
        <f t="shared" si="4"/>
        <v>null</v>
      </c>
      <c r="O13" s="1" t="str">
        <f t="shared" si="5"/>
        <v>null</v>
      </c>
      <c r="P13" s="1" t="s">
        <v>38</v>
      </c>
      <c r="Q13" s="1" t="s">
        <v>38</v>
      </c>
      <c r="R13" s="1" t="s">
        <v>36</v>
      </c>
      <c r="S13" s="1" t="str">
        <f t="shared" si="6"/>
        <v>null</v>
      </c>
      <c r="T13" s="1" t="str">
        <f t="shared" si="7"/>
        <v>null</v>
      </c>
      <c r="U13" s="1" t="s">
        <v>38</v>
      </c>
      <c r="V13" s="1" t="s">
        <v>38</v>
      </c>
      <c r="W13" s="1" t="s">
        <v>36</v>
      </c>
      <c r="X13" s="1" t="str">
        <f t="shared" si="8"/>
        <v>null</v>
      </c>
      <c r="Y13" s="1" t="str">
        <f t="shared" si="9"/>
        <v>null</v>
      </c>
      <c r="Z13" s="1" t="s">
        <v>38</v>
      </c>
      <c r="AA13" s="1" t="s">
        <v>38</v>
      </c>
      <c r="AB13" s="1" t="s">
        <v>36</v>
      </c>
      <c r="AC13" s="1" t="str">
        <f t="shared" si="10"/>
        <v>null</v>
      </c>
      <c r="AD13" s="1" t="str">
        <f t="shared" si="11"/>
        <v>null</v>
      </c>
      <c r="AE13" s="1" t="s">
        <v>36</v>
      </c>
      <c r="AF13" s="1" t="s">
        <v>36</v>
      </c>
      <c r="AG13" s="1" t="s">
        <v>36</v>
      </c>
      <c r="AH13" s="1" t="str">
        <f t="shared" si="12"/>
        <v>null</v>
      </c>
      <c r="AI13" s="1" t="str">
        <f t="shared" si="13"/>
        <v>null</v>
      </c>
      <c r="AJ13" s="1" t="s">
        <v>36</v>
      </c>
      <c r="AK13" s="1" t="s">
        <v>36</v>
      </c>
      <c r="AL13" s="1" t="s">
        <v>36</v>
      </c>
      <c r="AM13" s="1" t="s">
        <v>36</v>
      </c>
      <c r="AN13" s="1" t="s">
        <v>36</v>
      </c>
      <c r="AO13" s="1" t="s">
        <v>36</v>
      </c>
      <c r="AP13" s="1" t="s">
        <v>38</v>
      </c>
      <c r="AQ13" s="1" t="s">
        <v>36</v>
      </c>
      <c r="AR13" s="1" t="s">
        <v>36</v>
      </c>
      <c r="AS13" s="1" t="s">
        <v>36</v>
      </c>
      <c r="AT13" s="1" t="s">
        <v>36</v>
      </c>
      <c r="AU13" s="1" t="s">
        <v>36</v>
      </c>
      <c r="AV13" s="1" t="s">
        <v>36</v>
      </c>
      <c r="AW13" s="1" t="s">
        <v>36</v>
      </c>
      <c r="AX13" s="1" t="s">
        <v>50</v>
      </c>
      <c r="AY13" s="1" t="s">
        <v>73</v>
      </c>
      <c r="AZ13" s="1" t="s">
        <v>74</v>
      </c>
      <c r="BA13" s="1" t="s">
        <v>54</v>
      </c>
      <c r="BB13" s="1" t="s">
        <v>62</v>
      </c>
    </row>
    <row r="14" spans="1:67" x14ac:dyDescent="0.25">
      <c r="A14" s="1">
        <v>13</v>
      </c>
      <c r="B14" s="2" t="s">
        <v>22</v>
      </c>
      <c r="C14" s="6">
        <v>1</v>
      </c>
      <c r="D14" s="1">
        <v>90</v>
      </c>
      <c r="E14" s="1">
        <v>105</v>
      </c>
      <c r="F14" s="1">
        <f t="shared" si="0"/>
        <v>-15</v>
      </c>
      <c r="G14" s="1">
        <v>1.75</v>
      </c>
      <c r="H14" s="1" t="s">
        <v>36</v>
      </c>
      <c r="I14" s="1" t="s">
        <v>36</v>
      </c>
      <c r="J14" s="1" t="s">
        <v>0</v>
      </c>
      <c r="K14" s="1" t="s">
        <v>41</v>
      </c>
      <c r="L14" s="1" t="s">
        <v>41</v>
      </c>
      <c r="M14" s="1">
        <v>220</v>
      </c>
      <c r="N14" s="1">
        <f t="shared" si="4"/>
        <v>3.1509346341723039</v>
      </c>
      <c r="O14" s="1">
        <f t="shared" si="5"/>
        <v>3.8219895287958119</v>
      </c>
      <c r="P14" s="1" t="s">
        <v>38</v>
      </c>
      <c r="Q14" s="1" t="s">
        <v>38</v>
      </c>
      <c r="R14" s="1">
        <v>372</v>
      </c>
      <c r="S14" s="1">
        <f t="shared" si="6"/>
        <v>5.9859483607296742</v>
      </c>
      <c r="T14" s="1">
        <f t="shared" si="7"/>
        <v>6.4746945898778367</v>
      </c>
      <c r="U14" s="1" t="s">
        <v>38</v>
      </c>
      <c r="V14" s="1" t="s">
        <v>38</v>
      </c>
      <c r="W14" s="1">
        <v>10</v>
      </c>
      <c r="X14" s="1">
        <f t="shared" si="8"/>
        <v>-0.76586064593985226</v>
      </c>
      <c r="Y14" s="1">
        <f t="shared" si="9"/>
        <v>0.15706806282722513</v>
      </c>
      <c r="Z14" s="1" t="s">
        <v>38</v>
      </c>
      <c r="AA14" s="1" t="s">
        <v>38</v>
      </c>
      <c r="AB14" s="1" t="s">
        <v>36</v>
      </c>
      <c r="AC14" s="1" t="str">
        <f t="shared" si="10"/>
        <v>null</v>
      </c>
      <c r="AD14" s="1" t="str">
        <f t="shared" si="11"/>
        <v>null</v>
      </c>
      <c r="AE14" s="1" t="s">
        <v>36</v>
      </c>
      <c r="AF14" s="1" t="s">
        <v>36</v>
      </c>
      <c r="AG14" s="1">
        <v>201</v>
      </c>
      <c r="AH14" s="1">
        <f t="shared" si="12"/>
        <v>2.7965579183526326</v>
      </c>
      <c r="AI14" s="1">
        <f t="shared" si="13"/>
        <v>3.4904013961605584</v>
      </c>
      <c r="AJ14" s="1" t="s">
        <v>38</v>
      </c>
      <c r="AK14" s="1" t="s">
        <v>38</v>
      </c>
      <c r="AL14" s="1">
        <f>MIN(N14,S14,X14,AH14)</f>
        <v>-0.76586064593985226</v>
      </c>
      <c r="AM14" s="1">
        <f>AVERAGE(N14,S14,X14,AH14)</f>
        <v>2.7918950668286895</v>
      </c>
      <c r="AN14" s="1">
        <f>MAX(N14,S14,X14,AH14)</f>
        <v>5.9859483607296742</v>
      </c>
      <c r="AO14" s="1">
        <f t="shared" ref="AO14" si="15">AN14-AL14</f>
        <v>6.7518090066695269</v>
      </c>
      <c r="AP14" s="1" t="s">
        <v>38</v>
      </c>
      <c r="AQ14" s="3">
        <v>205.1</v>
      </c>
      <c r="AR14" s="3">
        <v>141.08171752714156</v>
      </c>
      <c r="AS14" s="3">
        <v>1</v>
      </c>
      <c r="AT14" s="3">
        <v>574</v>
      </c>
      <c r="AU14" s="3">
        <v>96.5</v>
      </c>
      <c r="AV14" s="3">
        <v>279.25</v>
      </c>
      <c r="AW14" s="3">
        <v>216</v>
      </c>
      <c r="AX14" s="1" t="s">
        <v>58</v>
      </c>
      <c r="AY14" s="1" t="s">
        <v>54</v>
      </c>
      <c r="AZ14" s="1" t="s">
        <v>59</v>
      </c>
      <c r="BA14" s="1" t="s">
        <v>65</v>
      </c>
    </row>
    <row r="15" spans="1:67" x14ac:dyDescent="0.25">
      <c r="A15" s="1">
        <v>14</v>
      </c>
      <c r="B15" s="2" t="s">
        <v>21</v>
      </c>
      <c r="C15" s="6">
        <v>1</v>
      </c>
      <c r="D15" s="1">
        <v>90</v>
      </c>
      <c r="E15" s="1">
        <v>90</v>
      </c>
      <c r="F15" s="1">
        <f t="shared" si="0"/>
        <v>0</v>
      </c>
      <c r="G15" s="1">
        <v>3.23</v>
      </c>
      <c r="H15" s="1">
        <v>7.8</v>
      </c>
      <c r="I15" s="1">
        <v>94</v>
      </c>
      <c r="J15" s="1" t="s">
        <v>3</v>
      </c>
      <c r="K15" s="1" t="s">
        <v>37</v>
      </c>
      <c r="L15" s="1" t="s">
        <v>41</v>
      </c>
      <c r="M15" s="1">
        <v>85</v>
      </c>
      <c r="N15" s="1">
        <f t="shared" si="4"/>
        <v>0.63299481124306067</v>
      </c>
      <c r="O15" s="1">
        <f t="shared" si="5"/>
        <v>3.1400966183574881</v>
      </c>
      <c r="P15" s="1" t="s">
        <v>38</v>
      </c>
      <c r="Q15" s="1" t="s">
        <v>38</v>
      </c>
      <c r="R15" s="1">
        <v>148</v>
      </c>
      <c r="S15" s="1">
        <f t="shared" si="6"/>
        <v>1.8080333952767076</v>
      </c>
      <c r="T15" s="1">
        <f t="shared" si="7"/>
        <v>6.1835748792270531</v>
      </c>
      <c r="U15" s="1" t="s">
        <v>39</v>
      </c>
      <c r="V15" s="1" t="s">
        <v>38</v>
      </c>
      <c r="W15" s="1">
        <v>68</v>
      </c>
      <c r="X15" s="1">
        <f t="shared" si="8"/>
        <v>0.31592090761493374</v>
      </c>
      <c r="Y15" s="1">
        <f t="shared" si="9"/>
        <v>2.318840579710145</v>
      </c>
      <c r="Z15" s="1" t="s">
        <v>38</v>
      </c>
      <c r="AA15" s="1" t="s">
        <v>38</v>
      </c>
      <c r="AB15" s="1" t="s">
        <v>36</v>
      </c>
      <c r="AC15" s="1" t="str">
        <f t="shared" si="10"/>
        <v>null</v>
      </c>
      <c r="AD15" s="1" t="str">
        <f t="shared" si="11"/>
        <v>null</v>
      </c>
      <c r="AE15" s="1" t="s">
        <v>36</v>
      </c>
      <c r="AF15" s="1" t="s">
        <v>36</v>
      </c>
      <c r="AG15" s="1" t="s">
        <v>36</v>
      </c>
      <c r="AH15" s="1" t="str">
        <f t="shared" si="12"/>
        <v>null</v>
      </c>
      <c r="AI15" s="1" t="str">
        <f t="shared" si="13"/>
        <v>null</v>
      </c>
      <c r="AJ15" s="1" t="s">
        <v>36</v>
      </c>
      <c r="AK15" s="1" t="s">
        <v>36</v>
      </c>
      <c r="AL15" s="1">
        <f>MIN(N15,S15,X15,AH15)</f>
        <v>0.31592090761493374</v>
      </c>
      <c r="AM15" s="1">
        <f>AVERAGE(N15,S15,X15,AH15)</f>
        <v>0.91898303804490056</v>
      </c>
      <c r="AN15" s="1">
        <f>MAX(N15,S15,X15,AH15)</f>
        <v>1.8080333952767076</v>
      </c>
      <c r="AO15" s="1">
        <f t="shared" ref="AO15:AO16" si="16">AN15-AL15</f>
        <v>1.4921124876617737</v>
      </c>
      <c r="AP15" s="1" t="s">
        <v>38</v>
      </c>
      <c r="AQ15" s="3">
        <v>140.18</v>
      </c>
      <c r="AR15" s="3">
        <v>40.6145093205241</v>
      </c>
      <c r="AS15" s="3">
        <v>20</v>
      </c>
      <c r="AT15" s="3">
        <v>227</v>
      </c>
      <c r="AU15" s="3">
        <v>118.5</v>
      </c>
      <c r="AV15" s="3">
        <v>168</v>
      </c>
      <c r="AW15" s="3">
        <v>143</v>
      </c>
      <c r="AX15" s="1" t="s">
        <v>75</v>
      </c>
      <c r="AY15" s="1" t="s">
        <v>51</v>
      </c>
      <c r="AZ15" s="1" t="s">
        <v>58</v>
      </c>
      <c r="BA15" s="1" t="s">
        <v>76</v>
      </c>
      <c r="BB15" s="1" t="s">
        <v>54</v>
      </c>
    </row>
    <row r="16" spans="1:67" x14ac:dyDescent="0.25">
      <c r="A16" s="1">
        <v>15</v>
      </c>
      <c r="B16" s="2" t="s">
        <v>20</v>
      </c>
      <c r="C16" s="6">
        <v>1</v>
      </c>
      <c r="D16" s="1">
        <v>71</v>
      </c>
      <c r="E16" s="1">
        <v>75</v>
      </c>
      <c r="F16" s="1">
        <f t="shared" si="0"/>
        <v>-4</v>
      </c>
      <c r="G16" s="1">
        <v>3.23</v>
      </c>
      <c r="H16" s="1">
        <v>7.6</v>
      </c>
      <c r="I16" s="1">
        <v>266</v>
      </c>
      <c r="J16" s="1" t="s">
        <v>0</v>
      </c>
      <c r="K16" s="1" t="s">
        <v>40</v>
      </c>
      <c r="L16" s="1" t="s">
        <v>41</v>
      </c>
      <c r="M16" s="1">
        <v>15</v>
      </c>
      <c r="N16" s="1">
        <f t="shared" si="4"/>
        <v>-0.67260361546099146</v>
      </c>
      <c r="O16" s="1">
        <f t="shared" si="5"/>
        <v>1.2328767123287672</v>
      </c>
      <c r="P16" s="1" t="s">
        <v>38</v>
      </c>
      <c r="Q16" s="1" t="s">
        <v>39</v>
      </c>
      <c r="R16" s="1">
        <v>21</v>
      </c>
      <c r="S16" s="1">
        <f t="shared" si="6"/>
        <v>-0.56069517888635834</v>
      </c>
      <c r="T16" s="1">
        <f t="shared" si="7"/>
        <v>2.054794520547945</v>
      </c>
      <c r="U16" s="1" t="s">
        <v>38</v>
      </c>
      <c r="V16" s="1" t="s">
        <v>39</v>
      </c>
      <c r="W16" s="1">
        <v>18</v>
      </c>
      <c r="X16" s="1">
        <f t="shared" si="8"/>
        <v>-0.61664939717367484</v>
      </c>
      <c r="Y16" s="1">
        <f t="shared" si="9"/>
        <v>1.6438356164383561</v>
      </c>
      <c r="Z16" s="1" t="s">
        <v>38</v>
      </c>
      <c r="AA16" s="1" t="s">
        <v>38</v>
      </c>
      <c r="AB16" s="1" t="s">
        <v>36</v>
      </c>
      <c r="AC16" s="1" t="str">
        <f t="shared" si="10"/>
        <v>null</v>
      </c>
      <c r="AD16" s="1" t="str">
        <f t="shared" si="11"/>
        <v>null</v>
      </c>
      <c r="AE16" s="1" t="s">
        <v>36</v>
      </c>
      <c r="AF16" s="1" t="s">
        <v>36</v>
      </c>
      <c r="AG16" s="1" t="s">
        <v>36</v>
      </c>
      <c r="AH16" s="1" t="str">
        <f t="shared" si="12"/>
        <v>null</v>
      </c>
      <c r="AI16" s="1" t="str">
        <f t="shared" si="13"/>
        <v>null</v>
      </c>
      <c r="AJ16" s="1" t="s">
        <v>36</v>
      </c>
      <c r="AK16" s="1" t="s">
        <v>36</v>
      </c>
      <c r="AL16" s="1">
        <f>MIN(N16,S16,X16,AH16)</f>
        <v>-0.67260361546099146</v>
      </c>
      <c r="AM16" s="1">
        <f>AVERAGE(N16,S16,X16,AH16)</f>
        <v>-0.61664939717367484</v>
      </c>
      <c r="AN16" s="1">
        <f>MAX(N16,S16,X16,AH16)</f>
        <v>-0.56069517888635834</v>
      </c>
      <c r="AO16" s="1">
        <f t="shared" si="16"/>
        <v>0.11190843657463312</v>
      </c>
      <c r="AP16" s="1" t="s">
        <v>38</v>
      </c>
      <c r="AQ16" s="3">
        <v>35.64</v>
      </c>
      <c r="AR16" s="3">
        <v>15.768426215260748</v>
      </c>
      <c r="AS16" s="3">
        <v>6</v>
      </c>
      <c r="AT16" s="3">
        <v>79</v>
      </c>
      <c r="AU16" s="3">
        <v>24</v>
      </c>
      <c r="AV16" s="3">
        <v>45</v>
      </c>
      <c r="AW16" s="3">
        <v>34</v>
      </c>
      <c r="AX16" s="1" t="s">
        <v>77</v>
      </c>
      <c r="AY16" s="1" t="s">
        <v>78</v>
      </c>
      <c r="AZ16" s="1" t="s">
        <v>79</v>
      </c>
      <c r="BA16" s="1" t="s">
        <v>55</v>
      </c>
      <c r="BB16" s="1" t="s">
        <v>80</v>
      </c>
    </row>
    <row r="17" spans="1:55" x14ac:dyDescent="0.25">
      <c r="A17" s="1">
        <v>16</v>
      </c>
      <c r="B17" s="2" t="s">
        <v>19</v>
      </c>
      <c r="C17" s="6">
        <v>1</v>
      </c>
      <c r="D17" s="1">
        <v>30</v>
      </c>
      <c r="E17" s="1">
        <v>20</v>
      </c>
      <c r="F17" s="1">
        <f t="shared" si="0"/>
        <v>10</v>
      </c>
      <c r="G17" s="1">
        <v>1.75</v>
      </c>
      <c r="H17" s="1">
        <v>6.7</v>
      </c>
      <c r="I17" s="1">
        <v>5231</v>
      </c>
      <c r="J17" s="1" t="s">
        <v>0</v>
      </c>
      <c r="K17" s="1" t="s">
        <v>37</v>
      </c>
      <c r="L17" s="1" t="s">
        <v>40</v>
      </c>
      <c r="M17" s="1" t="s">
        <v>36</v>
      </c>
      <c r="N17" s="1" t="str">
        <f t="shared" si="4"/>
        <v>null</v>
      </c>
      <c r="O17" s="1" t="str">
        <f t="shared" si="5"/>
        <v>null</v>
      </c>
      <c r="P17" s="1" t="s">
        <v>38</v>
      </c>
      <c r="Q17" s="1" t="s">
        <v>38</v>
      </c>
      <c r="R17" s="1" t="s">
        <v>36</v>
      </c>
      <c r="S17" s="1" t="str">
        <f t="shared" si="6"/>
        <v>null</v>
      </c>
      <c r="T17" s="1" t="str">
        <f t="shared" si="7"/>
        <v>null</v>
      </c>
      <c r="U17" s="1" t="s">
        <v>36</v>
      </c>
      <c r="V17" s="1" t="s">
        <v>36</v>
      </c>
      <c r="W17" s="1" t="s">
        <v>36</v>
      </c>
      <c r="X17" s="1" t="str">
        <f t="shared" si="8"/>
        <v>null</v>
      </c>
      <c r="Y17" s="1" t="str">
        <f t="shared" si="9"/>
        <v>null</v>
      </c>
      <c r="Z17" s="1" t="s">
        <v>38</v>
      </c>
      <c r="AA17" s="1" t="s">
        <v>38</v>
      </c>
      <c r="AB17" s="1" t="s">
        <v>36</v>
      </c>
      <c r="AC17" s="1" t="str">
        <f t="shared" si="10"/>
        <v>null</v>
      </c>
      <c r="AD17" s="1" t="str">
        <f t="shared" si="11"/>
        <v>null</v>
      </c>
      <c r="AE17" s="1" t="s">
        <v>36</v>
      </c>
      <c r="AF17" s="1" t="s">
        <v>36</v>
      </c>
      <c r="AG17" s="1" t="s">
        <v>36</v>
      </c>
      <c r="AH17" s="1" t="str">
        <f t="shared" si="12"/>
        <v>null</v>
      </c>
      <c r="AI17" s="1" t="str">
        <f t="shared" si="13"/>
        <v>null</v>
      </c>
      <c r="AJ17" s="1" t="s">
        <v>36</v>
      </c>
      <c r="AK17" s="1" t="s">
        <v>36</v>
      </c>
      <c r="AL17" s="1" t="s">
        <v>36</v>
      </c>
      <c r="AM17" s="1" t="s">
        <v>36</v>
      </c>
      <c r="AN17" s="1" t="s">
        <v>36</v>
      </c>
      <c r="AO17" s="1" t="s">
        <v>36</v>
      </c>
      <c r="AP17" s="1" t="s">
        <v>39</v>
      </c>
      <c r="AQ17" s="1" t="s">
        <v>36</v>
      </c>
      <c r="AR17" s="1" t="s">
        <v>36</v>
      </c>
      <c r="AS17" s="1" t="s">
        <v>36</v>
      </c>
      <c r="AT17" s="1" t="s">
        <v>36</v>
      </c>
      <c r="AU17" s="1" t="s">
        <v>36</v>
      </c>
      <c r="AV17" s="1" t="s">
        <v>36</v>
      </c>
      <c r="AW17" s="1" t="s">
        <v>36</v>
      </c>
      <c r="AX17" s="1" t="s">
        <v>62</v>
      </c>
      <c r="AY17" s="1" t="s">
        <v>64</v>
      </c>
      <c r="AZ17" s="1" t="s">
        <v>53</v>
      </c>
    </row>
    <row r="18" spans="1:55" x14ac:dyDescent="0.25">
      <c r="A18" s="1">
        <v>17</v>
      </c>
      <c r="B18" s="2" t="s">
        <v>81</v>
      </c>
      <c r="C18" s="6">
        <v>1</v>
      </c>
      <c r="D18" s="1">
        <v>30</v>
      </c>
      <c r="E18" s="1">
        <v>20</v>
      </c>
      <c r="F18" s="1">
        <f t="shared" si="0"/>
        <v>10</v>
      </c>
      <c r="G18" s="1">
        <v>1.21</v>
      </c>
      <c r="H18" s="1">
        <v>7.4</v>
      </c>
      <c r="I18" s="1">
        <v>207</v>
      </c>
      <c r="J18" s="1" t="s">
        <v>0</v>
      </c>
      <c r="K18" s="1" t="s">
        <v>42</v>
      </c>
      <c r="L18" s="1" t="s">
        <v>37</v>
      </c>
      <c r="M18" s="1">
        <v>58</v>
      </c>
      <c r="N18" s="1">
        <f t="shared" si="4"/>
        <v>0.129406846657212</v>
      </c>
      <c r="O18" s="1">
        <f t="shared" si="5"/>
        <v>7.333333333333333</v>
      </c>
      <c r="P18" s="1" t="s">
        <v>39</v>
      </c>
      <c r="Q18" s="1" t="s">
        <v>38</v>
      </c>
      <c r="R18" s="1">
        <v>31</v>
      </c>
      <c r="S18" s="1">
        <f t="shared" si="6"/>
        <v>-0.37418111792863662</v>
      </c>
      <c r="T18" s="1">
        <f t="shared" si="7"/>
        <v>1.3333333333333333</v>
      </c>
      <c r="U18" s="1" t="s">
        <v>39</v>
      </c>
      <c r="V18" s="1" t="s">
        <v>38</v>
      </c>
      <c r="W18" s="1">
        <v>30</v>
      </c>
      <c r="X18" s="1">
        <f t="shared" si="8"/>
        <v>-0.39283252402440882</v>
      </c>
      <c r="Y18" s="1">
        <f t="shared" si="9"/>
        <v>1.1111111111111112</v>
      </c>
      <c r="Z18" s="1" t="s">
        <v>39</v>
      </c>
      <c r="AA18" s="1" t="s">
        <v>38</v>
      </c>
      <c r="AB18" s="1" t="s">
        <v>36</v>
      </c>
      <c r="AC18" s="1" t="str">
        <f t="shared" si="10"/>
        <v>null</v>
      </c>
      <c r="AD18" s="1" t="str">
        <f t="shared" si="11"/>
        <v>null</v>
      </c>
      <c r="AE18" s="1" t="s">
        <v>36</v>
      </c>
      <c r="AF18" s="1" t="s">
        <v>36</v>
      </c>
      <c r="AG18" s="1">
        <v>46</v>
      </c>
      <c r="AH18" s="1">
        <f t="shared" si="12"/>
        <v>-9.4410026492054058E-2</v>
      </c>
      <c r="AI18" s="1">
        <f t="shared" si="13"/>
        <v>4.666666666666667</v>
      </c>
      <c r="AJ18" s="1" t="s">
        <v>38</v>
      </c>
      <c r="AK18" s="1" t="s">
        <v>38</v>
      </c>
      <c r="AL18" s="1">
        <f>MIN(N18,S18,X18,AH18)</f>
        <v>-0.39283252402440882</v>
      </c>
      <c r="AM18" s="1">
        <f>AVERAGE(N18,S18,X18,AH18)</f>
        <v>-0.18300420544697188</v>
      </c>
      <c r="AN18" s="1">
        <f>MAX(N18,S18,X18,AH18)</f>
        <v>0.129406846657212</v>
      </c>
      <c r="AO18" s="1">
        <f t="shared" ref="AO18" si="17">AN18-AL18</f>
        <v>0.52223937068162085</v>
      </c>
      <c r="AP18" s="1" t="s">
        <v>38</v>
      </c>
      <c r="AQ18" s="3">
        <v>40.32</v>
      </c>
      <c r="AR18" s="3">
        <v>10.784418086729939</v>
      </c>
      <c r="AS18" s="3">
        <v>25</v>
      </c>
      <c r="AT18" s="3">
        <v>70</v>
      </c>
      <c r="AU18" s="3">
        <v>31</v>
      </c>
      <c r="AV18" s="3">
        <v>47</v>
      </c>
      <c r="AW18" s="3">
        <v>38</v>
      </c>
      <c r="AX18" s="1" t="s">
        <v>45</v>
      </c>
      <c r="AY18" s="1" t="s">
        <v>82</v>
      </c>
      <c r="AZ18" s="1" t="s">
        <v>55</v>
      </c>
    </row>
    <row r="19" spans="1:55" x14ac:dyDescent="0.25">
      <c r="A19" s="1">
        <v>18</v>
      </c>
      <c r="B19" s="2" t="s">
        <v>18</v>
      </c>
      <c r="C19" s="6">
        <v>1</v>
      </c>
      <c r="D19" s="1">
        <v>46</v>
      </c>
      <c r="E19" s="1">
        <v>30</v>
      </c>
      <c r="F19" s="1">
        <f t="shared" si="0"/>
        <v>16</v>
      </c>
      <c r="G19" s="1">
        <v>1.54</v>
      </c>
      <c r="H19" s="1">
        <v>6.6</v>
      </c>
      <c r="I19" s="1">
        <v>889</v>
      </c>
      <c r="J19" s="1" t="s">
        <v>0</v>
      </c>
      <c r="K19" s="1" t="s">
        <v>40</v>
      </c>
      <c r="L19" s="1" t="s">
        <v>40</v>
      </c>
      <c r="M19" s="1" t="s">
        <v>36</v>
      </c>
      <c r="N19" s="1" t="str">
        <f t="shared" si="4"/>
        <v>null</v>
      </c>
      <c r="O19" s="1" t="str">
        <f t="shared" si="5"/>
        <v>null</v>
      </c>
      <c r="P19" s="1" t="s">
        <v>38</v>
      </c>
      <c r="Q19" s="1" t="s">
        <v>39</v>
      </c>
      <c r="R19" s="1" t="s">
        <v>36</v>
      </c>
      <c r="S19" s="1" t="str">
        <f t="shared" si="6"/>
        <v>null</v>
      </c>
      <c r="T19" s="1" t="str">
        <f t="shared" si="7"/>
        <v>null</v>
      </c>
      <c r="U19" s="1" t="s">
        <v>36</v>
      </c>
      <c r="V19" s="1" t="s">
        <v>36</v>
      </c>
      <c r="W19" s="1" t="s">
        <v>36</v>
      </c>
      <c r="X19" s="1" t="str">
        <f t="shared" si="8"/>
        <v>null</v>
      </c>
      <c r="Y19" s="1" t="str">
        <f t="shared" si="9"/>
        <v>null</v>
      </c>
      <c r="Z19" s="1" t="s">
        <v>38</v>
      </c>
      <c r="AA19" s="1" t="s">
        <v>39</v>
      </c>
      <c r="AB19" s="1" t="s">
        <v>36</v>
      </c>
      <c r="AC19" s="1" t="str">
        <f t="shared" si="10"/>
        <v>null</v>
      </c>
      <c r="AD19" s="1" t="str">
        <f t="shared" si="11"/>
        <v>null</v>
      </c>
      <c r="AE19" s="1" t="s">
        <v>36</v>
      </c>
      <c r="AF19" s="1" t="s">
        <v>36</v>
      </c>
      <c r="AG19" s="1" t="s">
        <v>36</v>
      </c>
      <c r="AH19" s="1" t="str">
        <f t="shared" si="12"/>
        <v>null</v>
      </c>
      <c r="AI19" s="1" t="str">
        <f t="shared" si="13"/>
        <v>null</v>
      </c>
      <c r="AJ19" s="1" t="s">
        <v>36</v>
      </c>
      <c r="AK19" s="1" t="s">
        <v>36</v>
      </c>
      <c r="AL19" s="1" t="s">
        <v>36</v>
      </c>
      <c r="AM19" s="1" t="s">
        <v>36</v>
      </c>
      <c r="AN19" s="1" t="s">
        <v>36</v>
      </c>
      <c r="AO19" s="1" t="s">
        <v>36</v>
      </c>
      <c r="AP19" s="1" t="s">
        <v>39</v>
      </c>
      <c r="AQ19" s="1" t="s">
        <v>36</v>
      </c>
      <c r="AR19" s="1" t="s">
        <v>36</v>
      </c>
      <c r="AS19" s="1" t="s">
        <v>36</v>
      </c>
      <c r="AT19" s="1" t="s">
        <v>36</v>
      </c>
      <c r="AU19" s="1" t="s">
        <v>36</v>
      </c>
      <c r="AV19" s="1" t="s">
        <v>36</v>
      </c>
      <c r="AW19" s="1" t="s">
        <v>36</v>
      </c>
      <c r="AX19" s="1" t="s">
        <v>45</v>
      </c>
      <c r="AY19" s="1" t="s">
        <v>58</v>
      </c>
    </row>
    <row r="20" spans="1:55" x14ac:dyDescent="0.25">
      <c r="A20" s="1">
        <v>19</v>
      </c>
      <c r="B20" s="2" t="s">
        <v>17</v>
      </c>
      <c r="C20" s="6">
        <v>1</v>
      </c>
      <c r="D20" s="1">
        <v>20</v>
      </c>
      <c r="E20" s="1">
        <v>15</v>
      </c>
      <c r="F20" s="1">
        <f t="shared" si="0"/>
        <v>5</v>
      </c>
      <c r="G20" s="1">
        <v>1.71</v>
      </c>
      <c r="H20" s="1">
        <v>7.1</v>
      </c>
      <c r="I20" s="1">
        <v>402</v>
      </c>
      <c r="J20" s="1" t="s">
        <v>0</v>
      </c>
      <c r="K20" s="1" t="s">
        <v>36</v>
      </c>
      <c r="L20" s="1" t="s">
        <v>36</v>
      </c>
      <c r="M20" s="1" t="s">
        <v>36</v>
      </c>
      <c r="N20" s="1" t="str">
        <f t="shared" si="4"/>
        <v>null</v>
      </c>
      <c r="O20" s="1" t="str">
        <f t="shared" si="5"/>
        <v>null</v>
      </c>
      <c r="P20" s="1" t="s">
        <v>38</v>
      </c>
      <c r="Q20" s="1" t="s">
        <v>38</v>
      </c>
      <c r="R20" s="1" t="s">
        <v>36</v>
      </c>
      <c r="S20" s="1" t="str">
        <f t="shared" si="6"/>
        <v>null</v>
      </c>
      <c r="T20" s="1" t="str">
        <f t="shared" si="7"/>
        <v>null</v>
      </c>
      <c r="U20" s="1" t="s">
        <v>36</v>
      </c>
      <c r="V20" s="1" t="s">
        <v>36</v>
      </c>
      <c r="W20" s="1" t="s">
        <v>36</v>
      </c>
      <c r="X20" s="1" t="str">
        <f t="shared" si="8"/>
        <v>null</v>
      </c>
      <c r="Y20" s="1" t="str">
        <f t="shared" si="9"/>
        <v>null</v>
      </c>
      <c r="Z20" s="1" t="s">
        <v>38</v>
      </c>
      <c r="AA20" s="1" t="s">
        <v>38</v>
      </c>
      <c r="AB20" s="1" t="s">
        <v>36</v>
      </c>
      <c r="AC20" s="1" t="str">
        <f t="shared" si="10"/>
        <v>null</v>
      </c>
      <c r="AD20" s="1" t="str">
        <f t="shared" si="11"/>
        <v>null</v>
      </c>
      <c r="AE20" s="1" t="s">
        <v>36</v>
      </c>
      <c r="AF20" s="1" t="s">
        <v>36</v>
      </c>
      <c r="AG20" s="1" t="s">
        <v>36</v>
      </c>
      <c r="AH20" s="1" t="str">
        <f t="shared" si="12"/>
        <v>null</v>
      </c>
      <c r="AI20" s="1" t="str">
        <f t="shared" si="13"/>
        <v>null</v>
      </c>
      <c r="AJ20" s="1" t="s">
        <v>36</v>
      </c>
      <c r="AK20" s="1" t="s">
        <v>36</v>
      </c>
      <c r="AL20" s="1" t="s">
        <v>36</v>
      </c>
      <c r="AM20" s="1" t="s">
        <v>36</v>
      </c>
      <c r="AN20" s="1" t="s">
        <v>36</v>
      </c>
      <c r="AO20" s="1" t="s">
        <v>36</v>
      </c>
      <c r="AP20" s="1" t="s">
        <v>39</v>
      </c>
      <c r="AQ20" s="1" t="s">
        <v>36</v>
      </c>
      <c r="AR20" s="1" t="s">
        <v>36</v>
      </c>
      <c r="AS20" s="1" t="s">
        <v>36</v>
      </c>
      <c r="AT20" s="1" t="s">
        <v>36</v>
      </c>
      <c r="AU20" s="1" t="s">
        <v>36</v>
      </c>
      <c r="AV20" s="1" t="s">
        <v>36</v>
      </c>
      <c r="AW20" s="1" t="s">
        <v>36</v>
      </c>
      <c r="AX20" s="1" t="s">
        <v>83</v>
      </c>
      <c r="AY20" s="1" t="s">
        <v>73</v>
      </c>
      <c r="AZ20" s="1" t="s">
        <v>74</v>
      </c>
      <c r="BA20" s="1" t="s">
        <v>62</v>
      </c>
      <c r="BB20" s="1" t="s">
        <v>53</v>
      </c>
    </row>
    <row r="21" spans="1:55" x14ac:dyDescent="0.25">
      <c r="A21" s="1">
        <v>20</v>
      </c>
      <c r="B21" s="2" t="s">
        <v>16</v>
      </c>
      <c r="C21" s="6">
        <v>1</v>
      </c>
      <c r="D21" s="1">
        <v>30</v>
      </c>
      <c r="E21" s="1">
        <v>30</v>
      </c>
      <c r="F21" s="1">
        <f t="shared" si="0"/>
        <v>0</v>
      </c>
      <c r="G21" s="1">
        <v>1.73</v>
      </c>
      <c r="H21" s="1">
        <v>7</v>
      </c>
      <c r="I21" s="1">
        <v>647</v>
      </c>
      <c r="J21" s="1" t="s">
        <v>0</v>
      </c>
      <c r="K21" s="1" t="s">
        <v>37</v>
      </c>
      <c r="L21" s="1" t="s">
        <v>40</v>
      </c>
      <c r="M21" s="1">
        <v>28</v>
      </c>
      <c r="N21" s="1">
        <f t="shared" si="4"/>
        <v>-0.43013533621595318</v>
      </c>
      <c r="O21" s="1">
        <f t="shared" si="5"/>
        <v>2.5</v>
      </c>
      <c r="P21" s="1" t="s">
        <v>38</v>
      </c>
      <c r="Q21" s="1" t="s">
        <v>39</v>
      </c>
      <c r="R21" s="1" t="s">
        <v>36</v>
      </c>
      <c r="S21" s="1" t="str">
        <f t="shared" si="6"/>
        <v>null</v>
      </c>
      <c r="T21" s="1" t="str">
        <f t="shared" si="7"/>
        <v>null</v>
      </c>
      <c r="U21" s="1" t="s">
        <v>36</v>
      </c>
      <c r="V21" s="1" t="s">
        <v>36</v>
      </c>
      <c r="W21" s="1">
        <v>43</v>
      </c>
      <c r="X21" s="1">
        <f t="shared" si="8"/>
        <v>-0.15036424477937058</v>
      </c>
      <c r="Y21" s="1">
        <f t="shared" si="9"/>
        <v>6.25</v>
      </c>
      <c r="Z21" s="1" t="s">
        <v>38</v>
      </c>
      <c r="AA21" s="1" t="s">
        <v>39</v>
      </c>
      <c r="AB21" s="1" t="s">
        <v>36</v>
      </c>
      <c r="AC21" s="1" t="str">
        <f t="shared" si="10"/>
        <v>null</v>
      </c>
      <c r="AD21" s="1" t="str">
        <f t="shared" si="11"/>
        <v>null</v>
      </c>
      <c r="AE21" s="1" t="s">
        <v>36</v>
      </c>
      <c r="AF21" s="1" t="s">
        <v>36</v>
      </c>
      <c r="AG21" s="1" t="s">
        <v>36</v>
      </c>
      <c r="AH21" s="1" t="str">
        <f t="shared" si="12"/>
        <v>null</v>
      </c>
      <c r="AI21" s="1" t="str">
        <f t="shared" si="13"/>
        <v>null</v>
      </c>
      <c r="AJ21" s="1" t="s">
        <v>36</v>
      </c>
      <c r="AK21" s="1" t="s">
        <v>36</v>
      </c>
      <c r="AL21" s="1">
        <f>MIN(N21,S21,X21,AH21)</f>
        <v>-0.43013533621595318</v>
      </c>
      <c r="AM21" s="1">
        <f>AVERAGE(N21,S21,X21,AH21)</f>
        <v>-0.29024979049766186</v>
      </c>
      <c r="AN21" s="1">
        <f>MAX(N21,S21,X21,AH21)</f>
        <v>-0.15036424477937058</v>
      </c>
      <c r="AO21" s="1">
        <f t="shared" ref="AO21" si="18">AN21-AL21</f>
        <v>0.27977109143658263</v>
      </c>
      <c r="AP21" s="1" t="s">
        <v>39</v>
      </c>
      <c r="AQ21" s="3">
        <v>37.72</v>
      </c>
      <c r="AR21" s="3">
        <v>9.2030163644362641</v>
      </c>
      <c r="AS21" s="3">
        <v>18</v>
      </c>
      <c r="AT21" s="3">
        <v>58</v>
      </c>
      <c r="AU21" s="3">
        <v>31</v>
      </c>
      <c r="AV21" s="3">
        <v>45</v>
      </c>
      <c r="AW21" s="3">
        <v>36</v>
      </c>
      <c r="AX21" s="1" t="s">
        <v>45</v>
      </c>
      <c r="AY21" s="1" t="s">
        <v>54</v>
      </c>
      <c r="AZ21" s="1" t="s">
        <v>47</v>
      </c>
    </row>
    <row r="22" spans="1:55" x14ac:dyDescent="0.25">
      <c r="A22" s="1">
        <v>21</v>
      </c>
      <c r="B22" s="2" t="s">
        <v>15</v>
      </c>
      <c r="C22" s="6">
        <v>1</v>
      </c>
      <c r="D22" s="1">
        <v>37</v>
      </c>
      <c r="E22" s="1">
        <v>60</v>
      </c>
      <c r="F22" s="1">
        <f t="shared" si="0"/>
        <v>-23</v>
      </c>
      <c r="G22" s="1">
        <v>1.98</v>
      </c>
      <c r="H22" s="1">
        <v>7.5</v>
      </c>
      <c r="I22" s="1">
        <v>683</v>
      </c>
      <c r="J22" s="1" t="s">
        <v>0</v>
      </c>
      <c r="K22" s="1" t="s">
        <v>42</v>
      </c>
      <c r="L22" s="1" t="s">
        <v>41</v>
      </c>
      <c r="M22" s="1">
        <v>2</v>
      </c>
      <c r="N22" s="1">
        <f t="shared" si="4"/>
        <v>-0.91507189470602968</v>
      </c>
      <c r="O22" s="1">
        <f t="shared" si="5"/>
        <v>3.333333333333333</v>
      </c>
      <c r="P22" s="1" t="s">
        <v>38</v>
      </c>
      <c r="Q22" s="1" t="s">
        <v>38</v>
      </c>
      <c r="R22" s="1">
        <v>4</v>
      </c>
      <c r="S22" s="1">
        <f t="shared" si="6"/>
        <v>-0.87776908251448527</v>
      </c>
      <c r="T22" s="1">
        <f t="shared" si="7"/>
        <v>10</v>
      </c>
      <c r="U22" s="1" t="s">
        <v>39</v>
      </c>
      <c r="V22" s="1" t="s">
        <v>38</v>
      </c>
      <c r="W22" s="1">
        <v>3</v>
      </c>
      <c r="X22" s="1">
        <f t="shared" si="8"/>
        <v>-0.89642048861025747</v>
      </c>
      <c r="Y22" s="1">
        <f t="shared" si="9"/>
        <v>6.6666666666666661</v>
      </c>
      <c r="Z22" s="1" t="s">
        <v>39</v>
      </c>
      <c r="AA22" s="1" t="s">
        <v>38</v>
      </c>
      <c r="AB22" s="1" t="s">
        <v>36</v>
      </c>
      <c r="AC22" s="1" t="str">
        <f t="shared" si="10"/>
        <v>null</v>
      </c>
      <c r="AD22" s="1" t="str">
        <f t="shared" si="11"/>
        <v>null</v>
      </c>
      <c r="AE22" s="1" t="s">
        <v>36</v>
      </c>
      <c r="AF22" s="1" t="s">
        <v>36</v>
      </c>
      <c r="AG22" s="1">
        <v>1</v>
      </c>
      <c r="AH22" s="1">
        <f t="shared" si="12"/>
        <v>-0.93372330080180177</v>
      </c>
      <c r="AI22" s="1">
        <f t="shared" si="13"/>
        <v>0</v>
      </c>
      <c r="AJ22" s="1" t="s">
        <v>39</v>
      </c>
      <c r="AK22" s="1" t="s">
        <v>38</v>
      </c>
      <c r="AL22" s="1">
        <f>MIN(N22,S22,X22,AH22)</f>
        <v>-0.93372330080180177</v>
      </c>
      <c r="AM22" s="1">
        <f>AVERAGE(N22,S22,X22,AH22)</f>
        <v>-0.90574619165814352</v>
      </c>
      <c r="AN22" s="1">
        <f>MAX(N22,S22,X22,AH22)</f>
        <v>-0.87776908251448527</v>
      </c>
      <c r="AO22" s="1">
        <f t="shared" ref="AO22" si="19">AN22-AL22</f>
        <v>5.5954218287316504E-2</v>
      </c>
      <c r="AP22" s="1" t="s">
        <v>38</v>
      </c>
      <c r="AQ22" s="3">
        <v>3.28</v>
      </c>
      <c r="AR22" s="3">
        <v>0.85809470958178369</v>
      </c>
      <c r="AS22" s="3">
        <v>1</v>
      </c>
      <c r="AT22" s="3">
        <v>4</v>
      </c>
      <c r="AU22" s="3">
        <v>3</v>
      </c>
      <c r="AV22" s="3">
        <v>4</v>
      </c>
      <c r="AW22" s="3">
        <v>4</v>
      </c>
      <c r="AX22" s="1" t="s">
        <v>84</v>
      </c>
      <c r="AY22" s="1" t="s">
        <v>58</v>
      </c>
      <c r="AZ22" s="1" t="s">
        <v>74</v>
      </c>
      <c r="BA22" s="1" t="s">
        <v>85</v>
      </c>
      <c r="BB22" s="1" t="s">
        <v>65</v>
      </c>
    </row>
    <row r="23" spans="1:55" x14ac:dyDescent="0.25">
      <c r="A23" s="1">
        <v>22</v>
      </c>
      <c r="B23" s="2" t="s">
        <v>14</v>
      </c>
      <c r="C23" s="6">
        <v>1</v>
      </c>
      <c r="D23" s="1">
        <v>60</v>
      </c>
      <c r="E23" s="1">
        <v>42</v>
      </c>
      <c r="F23" s="1">
        <f t="shared" si="0"/>
        <v>18</v>
      </c>
      <c r="G23" s="1">
        <v>1.91</v>
      </c>
      <c r="H23" s="1">
        <v>7.4</v>
      </c>
      <c r="I23" s="1">
        <v>201</v>
      </c>
      <c r="J23" s="1" t="s">
        <v>0</v>
      </c>
      <c r="K23" s="1" t="s">
        <v>36</v>
      </c>
      <c r="L23" s="1" t="s">
        <v>36</v>
      </c>
      <c r="M23" s="1" t="s">
        <v>36</v>
      </c>
      <c r="N23" s="1" t="str">
        <f t="shared" si="4"/>
        <v>null</v>
      </c>
      <c r="O23" s="1" t="str">
        <f t="shared" si="5"/>
        <v>null</v>
      </c>
      <c r="P23" s="1" t="s">
        <v>38</v>
      </c>
      <c r="Q23" s="1" t="s">
        <v>38</v>
      </c>
      <c r="R23" s="1" t="s">
        <v>36</v>
      </c>
      <c r="S23" s="1" t="str">
        <f t="shared" si="6"/>
        <v>null</v>
      </c>
      <c r="T23" s="1" t="str">
        <f t="shared" si="7"/>
        <v>null</v>
      </c>
      <c r="U23" s="1" t="s">
        <v>38</v>
      </c>
      <c r="V23" s="1" t="s">
        <v>38</v>
      </c>
      <c r="W23" s="1" t="s">
        <v>36</v>
      </c>
      <c r="X23" s="1" t="str">
        <f t="shared" si="8"/>
        <v>null</v>
      </c>
      <c r="Y23" s="1" t="str">
        <f t="shared" si="9"/>
        <v>null</v>
      </c>
      <c r="Z23" s="1" t="s">
        <v>38</v>
      </c>
      <c r="AA23" s="1" t="s">
        <v>38</v>
      </c>
      <c r="AB23" s="1" t="s">
        <v>36</v>
      </c>
      <c r="AC23" s="1" t="str">
        <f t="shared" si="10"/>
        <v>null</v>
      </c>
      <c r="AD23" s="1" t="str">
        <f t="shared" si="11"/>
        <v>null</v>
      </c>
      <c r="AE23" s="1" t="s">
        <v>36</v>
      </c>
      <c r="AF23" s="1" t="s">
        <v>36</v>
      </c>
      <c r="AG23" s="1" t="s">
        <v>36</v>
      </c>
      <c r="AH23" s="1" t="str">
        <f t="shared" si="12"/>
        <v>null</v>
      </c>
      <c r="AI23" s="1" t="str">
        <f t="shared" si="13"/>
        <v>null</v>
      </c>
      <c r="AJ23" s="1" t="s">
        <v>36</v>
      </c>
      <c r="AK23" s="1" t="s">
        <v>36</v>
      </c>
      <c r="AL23" s="1" t="s">
        <v>36</v>
      </c>
      <c r="AM23" s="1" t="s">
        <v>36</v>
      </c>
      <c r="AN23" s="1" t="s">
        <v>36</v>
      </c>
      <c r="AO23" s="1" t="s">
        <v>36</v>
      </c>
      <c r="AP23" s="1" t="s">
        <v>38</v>
      </c>
      <c r="AQ23" s="1" t="s">
        <v>36</v>
      </c>
      <c r="AR23" s="1" t="s">
        <v>36</v>
      </c>
      <c r="AS23" s="1" t="s">
        <v>36</v>
      </c>
      <c r="AT23" s="1" t="s">
        <v>36</v>
      </c>
      <c r="AU23" s="1" t="s">
        <v>36</v>
      </c>
      <c r="AV23" s="1" t="s">
        <v>36</v>
      </c>
      <c r="AW23" s="1" t="s">
        <v>36</v>
      </c>
      <c r="AX23" s="1" t="s">
        <v>83</v>
      </c>
      <c r="AY23" s="1" t="s">
        <v>73</v>
      </c>
      <c r="AZ23" s="1" t="s">
        <v>54</v>
      </c>
      <c r="BA23" s="1" t="s">
        <v>86</v>
      </c>
    </row>
    <row r="24" spans="1:55" x14ac:dyDescent="0.25">
      <c r="A24" s="1">
        <v>23</v>
      </c>
      <c r="B24" s="2" t="s">
        <v>13</v>
      </c>
      <c r="C24" s="6">
        <v>1</v>
      </c>
      <c r="D24" s="1">
        <v>60</v>
      </c>
      <c r="E24" s="1">
        <v>52</v>
      </c>
      <c r="F24" s="1">
        <f t="shared" si="0"/>
        <v>8</v>
      </c>
      <c r="G24" s="1">
        <v>2.4500000000000002</v>
      </c>
      <c r="H24" s="1">
        <v>7.8</v>
      </c>
      <c r="I24" s="1">
        <v>423</v>
      </c>
      <c r="J24" s="1" t="s">
        <v>0</v>
      </c>
      <c r="K24" s="1" t="s">
        <v>37</v>
      </c>
      <c r="L24" s="1" t="s">
        <v>36</v>
      </c>
      <c r="M24" s="1" t="s">
        <v>36</v>
      </c>
      <c r="N24" s="1" t="str">
        <f t="shared" si="4"/>
        <v>null</v>
      </c>
      <c r="O24" s="1" t="str">
        <f t="shared" si="5"/>
        <v>null</v>
      </c>
      <c r="P24" s="1" t="s">
        <v>38</v>
      </c>
      <c r="Q24" s="1" t="s">
        <v>38</v>
      </c>
      <c r="R24" s="1" t="s">
        <v>36</v>
      </c>
      <c r="S24" s="1" t="str">
        <f t="shared" si="6"/>
        <v>null</v>
      </c>
      <c r="T24" s="1" t="str">
        <f t="shared" si="7"/>
        <v>null</v>
      </c>
      <c r="U24" s="1" t="s">
        <v>38</v>
      </c>
      <c r="V24" s="1" t="s">
        <v>38</v>
      </c>
      <c r="W24" s="1" t="s">
        <v>36</v>
      </c>
      <c r="X24" s="1" t="str">
        <f t="shared" si="8"/>
        <v>null</v>
      </c>
      <c r="Y24" s="1" t="str">
        <f t="shared" si="9"/>
        <v>null</v>
      </c>
      <c r="Z24" s="1" t="s">
        <v>38</v>
      </c>
      <c r="AA24" s="1" t="s">
        <v>38</v>
      </c>
      <c r="AB24" s="1" t="s">
        <v>36</v>
      </c>
      <c r="AC24" s="1" t="str">
        <f t="shared" si="10"/>
        <v>null</v>
      </c>
      <c r="AD24" s="1" t="str">
        <f t="shared" si="11"/>
        <v>null</v>
      </c>
      <c r="AE24" s="1" t="s">
        <v>36</v>
      </c>
      <c r="AF24" s="1" t="s">
        <v>36</v>
      </c>
      <c r="AG24" s="1" t="s">
        <v>36</v>
      </c>
      <c r="AH24" s="1" t="str">
        <f t="shared" si="12"/>
        <v>null</v>
      </c>
      <c r="AI24" s="1" t="str">
        <f t="shared" si="13"/>
        <v>null</v>
      </c>
      <c r="AJ24" s="1" t="s">
        <v>36</v>
      </c>
      <c r="AK24" s="1" t="s">
        <v>36</v>
      </c>
      <c r="AL24" s="1" t="s">
        <v>36</v>
      </c>
      <c r="AM24" s="1" t="s">
        <v>36</v>
      </c>
      <c r="AN24" s="1" t="s">
        <v>36</v>
      </c>
      <c r="AO24" s="1" t="s">
        <v>36</v>
      </c>
      <c r="AP24" s="1" t="s">
        <v>39</v>
      </c>
      <c r="AQ24" s="1" t="s">
        <v>36</v>
      </c>
      <c r="AR24" s="1" t="s">
        <v>36</v>
      </c>
      <c r="AS24" s="1" t="s">
        <v>36</v>
      </c>
      <c r="AT24" s="1" t="s">
        <v>36</v>
      </c>
      <c r="AU24" s="1" t="s">
        <v>36</v>
      </c>
      <c r="AV24" s="1" t="s">
        <v>36</v>
      </c>
      <c r="AW24" s="1" t="s">
        <v>36</v>
      </c>
      <c r="AX24" s="1" t="s">
        <v>50</v>
      </c>
      <c r="AY24" s="1" t="s">
        <v>73</v>
      </c>
      <c r="AZ24" s="1" t="s">
        <v>54</v>
      </c>
      <c r="BA24" s="1" t="s">
        <v>64</v>
      </c>
      <c r="BB24" s="1" t="s">
        <v>47</v>
      </c>
    </row>
    <row r="25" spans="1:55" x14ac:dyDescent="0.25">
      <c r="A25" s="1">
        <v>24</v>
      </c>
      <c r="B25" s="2" t="s">
        <v>12</v>
      </c>
      <c r="C25" s="6">
        <v>1</v>
      </c>
      <c r="D25" s="1">
        <v>30</v>
      </c>
      <c r="E25" s="1">
        <v>30</v>
      </c>
      <c r="F25" s="1">
        <f t="shared" si="0"/>
        <v>0</v>
      </c>
      <c r="G25" s="1">
        <v>1.67</v>
      </c>
      <c r="H25" s="1">
        <v>7.7</v>
      </c>
      <c r="I25" s="1">
        <v>65</v>
      </c>
      <c r="J25" s="1" t="s">
        <v>3</v>
      </c>
      <c r="K25" s="1" t="s">
        <v>41</v>
      </c>
      <c r="L25" s="1" t="s">
        <v>40</v>
      </c>
      <c r="M25" s="1" t="s">
        <v>36</v>
      </c>
      <c r="N25" s="1" t="str">
        <f t="shared" si="4"/>
        <v>null</v>
      </c>
      <c r="O25" s="1" t="str">
        <f t="shared" si="5"/>
        <v>null</v>
      </c>
      <c r="P25" s="1" t="s">
        <v>36</v>
      </c>
      <c r="Q25" s="1" t="s">
        <v>36</v>
      </c>
      <c r="R25" s="1">
        <v>-5</v>
      </c>
      <c r="S25" s="1">
        <f t="shared" si="6"/>
        <v>-1.0456317373764348</v>
      </c>
      <c r="T25" s="1">
        <f t="shared" si="7"/>
        <v>1.3043478260869565</v>
      </c>
      <c r="U25" s="1" t="s">
        <v>38</v>
      </c>
      <c r="V25" s="1" t="s">
        <v>38</v>
      </c>
      <c r="W25" s="1">
        <v>26</v>
      </c>
      <c r="X25" s="1">
        <f t="shared" si="8"/>
        <v>-0.46743814840749753</v>
      </c>
      <c r="Y25" s="1">
        <f t="shared" si="9"/>
        <v>8.0434782608695663</v>
      </c>
      <c r="Z25" s="1" t="s">
        <v>38</v>
      </c>
      <c r="AA25" s="1" t="s">
        <v>38</v>
      </c>
      <c r="AB25" s="1" t="s">
        <v>36</v>
      </c>
      <c r="AC25" s="1" t="str">
        <f t="shared" si="10"/>
        <v>null</v>
      </c>
      <c r="AD25" s="1" t="str">
        <f t="shared" si="11"/>
        <v>null</v>
      </c>
      <c r="AE25" s="1" t="s">
        <v>36</v>
      </c>
      <c r="AF25" s="1" t="s">
        <v>36</v>
      </c>
      <c r="AG25" s="1" t="s">
        <v>36</v>
      </c>
      <c r="AH25" s="1" t="str">
        <f t="shared" si="12"/>
        <v>null</v>
      </c>
      <c r="AI25" s="1" t="str">
        <f t="shared" si="13"/>
        <v>null</v>
      </c>
      <c r="AJ25" s="1" t="s">
        <v>36</v>
      </c>
      <c r="AK25" s="1" t="s">
        <v>36</v>
      </c>
      <c r="AL25" s="1">
        <f>MIN(N25,S25,X25,AH25)</f>
        <v>-1.0456317373764348</v>
      </c>
      <c r="AM25" s="1">
        <f>AVERAGE(N25,S25,X25,AH25)</f>
        <v>-0.7565349428919661</v>
      </c>
      <c r="AN25" s="1">
        <f>MAX(N25,S25,X25,AH25)</f>
        <v>-0.46743814840749753</v>
      </c>
      <c r="AO25" s="1">
        <f t="shared" ref="AO25" si="20">AN25-AL25</f>
        <v>0.57819358896893724</v>
      </c>
      <c r="AP25" s="1" t="s">
        <v>39</v>
      </c>
      <c r="AQ25" s="3">
        <v>11.56</v>
      </c>
      <c r="AR25" s="3">
        <v>12.024057517480257</v>
      </c>
      <c r="AS25" s="3">
        <v>-11</v>
      </c>
      <c r="AT25" s="3">
        <v>35</v>
      </c>
      <c r="AU25" s="3">
        <v>2</v>
      </c>
      <c r="AV25" s="3">
        <v>20.75</v>
      </c>
      <c r="AW25" s="3">
        <v>10.5</v>
      </c>
      <c r="AX25" s="1" t="s">
        <v>45</v>
      </c>
      <c r="AY25" s="1" t="s">
        <v>87</v>
      </c>
      <c r="AZ25" s="1" t="s">
        <v>88</v>
      </c>
      <c r="BA25" s="1" t="s">
        <v>55</v>
      </c>
      <c r="BB25" s="1" t="s">
        <v>80</v>
      </c>
    </row>
    <row r="26" spans="1:55" x14ac:dyDescent="0.25">
      <c r="A26" s="1">
        <v>25</v>
      </c>
      <c r="B26" s="2" t="s">
        <v>11</v>
      </c>
      <c r="C26" s="6">
        <v>1</v>
      </c>
      <c r="D26" s="1">
        <v>60</v>
      </c>
      <c r="E26" s="1">
        <v>45</v>
      </c>
      <c r="F26" s="1">
        <f t="shared" si="0"/>
        <v>15</v>
      </c>
      <c r="G26" s="1">
        <v>1.97</v>
      </c>
      <c r="H26" s="1">
        <v>7.7</v>
      </c>
      <c r="I26" s="1">
        <v>132</v>
      </c>
      <c r="J26" s="1" t="s">
        <v>3</v>
      </c>
      <c r="K26" s="1" t="s">
        <v>36</v>
      </c>
      <c r="L26" s="1" t="s">
        <v>41</v>
      </c>
      <c r="M26" s="1">
        <v>44</v>
      </c>
      <c r="N26" s="1">
        <f t="shared" si="4"/>
        <v>-0.1317128386835984</v>
      </c>
      <c r="O26" s="1">
        <f t="shared" si="5"/>
        <v>1.6129032258064515</v>
      </c>
      <c r="P26" s="1" t="s">
        <v>38</v>
      </c>
      <c r="Q26" s="1" t="s">
        <v>38</v>
      </c>
      <c r="R26" s="1">
        <v>54</v>
      </c>
      <c r="S26" s="1">
        <f t="shared" si="6"/>
        <v>5.4801222274123318E-2</v>
      </c>
      <c r="T26" s="1">
        <f t="shared" si="7"/>
        <v>3.225806451612903</v>
      </c>
      <c r="U26" s="1" t="s">
        <v>38</v>
      </c>
      <c r="V26" s="1" t="s">
        <v>38</v>
      </c>
      <c r="W26" s="1">
        <v>41</v>
      </c>
      <c r="X26" s="1">
        <f t="shared" si="8"/>
        <v>-0.18766705697091493</v>
      </c>
      <c r="Y26" s="1">
        <f t="shared" si="9"/>
        <v>1.129032258064516</v>
      </c>
      <c r="Z26" s="1" t="s">
        <v>38</v>
      </c>
      <c r="AA26" s="1" t="s">
        <v>38</v>
      </c>
      <c r="AB26" s="1" t="s">
        <v>36</v>
      </c>
      <c r="AC26" s="1" t="str">
        <f t="shared" si="10"/>
        <v>null</v>
      </c>
      <c r="AD26" s="1" t="str">
        <f t="shared" si="11"/>
        <v>null</v>
      </c>
      <c r="AE26" s="1" t="s">
        <v>36</v>
      </c>
      <c r="AF26" s="1" t="s">
        <v>36</v>
      </c>
      <c r="AG26" s="1" t="s">
        <v>36</v>
      </c>
      <c r="AH26" s="1" t="str">
        <f t="shared" si="12"/>
        <v>null</v>
      </c>
      <c r="AI26" s="1" t="str">
        <f t="shared" si="13"/>
        <v>null</v>
      </c>
      <c r="AJ26" s="1" t="s">
        <v>36</v>
      </c>
      <c r="AK26" s="1" t="s">
        <v>36</v>
      </c>
      <c r="AL26" s="1">
        <f>MIN(N26,S26,X26,AH26)</f>
        <v>-0.18766705697091493</v>
      </c>
      <c r="AM26" s="1">
        <f>AVERAGE(N26,S26,X26,AH26)</f>
        <v>-8.8192891126796666E-2</v>
      </c>
      <c r="AN26" s="1">
        <f>MAX(N26,S26,X26,AH26)</f>
        <v>5.4801222274123318E-2</v>
      </c>
      <c r="AO26" s="1">
        <f t="shared" ref="AO26" si="21">AN26-AL26</f>
        <v>0.24246827924503825</v>
      </c>
      <c r="AP26" s="1" t="s">
        <v>38</v>
      </c>
      <c r="AQ26" s="3">
        <v>53.78</v>
      </c>
      <c r="AR26" s="3">
        <v>11.90487809467108</v>
      </c>
      <c r="AS26" s="3">
        <v>34</v>
      </c>
      <c r="AT26" s="3">
        <v>96</v>
      </c>
      <c r="AU26" s="3">
        <v>45.75</v>
      </c>
      <c r="AV26" s="3">
        <v>61</v>
      </c>
      <c r="AW26" s="3">
        <v>53</v>
      </c>
      <c r="AX26" s="1" t="s">
        <v>89</v>
      </c>
      <c r="AY26" s="1" t="s">
        <v>52</v>
      </c>
      <c r="AZ26" s="1" t="s">
        <v>58</v>
      </c>
      <c r="BA26" s="1" t="s">
        <v>57</v>
      </c>
    </row>
    <row r="27" spans="1:55" x14ac:dyDescent="0.25">
      <c r="A27" s="1">
        <v>26</v>
      </c>
      <c r="B27" s="2" t="s">
        <v>10</v>
      </c>
      <c r="C27" s="6">
        <v>1</v>
      </c>
      <c r="D27" s="1">
        <v>50</v>
      </c>
      <c r="E27" s="1">
        <v>45</v>
      </c>
      <c r="F27" s="1">
        <f t="shared" si="0"/>
        <v>5</v>
      </c>
      <c r="G27" s="1">
        <v>1.97</v>
      </c>
      <c r="H27" s="1">
        <v>7.6</v>
      </c>
      <c r="I27" s="1">
        <v>221</v>
      </c>
      <c r="J27" s="1" t="s">
        <v>3</v>
      </c>
      <c r="K27" s="1" t="s">
        <v>37</v>
      </c>
      <c r="L27" s="1" t="s">
        <v>41</v>
      </c>
      <c r="M27" s="1" t="s">
        <v>36</v>
      </c>
      <c r="N27" s="1" t="str">
        <f t="shared" si="4"/>
        <v>null</v>
      </c>
      <c r="O27" s="1" t="str">
        <f t="shared" si="5"/>
        <v>null</v>
      </c>
      <c r="P27" s="1" t="s">
        <v>39</v>
      </c>
      <c r="Q27" s="1" t="s">
        <v>38</v>
      </c>
      <c r="R27" s="1" t="s">
        <v>36</v>
      </c>
      <c r="S27" s="1" t="str">
        <f t="shared" si="6"/>
        <v>null</v>
      </c>
      <c r="T27" s="1" t="str">
        <f t="shared" si="7"/>
        <v>null</v>
      </c>
      <c r="U27" s="1" t="s">
        <v>38</v>
      </c>
      <c r="V27" s="1" t="s">
        <v>38</v>
      </c>
      <c r="W27" s="1" t="s">
        <v>36</v>
      </c>
      <c r="X27" s="1" t="str">
        <f t="shared" si="8"/>
        <v>null</v>
      </c>
      <c r="Y27" s="1" t="str">
        <f t="shared" si="9"/>
        <v>null</v>
      </c>
      <c r="Z27" s="1" t="s">
        <v>38</v>
      </c>
      <c r="AA27" s="1" t="s">
        <v>38</v>
      </c>
      <c r="AB27" s="1" t="s">
        <v>36</v>
      </c>
      <c r="AC27" s="1" t="str">
        <f t="shared" si="10"/>
        <v>null</v>
      </c>
      <c r="AD27" s="1" t="str">
        <f t="shared" si="11"/>
        <v>null</v>
      </c>
      <c r="AE27" s="1" t="s">
        <v>36</v>
      </c>
      <c r="AF27" s="1" t="s">
        <v>36</v>
      </c>
      <c r="AG27" s="1" t="s">
        <v>36</v>
      </c>
      <c r="AH27" s="1" t="str">
        <f t="shared" si="12"/>
        <v>null</v>
      </c>
      <c r="AI27" s="1" t="str">
        <f t="shared" si="13"/>
        <v>null</v>
      </c>
      <c r="AJ27" s="1" t="s">
        <v>36</v>
      </c>
      <c r="AK27" s="1" t="s">
        <v>36</v>
      </c>
      <c r="AL27" s="1" t="s">
        <v>36</v>
      </c>
      <c r="AM27" s="1" t="s">
        <v>36</v>
      </c>
      <c r="AN27" s="1" t="s">
        <v>36</v>
      </c>
      <c r="AO27" s="1" t="s">
        <v>36</v>
      </c>
      <c r="AP27" s="1" t="s">
        <v>38</v>
      </c>
      <c r="AQ27" s="1" t="s">
        <v>36</v>
      </c>
      <c r="AR27" s="1" t="s">
        <v>36</v>
      </c>
      <c r="AS27" s="1" t="s">
        <v>36</v>
      </c>
      <c r="AT27" s="1" t="s">
        <v>36</v>
      </c>
      <c r="AU27" s="1" t="s">
        <v>36</v>
      </c>
      <c r="AV27" s="1" t="s">
        <v>36</v>
      </c>
      <c r="AW27" s="1" t="s">
        <v>36</v>
      </c>
      <c r="AX27" s="1" t="s">
        <v>45</v>
      </c>
      <c r="AY27" s="1" t="s">
        <v>52</v>
      </c>
      <c r="AZ27" s="1" t="s">
        <v>74</v>
      </c>
      <c r="BA27" s="1" t="s">
        <v>54</v>
      </c>
      <c r="BB27" s="1" t="s">
        <v>62</v>
      </c>
      <c r="BC27" s="1" t="s">
        <v>90</v>
      </c>
    </row>
    <row r="28" spans="1:55" x14ac:dyDescent="0.25">
      <c r="A28" s="1">
        <v>27</v>
      </c>
      <c r="B28" s="2" t="s">
        <v>9</v>
      </c>
      <c r="C28" s="6">
        <v>1</v>
      </c>
      <c r="D28" s="1">
        <v>90</v>
      </c>
      <c r="E28" s="1">
        <v>60</v>
      </c>
      <c r="F28" s="1">
        <f t="shared" si="0"/>
        <v>30</v>
      </c>
      <c r="G28" s="1">
        <v>1.66</v>
      </c>
      <c r="H28" s="1">
        <v>7.2</v>
      </c>
      <c r="I28" s="1">
        <v>300</v>
      </c>
      <c r="J28" s="1" t="s">
        <v>3</v>
      </c>
      <c r="K28" s="1" t="s">
        <v>41</v>
      </c>
      <c r="L28" s="1" t="s">
        <v>40</v>
      </c>
      <c r="M28" s="1">
        <v>79</v>
      </c>
      <c r="N28" s="1">
        <f t="shared" si="4"/>
        <v>0.52108637466842767</v>
      </c>
      <c r="O28" s="1">
        <f t="shared" si="5"/>
        <v>1.2048192771084336</v>
      </c>
      <c r="P28" s="1" t="s">
        <v>38</v>
      </c>
      <c r="Q28" s="1" t="s">
        <v>38</v>
      </c>
      <c r="R28" s="1">
        <v>154</v>
      </c>
      <c r="S28" s="1">
        <f t="shared" si="6"/>
        <v>1.9199418318513406</v>
      </c>
      <c r="T28" s="1">
        <f t="shared" si="7"/>
        <v>5.7228915662650603</v>
      </c>
      <c r="U28" s="1" t="s">
        <v>39</v>
      </c>
      <c r="V28" s="1" t="s">
        <v>38</v>
      </c>
      <c r="W28" s="1">
        <v>158</v>
      </c>
      <c r="X28" s="1">
        <f t="shared" si="8"/>
        <v>1.9945474562344292</v>
      </c>
      <c r="Y28" s="1">
        <f t="shared" si="9"/>
        <v>5.9638554216867465</v>
      </c>
      <c r="Z28" s="1" t="s">
        <v>38</v>
      </c>
      <c r="AA28" s="1" t="s">
        <v>38</v>
      </c>
      <c r="AB28" s="1" t="s">
        <v>36</v>
      </c>
      <c r="AC28" s="1" t="str">
        <f t="shared" si="10"/>
        <v>null</v>
      </c>
      <c r="AD28" s="1" t="str">
        <f t="shared" si="11"/>
        <v>null</v>
      </c>
      <c r="AE28" s="1" t="s">
        <v>36</v>
      </c>
      <c r="AF28" s="1" t="s">
        <v>36</v>
      </c>
      <c r="AG28" s="1" t="s">
        <v>36</v>
      </c>
      <c r="AH28" s="1" t="str">
        <f t="shared" si="12"/>
        <v>null</v>
      </c>
      <c r="AI28" s="1" t="str">
        <f t="shared" si="13"/>
        <v>null</v>
      </c>
      <c r="AJ28" s="1" t="s">
        <v>36</v>
      </c>
      <c r="AK28" s="1" t="s">
        <v>36</v>
      </c>
      <c r="AL28" s="1">
        <f>MIN(N28,S28,X28,AH28)</f>
        <v>0.52108637466842767</v>
      </c>
      <c r="AM28" s="1">
        <f>AVERAGE(N28,S28,X28,AH28)</f>
        <v>1.4785252209180657</v>
      </c>
      <c r="AN28" s="1">
        <f>MAX(N28,S28,X28,AH28)</f>
        <v>1.9945474562344292</v>
      </c>
      <c r="AO28" s="1">
        <f t="shared" ref="AO28" si="22">AN28-AL28</f>
        <v>1.4734610815660014</v>
      </c>
      <c r="AP28" s="1" t="s">
        <v>38</v>
      </c>
      <c r="AQ28" s="3">
        <v>143.63999999999999</v>
      </c>
      <c r="AR28" s="3">
        <v>36.997385456437939</v>
      </c>
      <c r="AS28" s="3">
        <v>59</v>
      </c>
      <c r="AT28" s="3">
        <v>225</v>
      </c>
      <c r="AU28" s="3">
        <v>120.5</v>
      </c>
      <c r="AV28" s="3">
        <v>171.5</v>
      </c>
      <c r="AW28" s="3">
        <v>148.5</v>
      </c>
      <c r="AX28" s="1" t="s">
        <v>91</v>
      </c>
      <c r="AY28" s="1" t="s">
        <v>45</v>
      </c>
      <c r="AZ28" s="1" t="s">
        <v>54</v>
      </c>
      <c r="BA28" s="1" t="s">
        <v>92</v>
      </c>
      <c r="BB28" s="1" t="s">
        <v>47</v>
      </c>
    </row>
    <row r="29" spans="1:55" x14ac:dyDescent="0.25">
      <c r="A29" s="1">
        <v>28</v>
      </c>
      <c r="B29" s="2" t="s">
        <v>8</v>
      </c>
      <c r="C29" s="6">
        <v>1</v>
      </c>
      <c r="D29" s="1">
        <v>15</v>
      </c>
      <c r="E29" s="1">
        <v>45</v>
      </c>
      <c r="F29" s="1">
        <f t="shared" si="0"/>
        <v>-30</v>
      </c>
      <c r="G29" s="1">
        <v>1.1499999999999999</v>
      </c>
      <c r="H29" s="1">
        <v>7.2</v>
      </c>
      <c r="I29" s="1">
        <v>381</v>
      </c>
      <c r="J29" s="1" t="s">
        <v>3</v>
      </c>
      <c r="K29" s="1" t="s">
        <v>40</v>
      </c>
      <c r="L29" s="1" t="s">
        <v>40</v>
      </c>
      <c r="M29" s="1" t="s">
        <v>36</v>
      </c>
      <c r="N29" s="1" t="str">
        <f t="shared" si="4"/>
        <v>null</v>
      </c>
      <c r="O29" s="1" t="str">
        <f t="shared" si="5"/>
        <v>null</v>
      </c>
      <c r="P29" s="1" t="s">
        <v>38</v>
      </c>
      <c r="Q29" s="1" t="s">
        <v>39</v>
      </c>
      <c r="R29" s="1" t="s">
        <v>36</v>
      </c>
      <c r="S29" s="1" t="str">
        <f t="shared" si="6"/>
        <v>null</v>
      </c>
      <c r="T29" s="1" t="str">
        <f t="shared" si="7"/>
        <v>null</v>
      </c>
      <c r="U29" s="1" t="s">
        <v>38</v>
      </c>
      <c r="V29" s="1" t="s">
        <v>39</v>
      </c>
      <c r="W29" s="1" t="s">
        <v>36</v>
      </c>
      <c r="X29" s="1" t="str">
        <f t="shared" si="8"/>
        <v>null</v>
      </c>
      <c r="Y29" s="1" t="str">
        <f t="shared" si="9"/>
        <v>null</v>
      </c>
      <c r="Z29" s="1" t="s">
        <v>38</v>
      </c>
      <c r="AA29" s="1" t="s">
        <v>39</v>
      </c>
      <c r="AB29" s="1" t="s">
        <v>36</v>
      </c>
      <c r="AC29" s="1" t="str">
        <f t="shared" si="10"/>
        <v>null</v>
      </c>
      <c r="AD29" s="1" t="str">
        <f t="shared" si="11"/>
        <v>null</v>
      </c>
      <c r="AE29" s="1" t="s">
        <v>36</v>
      </c>
      <c r="AF29" s="1" t="s">
        <v>36</v>
      </c>
      <c r="AG29" s="1" t="s">
        <v>36</v>
      </c>
      <c r="AH29" s="1" t="str">
        <f t="shared" si="12"/>
        <v>null</v>
      </c>
      <c r="AI29" s="1" t="str">
        <f t="shared" si="13"/>
        <v>null</v>
      </c>
      <c r="AJ29" s="1" t="s">
        <v>36</v>
      </c>
      <c r="AK29" s="1" t="s">
        <v>36</v>
      </c>
      <c r="AL29" s="1" t="s">
        <v>36</v>
      </c>
      <c r="AM29" s="1" t="s">
        <v>36</v>
      </c>
      <c r="AN29" s="1" t="s">
        <v>36</v>
      </c>
      <c r="AO29" s="1" t="s">
        <v>36</v>
      </c>
      <c r="AP29" s="1" t="s">
        <v>38</v>
      </c>
      <c r="AQ29" s="1" t="s">
        <v>36</v>
      </c>
      <c r="AR29" s="1" t="s">
        <v>36</v>
      </c>
      <c r="AS29" s="1" t="s">
        <v>36</v>
      </c>
      <c r="AT29" s="1" t="s">
        <v>36</v>
      </c>
      <c r="AU29" s="1" t="s">
        <v>36</v>
      </c>
      <c r="AV29" s="1" t="s">
        <v>36</v>
      </c>
      <c r="AW29" s="1" t="s">
        <v>36</v>
      </c>
      <c r="AX29" s="1" t="s">
        <v>56</v>
      </c>
      <c r="AY29" s="1" t="s">
        <v>54</v>
      </c>
      <c r="AZ29" s="1" t="s">
        <v>63</v>
      </c>
    </row>
    <row r="30" spans="1:55" x14ac:dyDescent="0.25">
      <c r="A30" s="1">
        <v>29</v>
      </c>
      <c r="B30" s="2" t="s">
        <v>7</v>
      </c>
      <c r="C30" s="6">
        <v>1</v>
      </c>
      <c r="D30" s="1">
        <v>25</v>
      </c>
      <c r="E30" s="1">
        <v>20</v>
      </c>
      <c r="F30" s="1">
        <f t="shared" si="0"/>
        <v>5</v>
      </c>
      <c r="G30" s="1">
        <v>1.22</v>
      </c>
      <c r="H30" s="1">
        <v>7.3</v>
      </c>
      <c r="I30" s="1">
        <v>2283</v>
      </c>
      <c r="J30" s="1" t="s">
        <v>0</v>
      </c>
      <c r="K30" s="1" t="s">
        <v>37</v>
      </c>
      <c r="L30" s="1" t="s">
        <v>37</v>
      </c>
      <c r="M30" s="1">
        <v>39</v>
      </c>
      <c r="N30" s="1">
        <f t="shared" si="4"/>
        <v>-0.22496986916245926</v>
      </c>
      <c r="O30" s="1">
        <f t="shared" si="5"/>
        <v>3.0909090909090908</v>
      </c>
      <c r="P30" s="1" t="s">
        <v>38</v>
      </c>
      <c r="Q30" s="1" t="s">
        <v>38</v>
      </c>
      <c r="R30" s="1">
        <v>39</v>
      </c>
      <c r="S30" s="1">
        <f t="shared" si="6"/>
        <v>-0.22496986916245926</v>
      </c>
      <c r="T30" s="1">
        <f t="shared" si="7"/>
        <v>3.0909090909090908</v>
      </c>
      <c r="U30" s="1" t="s">
        <v>38</v>
      </c>
      <c r="V30" s="1" t="s">
        <v>38</v>
      </c>
      <c r="W30" s="1">
        <v>39</v>
      </c>
      <c r="X30" s="1">
        <f t="shared" si="8"/>
        <v>-0.22496986916245926</v>
      </c>
      <c r="Y30" s="1">
        <f t="shared" si="9"/>
        <v>3.0909090909090908</v>
      </c>
      <c r="Z30" s="1" t="s">
        <v>38</v>
      </c>
      <c r="AA30" s="1" t="s">
        <v>38</v>
      </c>
      <c r="AB30" s="1" t="s">
        <v>36</v>
      </c>
      <c r="AC30" s="1" t="str">
        <f t="shared" si="10"/>
        <v>null</v>
      </c>
      <c r="AD30" s="1" t="str">
        <f t="shared" si="11"/>
        <v>null</v>
      </c>
      <c r="AE30" s="1" t="s">
        <v>36</v>
      </c>
      <c r="AF30" s="1" t="s">
        <v>36</v>
      </c>
      <c r="AG30" s="1">
        <v>36</v>
      </c>
      <c r="AH30" s="1">
        <f t="shared" si="12"/>
        <v>-0.28092408744977576</v>
      </c>
      <c r="AI30" s="1">
        <f t="shared" si="13"/>
        <v>2.545454545454545</v>
      </c>
      <c r="AJ30" s="1" t="s">
        <v>38</v>
      </c>
      <c r="AK30" s="1" t="s">
        <v>38</v>
      </c>
      <c r="AL30" s="1">
        <f>MIN(N30,S30,X30,AH30)</f>
        <v>-0.28092408744977576</v>
      </c>
      <c r="AM30" s="1">
        <f>AVERAGE(N30,S30,X30,AH30)</f>
        <v>-0.23895842373428838</v>
      </c>
      <c r="AN30" s="1">
        <f>MAX(N30,S30,X30,AH30)</f>
        <v>-0.22496986916245926</v>
      </c>
      <c r="AO30" s="1">
        <f t="shared" ref="AO30" si="23">AN30-AL30</f>
        <v>5.5954218287316504E-2</v>
      </c>
      <c r="AP30" s="1" t="s">
        <v>38</v>
      </c>
      <c r="AQ30" s="3">
        <v>45.9</v>
      </c>
      <c r="AR30" s="3">
        <v>12.944544197838558</v>
      </c>
      <c r="AS30" s="3">
        <v>22</v>
      </c>
      <c r="AT30" s="3">
        <v>77</v>
      </c>
      <c r="AU30" s="3">
        <v>36</v>
      </c>
      <c r="AV30" s="3">
        <v>57</v>
      </c>
      <c r="AW30" s="3">
        <v>45</v>
      </c>
      <c r="AX30" s="1" t="s">
        <v>58</v>
      </c>
    </row>
    <row r="31" spans="1:55" x14ac:dyDescent="0.25">
      <c r="A31" s="1">
        <v>30</v>
      </c>
      <c r="B31" s="2" t="s">
        <v>6</v>
      </c>
      <c r="C31" s="6">
        <v>1</v>
      </c>
      <c r="D31" s="1">
        <v>90</v>
      </c>
      <c r="E31" s="1">
        <v>90</v>
      </c>
      <c r="F31" s="1">
        <f t="shared" si="0"/>
        <v>0</v>
      </c>
      <c r="G31" s="1">
        <v>2.33</v>
      </c>
      <c r="H31" s="1">
        <v>7.2</v>
      </c>
      <c r="I31" s="1">
        <v>989</v>
      </c>
      <c r="J31" s="1" t="s">
        <v>3</v>
      </c>
      <c r="K31" s="1" t="s">
        <v>41</v>
      </c>
      <c r="L31" s="1" t="s">
        <v>36</v>
      </c>
      <c r="M31" s="1" t="s">
        <v>36</v>
      </c>
      <c r="N31" s="1" t="str">
        <f t="shared" si="4"/>
        <v>null</v>
      </c>
      <c r="O31" s="1" t="str">
        <f t="shared" si="5"/>
        <v>null</v>
      </c>
      <c r="P31" s="1" t="s">
        <v>38</v>
      </c>
      <c r="Q31" s="1" t="s">
        <v>38</v>
      </c>
      <c r="R31" s="1" t="s">
        <v>36</v>
      </c>
      <c r="S31" s="1" t="str">
        <f t="shared" si="6"/>
        <v>null</v>
      </c>
      <c r="T31" s="1" t="str">
        <f t="shared" si="7"/>
        <v>null</v>
      </c>
      <c r="U31" s="1" t="s">
        <v>38</v>
      </c>
      <c r="V31" s="1" t="s">
        <v>38</v>
      </c>
      <c r="W31" s="1" t="s">
        <v>36</v>
      </c>
      <c r="X31" s="1" t="str">
        <f t="shared" si="8"/>
        <v>null</v>
      </c>
      <c r="Y31" s="1" t="str">
        <f t="shared" si="9"/>
        <v>null</v>
      </c>
      <c r="Z31" s="1" t="s">
        <v>38</v>
      </c>
      <c r="AA31" s="1" t="s">
        <v>38</v>
      </c>
      <c r="AB31" s="1" t="s">
        <v>36</v>
      </c>
      <c r="AC31" s="1" t="str">
        <f t="shared" si="10"/>
        <v>null</v>
      </c>
      <c r="AD31" s="1" t="str">
        <f t="shared" si="11"/>
        <v>null</v>
      </c>
      <c r="AE31" s="1" t="s">
        <v>36</v>
      </c>
      <c r="AF31" s="1" t="s">
        <v>36</v>
      </c>
      <c r="AG31" s="1" t="s">
        <v>36</v>
      </c>
      <c r="AH31" s="1" t="str">
        <f t="shared" si="12"/>
        <v>null</v>
      </c>
      <c r="AI31" s="1" t="str">
        <f t="shared" si="13"/>
        <v>null</v>
      </c>
      <c r="AJ31" s="1" t="s">
        <v>36</v>
      </c>
      <c r="AK31" s="1" t="s">
        <v>36</v>
      </c>
      <c r="AL31" s="1" t="s">
        <v>36</v>
      </c>
      <c r="AM31" s="1" t="s">
        <v>36</v>
      </c>
      <c r="AN31" s="1" t="s">
        <v>36</v>
      </c>
      <c r="AO31" s="1" t="s">
        <v>36</v>
      </c>
      <c r="AP31" s="1" t="s">
        <v>38</v>
      </c>
      <c r="AQ31" s="1" t="s">
        <v>36</v>
      </c>
      <c r="AR31" s="1" t="s">
        <v>36</v>
      </c>
      <c r="AS31" s="1" t="s">
        <v>36</v>
      </c>
      <c r="AT31" s="1" t="s">
        <v>36</v>
      </c>
      <c r="AU31" s="1" t="s">
        <v>36</v>
      </c>
      <c r="AV31" s="1" t="s">
        <v>36</v>
      </c>
      <c r="AW31" s="1" t="s">
        <v>36</v>
      </c>
      <c r="AX31" s="1" t="s">
        <v>50</v>
      </c>
      <c r="AY31" s="1" t="s">
        <v>93</v>
      </c>
      <c r="AZ31" s="1" t="s">
        <v>45</v>
      </c>
      <c r="BA31" s="1" t="s">
        <v>73</v>
      </c>
      <c r="BB31" s="1" t="s">
        <v>54</v>
      </c>
      <c r="BC31" s="1" t="s">
        <v>53</v>
      </c>
    </row>
    <row r="32" spans="1:55" x14ac:dyDescent="0.25">
      <c r="A32" s="1">
        <v>31</v>
      </c>
      <c r="B32" s="2" t="s">
        <v>5</v>
      </c>
      <c r="C32" s="6">
        <v>1</v>
      </c>
      <c r="D32" s="1">
        <v>30</v>
      </c>
      <c r="E32" s="1">
        <v>30</v>
      </c>
      <c r="F32" s="1">
        <f t="shared" si="0"/>
        <v>0</v>
      </c>
      <c r="G32" s="1">
        <v>1.92</v>
      </c>
      <c r="H32" s="1">
        <v>7.2</v>
      </c>
      <c r="I32" s="1">
        <v>337</v>
      </c>
      <c r="J32" s="1" t="s">
        <v>3</v>
      </c>
      <c r="K32" s="1" t="s">
        <v>41</v>
      </c>
      <c r="L32" s="1" t="s">
        <v>36</v>
      </c>
      <c r="M32" s="1" t="s">
        <v>36</v>
      </c>
      <c r="N32" s="1" t="str">
        <f t="shared" si="4"/>
        <v>null</v>
      </c>
      <c r="O32" s="1" t="str">
        <f t="shared" si="5"/>
        <v>null</v>
      </c>
      <c r="P32" s="1" t="s">
        <v>38</v>
      </c>
      <c r="Q32" s="1" t="s">
        <v>38</v>
      </c>
      <c r="R32" s="1" t="s">
        <v>36</v>
      </c>
      <c r="S32" s="1" t="str">
        <f t="shared" si="6"/>
        <v>null</v>
      </c>
      <c r="T32" s="1" t="str">
        <f t="shared" si="7"/>
        <v>null</v>
      </c>
      <c r="U32" s="1" t="s">
        <v>38</v>
      </c>
      <c r="V32" s="1" t="s">
        <v>38</v>
      </c>
      <c r="W32" s="1" t="s">
        <v>36</v>
      </c>
      <c r="X32" s="1" t="str">
        <f t="shared" si="8"/>
        <v>null</v>
      </c>
      <c r="Y32" s="1" t="str">
        <f t="shared" si="9"/>
        <v>null</v>
      </c>
      <c r="Z32" s="1" t="s">
        <v>38</v>
      </c>
      <c r="AA32" s="1" t="s">
        <v>38</v>
      </c>
      <c r="AB32" s="1" t="s">
        <v>36</v>
      </c>
      <c r="AC32" s="1" t="str">
        <f t="shared" si="10"/>
        <v>null</v>
      </c>
      <c r="AD32" s="1" t="str">
        <f t="shared" si="11"/>
        <v>null</v>
      </c>
      <c r="AE32" s="1" t="s">
        <v>36</v>
      </c>
      <c r="AF32" s="1" t="s">
        <v>36</v>
      </c>
      <c r="AG32" s="1" t="s">
        <v>36</v>
      </c>
      <c r="AH32" s="1" t="str">
        <f t="shared" si="12"/>
        <v>null</v>
      </c>
      <c r="AI32" s="1" t="str">
        <f t="shared" si="13"/>
        <v>null</v>
      </c>
      <c r="AJ32" s="1" t="s">
        <v>36</v>
      </c>
      <c r="AK32" s="1" t="s">
        <v>36</v>
      </c>
      <c r="AL32" s="1" t="s">
        <v>36</v>
      </c>
      <c r="AM32" s="1" t="s">
        <v>36</v>
      </c>
      <c r="AN32" s="1" t="s">
        <v>36</v>
      </c>
      <c r="AO32" s="1" t="s">
        <v>36</v>
      </c>
      <c r="AP32" s="1" t="s">
        <v>38</v>
      </c>
      <c r="AQ32" s="1" t="s">
        <v>36</v>
      </c>
      <c r="AR32" s="1" t="s">
        <v>36</v>
      </c>
      <c r="AS32" s="1" t="s">
        <v>36</v>
      </c>
      <c r="AT32" s="1" t="s">
        <v>36</v>
      </c>
      <c r="AU32" s="1" t="s">
        <v>36</v>
      </c>
      <c r="AV32" s="1" t="s">
        <v>36</v>
      </c>
      <c r="AW32" s="1" t="s">
        <v>36</v>
      </c>
      <c r="AX32" s="1" t="s">
        <v>83</v>
      </c>
      <c r="AY32" s="1" t="s">
        <v>73</v>
      </c>
      <c r="AZ32" s="1" t="s">
        <v>54</v>
      </c>
      <c r="BA32" s="1" t="s">
        <v>57</v>
      </c>
      <c r="BB32" s="1" t="s">
        <v>53</v>
      </c>
    </row>
    <row r="33" spans="1:57" x14ac:dyDescent="0.25">
      <c r="A33" s="1">
        <v>32</v>
      </c>
      <c r="B33" s="2" t="s">
        <v>4</v>
      </c>
      <c r="C33" s="6">
        <v>1</v>
      </c>
      <c r="D33" s="1">
        <v>90</v>
      </c>
      <c r="E33" s="1">
        <v>75</v>
      </c>
      <c r="F33" s="1">
        <f t="shared" si="0"/>
        <v>15</v>
      </c>
      <c r="G33" s="1">
        <v>2.5299999999999998</v>
      </c>
      <c r="H33" s="1">
        <v>7.3</v>
      </c>
      <c r="I33" s="1">
        <v>535</v>
      </c>
      <c r="J33" s="1" t="s">
        <v>3</v>
      </c>
      <c r="K33" s="1" t="s">
        <v>41</v>
      </c>
      <c r="L33" s="1" t="s">
        <v>40</v>
      </c>
      <c r="M33" s="1">
        <v>219</v>
      </c>
      <c r="N33" s="1">
        <f t="shared" si="4"/>
        <v>3.1322832280765316</v>
      </c>
      <c r="O33" s="1">
        <f t="shared" si="5"/>
        <v>5.536723163841808</v>
      </c>
      <c r="P33" s="1" t="s">
        <v>38</v>
      </c>
      <c r="Q33" s="1" t="s">
        <v>38</v>
      </c>
      <c r="R33" s="1">
        <v>214</v>
      </c>
      <c r="S33" s="1">
        <f t="shared" si="6"/>
        <v>3.0390261975976709</v>
      </c>
      <c r="T33" s="1">
        <f t="shared" si="7"/>
        <v>5.2542372881355934</v>
      </c>
      <c r="U33" s="1" t="s">
        <v>39</v>
      </c>
      <c r="V33" s="1" t="s">
        <v>38</v>
      </c>
      <c r="W33" s="1">
        <v>240</v>
      </c>
      <c r="X33" s="1">
        <f t="shared" si="8"/>
        <v>3.5239627560877476</v>
      </c>
      <c r="Y33" s="1">
        <f t="shared" si="9"/>
        <v>6.72316384180791</v>
      </c>
      <c r="Z33" s="1" t="s">
        <v>38</v>
      </c>
      <c r="AA33" s="1" t="s">
        <v>38</v>
      </c>
      <c r="AB33" s="1" t="s">
        <v>36</v>
      </c>
      <c r="AC33" s="1" t="str">
        <f t="shared" si="10"/>
        <v>null</v>
      </c>
      <c r="AD33" s="1" t="str">
        <f t="shared" si="11"/>
        <v>null</v>
      </c>
      <c r="AE33" s="1" t="s">
        <v>36</v>
      </c>
      <c r="AF33" s="1" t="s">
        <v>36</v>
      </c>
      <c r="AG33" s="1" t="s">
        <v>36</v>
      </c>
      <c r="AH33" s="1" t="str">
        <f t="shared" si="12"/>
        <v>null</v>
      </c>
      <c r="AI33" s="1" t="str">
        <f t="shared" si="13"/>
        <v>null</v>
      </c>
      <c r="AJ33" s="1" t="s">
        <v>36</v>
      </c>
      <c r="AK33" s="1" t="s">
        <v>36</v>
      </c>
      <c r="AL33" s="1">
        <f t="shared" ref="AL33:AL47" si="24">MIN(N33,S33,X33,AH33)</f>
        <v>3.0390261975976709</v>
      </c>
      <c r="AM33" s="1">
        <f t="shared" ref="AM33:AM47" si="25">AVERAGE(N33,S33,X33,AH33)</f>
        <v>3.2317573939206503</v>
      </c>
      <c r="AN33" s="1">
        <f t="shared" ref="AN33:AN47" si="26">MAX(N33,S33,X33,AH33)</f>
        <v>3.5239627560877476</v>
      </c>
      <c r="AO33" s="1">
        <f t="shared" ref="AO33" si="27">AN33-AL33</f>
        <v>0.48493655849007666</v>
      </c>
      <c r="AP33" s="1" t="s">
        <v>38</v>
      </c>
      <c r="AQ33" s="3">
        <v>238.44</v>
      </c>
      <c r="AR33" s="3">
        <v>35.133076455449874</v>
      </c>
      <c r="AS33" s="3">
        <v>121</v>
      </c>
      <c r="AT33" s="3">
        <v>298</v>
      </c>
      <c r="AU33" s="3">
        <v>220.75</v>
      </c>
      <c r="AV33" s="3">
        <v>265</v>
      </c>
      <c r="AW33" s="3">
        <v>237.5</v>
      </c>
      <c r="AX33" s="1" t="s">
        <v>46</v>
      </c>
      <c r="AY33" s="1" t="s">
        <v>66</v>
      </c>
      <c r="AZ33" s="1" t="s">
        <v>94</v>
      </c>
      <c r="BA33" s="1" t="s">
        <v>95</v>
      </c>
    </row>
    <row r="34" spans="1:57" x14ac:dyDescent="0.25">
      <c r="A34" s="1">
        <v>33</v>
      </c>
      <c r="B34" s="2" t="s">
        <v>2</v>
      </c>
      <c r="C34" s="6">
        <v>1</v>
      </c>
      <c r="D34" s="1">
        <v>80</v>
      </c>
      <c r="E34" s="1">
        <v>45</v>
      </c>
      <c r="F34" s="1">
        <f t="shared" si="0"/>
        <v>35</v>
      </c>
      <c r="G34" s="1">
        <v>2.5</v>
      </c>
      <c r="H34" s="1">
        <v>7.2</v>
      </c>
      <c r="I34" s="1">
        <v>2389</v>
      </c>
      <c r="J34" s="1" t="s">
        <v>0</v>
      </c>
      <c r="K34" s="1" t="s">
        <v>40</v>
      </c>
      <c r="L34" s="1" t="s">
        <v>40</v>
      </c>
      <c r="M34" s="1">
        <v>39</v>
      </c>
      <c r="N34" s="1">
        <f t="shared" si="4"/>
        <v>-0.22496986916245926</v>
      </c>
      <c r="O34" s="1">
        <f t="shared" si="5"/>
        <v>1.8461538461538463</v>
      </c>
      <c r="P34" s="1" t="s">
        <v>39</v>
      </c>
      <c r="Q34" s="1" t="s">
        <v>39</v>
      </c>
      <c r="R34" s="1">
        <v>48</v>
      </c>
      <c r="S34" s="1">
        <f t="shared" si="6"/>
        <v>-5.7107214300509718E-2</v>
      </c>
      <c r="T34" s="1">
        <f t="shared" si="7"/>
        <v>3.2307692307692308</v>
      </c>
      <c r="U34" s="1" t="s">
        <v>38</v>
      </c>
      <c r="V34" s="1" t="s">
        <v>39</v>
      </c>
      <c r="W34" s="1">
        <v>80</v>
      </c>
      <c r="X34" s="1">
        <f t="shared" si="8"/>
        <v>0.53973778076419976</v>
      </c>
      <c r="Y34" s="1">
        <f t="shared" si="9"/>
        <v>8.1538461538461533</v>
      </c>
      <c r="Z34" s="1" t="s">
        <v>38</v>
      </c>
      <c r="AA34" s="1" t="s">
        <v>39</v>
      </c>
      <c r="AB34" s="1" t="s">
        <v>36</v>
      </c>
      <c r="AC34" s="1" t="str">
        <f t="shared" si="10"/>
        <v>null</v>
      </c>
      <c r="AD34" s="1" t="str">
        <f t="shared" si="11"/>
        <v>null</v>
      </c>
      <c r="AE34" s="1" t="s">
        <v>36</v>
      </c>
      <c r="AF34" s="1" t="s">
        <v>36</v>
      </c>
      <c r="AG34" s="1">
        <v>55</v>
      </c>
      <c r="AH34" s="1">
        <f t="shared" si="12"/>
        <v>7.3452628369895495E-2</v>
      </c>
      <c r="AI34" s="1">
        <f t="shared" si="13"/>
        <v>4.3076923076923084</v>
      </c>
      <c r="AJ34" s="1" t="s">
        <v>38</v>
      </c>
      <c r="AK34" s="1" t="s">
        <v>38</v>
      </c>
      <c r="AL34" s="1">
        <f t="shared" si="24"/>
        <v>-0.22496986916245926</v>
      </c>
      <c r="AM34" s="1">
        <f t="shared" si="25"/>
        <v>8.277833141778157E-2</v>
      </c>
      <c r="AN34" s="1">
        <f t="shared" si="26"/>
        <v>0.53973778076419976</v>
      </c>
      <c r="AO34" s="1">
        <f t="shared" ref="AO34:AO47" si="28">AN34-AL34</f>
        <v>0.76470764992665896</v>
      </c>
      <c r="AP34" s="1" t="s">
        <v>38</v>
      </c>
      <c r="AQ34" s="3">
        <v>59.16</v>
      </c>
      <c r="AR34" s="3">
        <v>14.865876553849279</v>
      </c>
      <c r="AS34" s="3">
        <v>27</v>
      </c>
      <c r="AT34" s="3">
        <v>92</v>
      </c>
      <c r="AU34" s="3">
        <v>46.5</v>
      </c>
      <c r="AV34" s="3">
        <v>69.5</v>
      </c>
      <c r="AW34" s="3">
        <v>60.5</v>
      </c>
      <c r="AX34" s="1" t="s">
        <v>96</v>
      </c>
      <c r="AY34" s="1" t="s">
        <v>84</v>
      </c>
      <c r="AZ34" s="1" t="s">
        <v>74</v>
      </c>
      <c r="BA34" s="1" t="s">
        <v>62</v>
      </c>
      <c r="BB34" s="1" t="s">
        <v>65</v>
      </c>
      <c r="BC34" s="1" t="s">
        <v>53</v>
      </c>
    </row>
    <row r="35" spans="1:57" x14ac:dyDescent="0.25">
      <c r="A35" s="1">
        <v>34</v>
      </c>
      <c r="B35" s="2" t="s">
        <v>1</v>
      </c>
      <c r="C35" s="6">
        <v>1</v>
      </c>
      <c r="D35" s="1">
        <v>75</v>
      </c>
      <c r="E35" s="1">
        <v>55</v>
      </c>
      <c r="F35" s="1">
        <f t="shared" si="0"/>
        <v>20</v>
      </c>
      <c r="G35" s="1">
        <v>2.38</v>
      </c>
      <c r="H35" s="1">
        <v>8.1</v>
      </c>
      <c r="I35" s="1">
        <v>32</v>
      </c>
      <c r="J35" s="1" t="s">
        <v>0</v>
      </c>
      <c r="K35" s="1" t="s">
        <v>40</v>
      </c>
      <c r="L35" s="1" t="s">
        <v>41</v>
      </c>
      <c r="M35" s="1">
        <v>65</v>
      </c>
      <c r="N35" s="1">
        <f t="shared" si="4"/>
        <v>0.25996668932761718</v>
      </c>
      <c r="O35" s="1">
        <f t="shared" si="5"/>
        <v>2.65625</v>
      </c>
      <c r="P35" s="1" t="s">
        <v>38</v>
      </c>
      <c r="Q35" s="1" t="s">
        <v>38</v>
      </c>
      <c r="R35" s="1">
        <v>77</v>
      </c>
      <c r="S35" s="1">
        <f t="shared" si="6"/>
        <v>0.48378356247688326</v>
      </c>
      <c r="T35" s="1">
        <f t="shared" si="7"/>
        <v>4.53125</v>
      </c>
      <c r="U35" s="1" t="s">
        <v>38</v>
      </c>
      <c r="V35" s="1" t="s">
        <v>38</v>
      </c>
      <c r="W35" s="1">
        <v>64</v>
      </c>
      <c r="X35" s="1">
        <f t="shared" si="8"/>
        <v>0.24131528323184503</v>
      </c>
      <c r="Y35" s="1">
        <f t="shared" si="9"/>
        <v>2.5</v>
      </c>
      <c r="Z35" s="1" t="s">
        <v>38</v>
      </c>
      <c r="AA35" s="1" t="s">
        <v>38</v>
      </c>
      <c r="AB35" s="1" t="s">
        <v>36</v>
      </c>
      <c r="AC35" s="1" t="str">
        <f t="shared" si="10"/>
        <v>null</v>
      </c>
      <c r="AD35" s="1" t="str">
        <f t="shared" si="11"/>
        <v>null</v>
      </c>
      <c r="AE35" s="1" t="s">
        <v>36</v>
      </c>
      <c r="AF35" s="1" t="s">
        <v>36</v>
      </c>
      <c r="AG35" s="1" t="s">
        <v>36</v>
      </c>
      <c r="AH35" s="1" t="str">
        <f t="shared" si="12"/>
        <v>null</v>
      </c>
      <c r="AI35" s="1" t="str">
        <f t="shared" si="13"/>
        <v>null</v>
      </c>
      <c r="AJ35" s="1" t="s">
        <v>36</v>
      </c>
      <c r="AK35" s="1" t="s">
        <v>36</v>
      </c>
      <c r="AL35" s="1">
        <f t="shared" si="24"/>
        <v>0.24131528323184503</v>
      </c>
      <c r="AM35" s="1">
        <f t="shared" si="25"/>
        <v>0.32835517834544853</v>
      </c>
      <c r="AN35" s="1">
        <f t="shared" si="26"/>
        <v>0.48378356247688326</v>
      </c>
      <c r="AO35" s="1">
        <f t="shared" si="28"/>
        <v>0.24246827924503822</v>
      </c>
      <c r="AP35" s="1" t="s">
        <v>38</v>
      </c>
      <c r="AQ35" s="3">
        <v>76.66</v>
      </c>
      <c r="AR35" s="3">
        <v>13.621127047378119</v>
      </c>
      <c r="AS35" s="3">
        <v>48</v>
      </c>
      <c r="AT35" s="3">
        <v>112</v>
      </c>
      <c r="AU35" s="3">
        <v>67.75</v>
      </c>
      <c r="AV35" s="3">
        <v>88.25</v>
      </c>
      <c r="AW35" s="3">
        <v>76.5</v>
      </c>
      <c r="AX35" s="1" t="s">
        <v>45</v>
      </c>
      <c r="AY35" s="1" t="s">
        <v>58</v>
      </c>
      <c r="AZ35" s="1" t="s">
        <v>46</v>
      </c>
      <c r="BA35" s="1" t="s">
        <v>54</v>
      </c>
      <c r="BB35" s="1" t="s">
        <v>47</v>
      </c>
    </row>
    <row r="36" spans="1:57" x14ac:dyDescent="0.25">
      <c r="A36" s="1">
        <v>35</v>
      </c>
      <c r="B36" s="2" t="s">
        <v>43</v>
      </c>
      <c r="C36" s="6">
        <v>1</v>
      </c>
      <c r="D36" s="1">
        <v>45</v>
      </c>
      <c r="E36" s="1">
        <v>35</v>
      </c>
      <c r="F36" s="1">
        <f t="shared" si="0"/>
        <v>10</v>
      </c>
      <c r="G36" s="1">
        <v>1.94</v>
      </c>
      <c r="H36" s="1">
        <v>7.6</v>
      </c>
      <c r="I36" s="1">
        <v>2425</v>
      </c>
      <c r="J36" s="1" t="s">
        <v>0</v>
      </c>
      <c r="K36" s="1" t="s">
        <v>42</v>
      </c>
      <c r="L36" s="1" t="s">
        <v>40</v>
      </c>
      <c r="M36" s="1">
        <v>21</v>
      </c>
      <c r="N36" s="1">
        <f t="shared" si="4"/>
        <v>-0.56069517888635834</v>
      </c>
      <c r="O36" s="1">
        <f t="shared" si="5"/>
        <v>3.9285714285714284</v>
      </c>
      <c r="P36" s="1" t="s">
        <v>38</v>
      </c>
      <c r="Q36" s="1" t="s">
        <v>38</v>
      </c>
      <c r="R36" s="1" t="s">
        <v>36</v>
      </c>
      <c r="S36" s="1" t="str">
        <f t="shared" si="6"/>
        <v>null</v>
      </c>
      <c r="T36" s="1" t="str">
        <f t="shared" si="7"/>
        <v>null</v>
      </c>
      <c r="U36" s="1" t="s">
        <v>36</v>
      </c>
      <c r="V36" s="1" t="s">
        <v>36</v>
      </c>
      <c r="W36" s="1">
        <v>26</v>
      </c>
      <c r="X36" s="1">
        <f t="shared" si="8"/>
        <v>-0.46743814840749753</v>
      </c>
      <c r="Y36" s="1">
        <f t="shared" si="9"/>
        <v>5.7142857142857135</v>
      </c>
      <c r="Z36" s="1" t="s">
        <v>38</v>
      </c>
      <c r="AA36" s="1" t="s">
        <v>38</v>
      </c>
      <c r="AB36" s="1" t="s">
        <v>36</v>
      </c>
      <c r="AC36" s="1" t="str">
        <f t="shared" si="10"/>
        <v>null</v>
      </c>
      <c r="AD36" s="1" t="str">
        <f t="shared" si="11"/>
        <v>null</v>
      </c>
      <c r="AE36" s="1" t="s">
        <v>36</v>
      </c>
      <c r="AF36" s="1" t="s">
        <v>36</v>
      </c>
      <c r="AG36" s="1">
        <v>25</v>
      </c>
      <c r="AH36" s="1">
        <f t="shared" si="12"/>
        <v>-0.48608955450326968</v>
      </c>
      <c r="AI36" s="1">
        <f t="shared" si="13"/>
        <v>5.3571428571428568</v>
      </c>
      <c r="AJ36" s="1" t="s">
        <v>38</v>
      </c>
      <c r="AK36" s="1" t="s">
        <v>38</v>
      </c>
      <c r="AL36" s="1">
        <f t="shared" si="24"/>
        <v>-0.56069517888635834</v>
      </c>
      <c r="AM36" s="1">
        <f t="shared" si="25"/>
        <v>-0.50474096059904194</v>
      </c>
      <c r="AN36" s="1">
        <f t="shared" si="26"/>
        <v>-0.46743814840749753</v>
      </c>
      <c r="AO36" s="1">
        <f t="shared" si="28"/>
        <v>9.3257030478860803E-2</v>
      </c>
      <c r="AP36" s="1" t="s">
        <v>39</v>
      </c>
      <c r="AQ36" s="3">
        <v>21.72</v>
      </c>
      <c r="AR36" s="3">
        <v>5.6316887669105942</v>
      </c>
      <c r="AS36" s="3">
        <v>10</v>
      </c>
      <c r="AT36" s="3">
        <v>38</v>
      </c>
      <c r="AU36" s="3">
        <v>18</v>
      </c>
      <c r="AV36" s="3">
        <v>25</v>
      </c>
      <c r="AW36" s="3">
        <v>21</v>
      </c>
      <c r="AX36" s="1" t="s">
        <v>84</v>
      </c>
      <c r="AY36" s="1" t="s">
        <v>52</v>
      </c>
    </row>
    <row r="37" spans="1:57" x14ac:dyDescent="0.25">
      <c r="A37" s="1">
        <v>36</v>
      </c>
      <c r="B37" s="2" t="s">
        <v>44</v>
      </c>
      <c r="C37" s="6">
        <v>1</v>
      </c>
      <c r="D37" s="1">
        <v>45</v>
      </c>
      <c r="E37" s="1">
        <v>35</v>
      </c>
      <c r="F37" s="1">
        <f t="shared" si="0"/>
        <v>10</v>
      </c>
      <c r="G37" s="1">
        <v>2</v>
      </c>
      <c r="H37" s="1">
        <v>7.7</v>
      </c>
      <c r="I37" s="1">
        <v>755</v>
      </c>
      <c r="J37" s="1" t="s">
        <v>0</v>
      </c>
      <c r="K37" s="1" t="s">
        <v>36</v>
      </c>
      <c r="L37" s="1" t="s">
        <v>40</v>
      </c>
      <c r="M37" s="1">
        <v>75</v>
      </c>
      <c r="N37" s="1">
        <f t="shared" si="4"/>
        <v>0.44648075028533896</v>
      </c>
      <c r="O37" s="1">
        <f t="shared" si="5"/>
        <v>2.0512820512820511</v>
      </c>
      <c r="P37" s="1" t="s">
        <v>38</v>
      </c>
      <c r="Q37" s="1" t="s">
        <v>38</v>
      </c>
      <c r="R37" s="1" t="s">
        <v>36</v>
      </c>
      <c r="S37" s="1" t="str">
        <f t="shared" si="6"/>
        <v>null</v>
      </c>
      <c r="T37" s="1" t="str">
        <f t="shared" si="7"/>
        <v>null</v>
      </c>
      <c r="U37" s="1" t="s">
        <v>36</v>
      </c>
      <c r="V37" s="1" t="s">
        <v>36</v>
      </c>
      <c r="W37" s="1">
        <v>99</v>
      </c>
      <c r="X37" s="1">
        <f t="shared" si="8"/>
        <v>0.8941144965838711</v>
      </c>
      <c r="Y37" s="1">
        <f t="shared" si="9"/>
        <v>4.1025641025641022</v>
      </c>
      <c r="Z37" s="1" t="s">
        <v>38</v>
      </c>
      <c r="AA37" s="1" t="s">
        <v>38</v>
      </c>
      <c r="AB37" s="1" t="s">
        <v>36</v>
      </c>
      <c r="AC37" s="1" t="str">
        <f t="shared" si="10"/>
        <v>null</v>
      </c>
      <c r="AD37" s="1" t="str">
        <f t="shared" si="11"/>
        <v>null</v>
      </c>
      <c r="AE37" s="1" t="s">
        <v>36</v>
      </c>
      <c r="AF37" s="1" t="s">
        <v>36</v>
      </c>
      <c r="AG37" s="1">
        <v>68</v>
      </c>
      <c r="AH37" s="1">
        <f t="shared" si="12"/>
        <v>0.31592090761493374</v>
      </c>
      <c r="AI37" s="1">
        <f t="shared" si="13"/>
        <v>1.4529914529914532</v>
      </c>
      <c r="AJ37" s="1" t="s">
        <v>38</v>
      </c>
      <c r="AK37" s="1" t="s">
        <v>38</v>
      </c>
      <c r="AL37" s="1">
        <f t="shared" si="24"/>
        <v>0.31592090761493374</v>
      </c>
      <c r="AM37" s="1">
        <f t="shared" si="25"/>
        <v>0.55217205149471449</v>
      </c>
      <c r="AN37" s="1">
        <f t="shared" si="26"/>
        <v>0.8941144965838711</v>
      </c>
      <c r="AO37" s="1">
        <f t="shared" si="28"/>
        <v>0.57819358896893736</v>
      </c>
      <c r="AP37" s="1" t="s">
        <v>39</v>
      </c>
      <c r="AQ37" s="3">
        <v>102.92</v>
      </c>
      <c r="AR37" s="3">
        <v>26.17510891153298</v>
      </c>
      <c r="AS37" s="3">
        <v>51</v>
      </c>
      <c r="AT37" s="3">
        <v>168</v>
      </c>
      <c r="AU37" s="3">
        <v>84.75</v>
      </c>
      <c r="AV37" s="3">
        <v>122</v>
      </c>
      <c r="AW37" s="3">
        <v>99.5</v>
      </c>
      <c r="AX37" s="1" t="s">
        <v>97</v>
      </c>
      <c r="AY37" s="1" t="s">
        <v>98</v>
      </c>
    </row>
    <row r="38" spans="1:57" x14ac:dyDescent="0.25">
      <c r="A38" s="1">
        <v>37</v>
      </c>
      <c r="B38" s="2" t="s">
        <v>99</v>
      </c>
      <c r="C38" s="6">
        <v>1</v>
      </c>
      <c r="D38" s="1">
        <v>240</v>
      </c>
      <c r="E38" s="1">
        <v>105</v>
      </c>
      <c r="F38" s="1">
        <f t="shared" si="0"/>
        <v>135</v>
      </c>
      <c r="G38" s="1">
        <v>3.7</v>
      </c>
      <c r="H38" s="1">
        <v>8.3000000000000007</v>
      </c>
      <c r="I38" s="1">
        <v>10</v>
      </c>
      <c r="J38" s="1" t="s">
        <v>3</v>
      </c>
      <c r="K38" s="1" t="s">
        <v>40</v>
      </c>
      <c r="L38" s="1" t="s">
        <v>41</v>
      </c>
      <c r="M38" s="1">
        <v>83</v>
      </c>
      <c r="N38" s="1">
        <f t="shared" si="4"/>
        <v>0.59569199905151626</v>
      </c>
      <c r="O38" s="1">
        <f t="shared" si="5"/>
        <v>4.3518518518518521</v>
      </c>
      <c r="P38" s="1" t="s">
        <v>39</v>
      </c>
      <c r="Q38" s="1" t="s">
        <v>39</v>
      </c>
      <c r="R38" s="1">
        <v>136</v>
      </c>
      <c r="S38" s="1">
        <f t="shared" si="6"/>
        <v>1.5842165221274414</v>
      </c>
      <c r="T38" s="1">
        <f t="shared" si="7"/>
        <v>9.2592592592592595</v>
      </c>
      <c r="U38" s="1" t="s">
        <v>38</v>
      </c>
      <c r="V38" s="1" t="s">
        <v>39</v>
      </c>
      <c r="W38" s="1">
        <v>135</v>
      </c>
      <c r="X38" s="1">
        <f t="shared" si="8"/>
        <v>1.5655651160316693</v>
      </c>
      <c r="Y38" s="1">
        <f t="shared" si="9"/>
        <v>9.1666666666666661</v>
      </c>
      <c r="Z38" s="1" t="s">
        <v>38</v>
      </c>
      <c r="AA38" s="1" t="s">
        <v>39</v>
      </c>
      <c r="AB38" s="1" t="s">
        <v>36</v>
      </c>
      <c r="AC38" s="1" t="str">
        <f t="shared" si="10"/>
        <v>null</v>
      </c>
      <c r="AD38" s="1" t="str">
        <f t="shared" si="11"/>
        <v>null</v>
      </c>
      <c r="AE38" s="1" t="s">
        <v>36</v>
      </c>
      <c r="AF38" s="1" t="s">
        <v>36</v>
      </c>
      <c r="AG38" s="1" t="s">
        <v>36</v>
      </c>
      <c r="AH38" s="1" t="str">
        <f t="shared" si="12"/>
        <v>null</v>
      </c>
      <c r="AI38" s="1" t="str">
        <f t="shared" si="13"/>
        <v>null</v>
      </c>
      <c r="AJ38" s="1" t="s">
        <v>36</v>
      </c>
      <c r="AK38" s="1" t="s">
        <v>36</v>
      </c>
      <c r="AL38" s="1">
        <f t="shared" si="24"/>
        <v>0.59569199905151626</v>
      </c>
      <c r="AM38" s="1">
        <f t="shared" si="25"/>
        <v>1.2484912124035423</v>
      </c>
      <c r="AN38" s="1">
        <f t="shared" si="26"/>
        <v>1.5842165221274414</v>
      </c>
      <c r="AO38" s="1">
        <f t="shared" si="28"/>
        <v>0.98852452307592509</v>
      </c>
      <c r="AP38" s="1" t="s">
        <v>38</v>
      </c>
      <c r="AQ38" s="3">
        <v>78.14</v>
      </c>
      <c r="AR38" s="3">
        <v>21.444765309596509</v>
      </c>
      <c r="AS38" s="3">
        <v>36</v>
      </c>
      <c r="AT38" s="3">
        <v>144</v>
      </c>
      <c r="AU38" s="3">
        <v>60.75</v>
      </c>
      <c r="AV38" s="3">
        <v>91.5</v>
      </c>
      <c r="AW38" s="3">
        <v>77.5</v>
      </c>
      <c r="AX38" s="1" t="s">
        <v>52</v>
      </c>
      <c r="AY38" s="1" t="s">
        <v>54</v>
      </c>
      <c r="AZ38" s="1" t="s">
        <v>64</v>
      </c>
      <c r="BA38" s="1" t="s">
        <v>79</v>
      </c>
      <c r="BB38" s="1" t="s">
        <v>47</v>
      </c>
      <c r="BC38" s="1" t="s">
        <v>144</v>
      </c>
    </row>
    <row r="39" spans="1:57" x14ac:dyDescent="0.25">
      <c r="A39" s="1">
        <v>38</v>
      </c>
      <c r="B39" s="2" t="s">
        <v>100</v>
      </c>
      <c r="C39" s="6">
        <v>2</v>
      </c>
      <c r="D39" s="1">
        <v>40</v>
      </c>
      <c r="E39" s="1">
        <v>52</v>
      </c>
      <c r="F39" s="1">
        <f t="shared" si="0"/>
        <v>-12</v>
      </c>
      <c r="G39" s="1">
        <v>2.1</v>
      </c>
      <c r="H39" s="1">
        <v>7.4</v>
      </c>
      <c r="I39" s="1">
        <v>321</v>
      </c>
      <c r="J39" s="1" t="s">
        <v>3</v>
      </c>
      <c r="K39" s="1" t="s">
        <v>40</v>
      </c>
      <c r="L39" s="1" t="s">
        <v>37</v>
      </c>
      <c r="M39" s="1">
        <v>19</v>
      </c>
      <c r="N39" s="1">
        <f t="shared" si="4"/>
        <v>-0.59799799107790275</v>
      </c>
      <c r="O39" s="1">
        <f t="shared" si="5"/>
        <v>4.8648648648648649</v>
      </c>
      <c r="P39" s="1" t="s">
        <v>38</v>
      </c>
      <c r="Q39" s="1" t="s">
        <v>38</v>
      </c>
      <c r="R39" s="1">
        <v>19</v>
      </c>
      <c r="S39" s="1">
        <f t="shared" si="6"/>
        <v>-0.59799799107790275</v>
      </c>
      <c r="T39" s="1">
        <f t="shared" si="7"/>
        <v>4.8648648648648649</v>
      </c>
      <c r="U39" s="1" t="s">
        <v>38</v>
      </c>
      <c r="V39" s="1" t="s">
        <v>38</v>
      </c>
      <c r="W39" s="1">
        <v>18</v>
      </c>
      <c r="X39" s="1">
        <f t="shared" si="8"/>
        <v>-0.61664939717367484</v>
      </c>
      <c r="Y39" s="1">
        <f t="shared" si="9"/>
        <v>4.5945945945945947</v>
      </c>
      <c r="Z39" s="1" t="s">
        <v>38</v>
      </c>
      <c r="AA39" s="1" t="s">
        <v>38</v>
      </c>
      <c r="AB39" s="1" t="s">
        <v>36</v>
      </c>
      <c r="AC39" s="1" t="str">
        <f t="shared" si="10"/>
        <v>null</v>
      </c>
      <c r="AD39" s="1" t="str">
        <f t="shared" si="11"/>
        <v>null</v>
      </c>
      <c r="AE39" s="1" t="s">
        <v>36</v>
      </c>
      <c r="AF39" s="1" t="s">
        <v>36</v>
      </c>
      <c r="AG39" s="1" t="s">
        <v>36</v>
      </c>
      <c r="AH39" s="1" t="str">
        <f t="shared" si="12"/>
        <v>null</v>
      </c>
      <c r="AI39" s="1" t="str">
        <f t="shared" si="13"/>
        <v>null</v>
      </c>
      <c r="AJ39" s="1" t="s">
        <v>36</v>
      </c>
      <c r="AK39" s="1" t="s">
        <v>36</v>
      </c>
      <c r="AL39" s="1">
        <f t="shared" si="24"/>
        <v>-0.61664939717367484</v>
      </c>
      <c r="AM39" s="1">
        <f t="shared" si="25"/>
        <v>-0.60421512644316011</v>
      </c>
      <c r="AN39" s="1">
        <f t="shared" si="26"/>
        <v>-0.59799799107790275</v>
      </c>
      <c r="AO39" s="1">
        <f t="shared" si="28"/>
        <v>1.8651406095772094E-2</v>
      </c>
      <c r="AP39" s="1" t="s">
        <v>38</v>
      </c>
      <c r="AQ39" s="1">
        <v>23.78</v>
      </c>
      <c r="AR39" s="1">
        <v>8.774475971328922</v>
      </c>
      <c r="AS39" s="1">
        <v>1</v>
      </c>
      <c r="AT39" s="1">
        <v>38</v>
      </c>
      <c r="AU39" s="1">
        <v>17</v>
      </c>
      <c r="AV39" s="1">
        <v>30.25</v>
      </c>
      <c r="AW39" s="1">
        <v>24</v>
      </c>
      <c r="AX39" s="1" t="s">
        <v>145</v>
      </c>
      <c r="AY39" s="1" t="s">
        <v>146</v>
      </c>
      <c r="AZ39" s="1" t="s">
        <v>87</v>
      </c>
      <c r="BA39" s="1" t="s">
        <v>82</v>
      </c>
      <c r="BB39" s="1" t="s">
        <v>147</v>
      </c>
      <c r="BC39" s="1" t="s">
        <v>148</v>
      </c>
    </row>
    <row r="40" spans="1:57" x14ac:dyDescent="0.25">
      <c r="A40" s="1">
        <v>39</v>
      </c>
      <c r="B40" s="2" t="s">
        <v>101</v>
      </c>
      <c r="C40" s="6">
        <v>2</v>
      </c>
      <c r="D40" s="1">
        <v>50</v>
      </c>
      <c r="E40" s="1">
        <v>52</v>
      </c>
      <c r="F40" s="1">
        <f t="shared" si="0"/>
        <v>-2</v>
      </c>
      <c r="G40" s="4">
        <v>1.87</v>
      </c>
      <c r="H40" s="1">
        <v>7.2</v>
      </c>
      <c r="I40" s="1">
        <v>787</v>
      </c>
      <c r="J40" s="1" t="s">
        <v>3</v>
      </c>
      <c r="K40" s="1" t="s">
        <v>36</v>
      </c>
      <c r="L40" s="1" t="s">
        <v>40</v>
      </c>
      <c r="M40" s="1">
        <v>1</v>
      </c>
      <c r="N40" s="1">
        <f t="shared" si="4"/>
        <v>-0.93372330080180177</v>
      </c>
      <c r="O40" s="1">
        <f t="shared" si="5"/>
        <v>2.5</v>
      </c>
      <c r="P40" s="1" t="s">
        <v>38</v>
      </c>
      <c r="Q40" s="1" t="s">
        <v>38</v>
      </c>
      <c r="R40" s="1">
        <v>1</v>
      </c>
      <c r="S40" s="1">
        <f t="shared" si="6"/>
        <v>-0.93372330080180177</v>
      </c>
      <c r="T40" s="1">
        <f t="shared" si="7"/>
        <v>2.5</v>
      </c>
      <c r="U40" s="1" t="s">
        <v>38</v>
      </c>
      <c r="V40" s="1" t="s">
        <v>38</v>
      </c>
      <c r="W40" s="1">
        <v>3</v>
      </c>
      <c r="X40" s="1">
        <f t="shared" si="8"/>
        <v>-0.89642048861025747</v>
      </c>
      <c r="Y40" s="1">
        <f t="shared" si="9"/>
        <v>7.5</v>
      </c>
      <c r="Z40" s="1" t="s">
        <v>38</v>
      </c>
      <c r="AA40" s="1" t="s">
        <v>38</v>
      </c>
      <c r="AB40" s="1" t="s">
        <v>36</v>
      </c>
      <c r="AC40" s="1" t="str">
        <f t="shared" si="10"/>
        <v>null</v>
      </c>
      <c r="AD40" s="1" t="str">
        <f t="shared" si="11"/>
        <v>null</v>
      </c>
      <c r="AE40" s="1" t="s">
        <v>36</v>
      </c>
      <c r="AF40" s="1" t="s">
        <v>36</v>
      </c>
      <c r="AG40" s="1" t="s">
        <v>36</v>
      </c>
      <c r="AH40" s="1" t="str">
        <f t="shared" si="12"/>
        <v>null</v>
      </c>
      <c r="AI40" s="1" t="str">
        <f t="shared" si="13"/>
        <v>null</v>
      </c>
      <c r="AJ40" s="1" t="s">
        <v>36</v>
      </c>
      <c r="AK40" s="1" t="s">
        <v>36</v>
      </c>
      <c r="AL40" s="1">
        <f t="shared" si="24"/>
        <v>-0.93372330080180177</v>
      </c>
      <c r="AM40" s="1">
        <f t="shared" si="25"/>
        <v>-0.92128903007128704</v>
      </c>
      <c r="AN40" s="1">
        <f t="shared" si="26"/>
        <v>-0.89642048861025747</v>
      </c>
      <c r="AO40" s="1">
        <f t="shared" si="28"/>
        <v>3.7302812191544299E-2</v>
      </c>
      <c r="AP40" s="1" t="s">
        <v>38</v>
      </c>
      <c r="AQ40" s="1">
        <v>2.06</v>
      </c>
      <c r="AR40" s="1">
        <v>1.0956313993608007</v>
      </c>
      <c r="AS40" s="1">
        <v>0</v>
      </c>
      <c r="AT40" s="1">
        <v>4</v>
      </c>
      <c r="AU40" s="1">
        <v>1</v>
      </c>
      <c r="AV40" s="1">
        <v>3</v>
      </c>
      <c r="AW40" s="1">
        <v>2</v>
      </c>
      <c r="AX40" s="1" t="s">
        <v>47</v>
      </c>
      <c r="AY40" s="1" t="s">
        <v>149</v>
      </c>
      <c r="AZ40" s="1" t="s">
        <v>65</v>
      </c>
    </row>
    <row r="41" spans="1:57" x14ac:dyDescent="0.25">
      <c r="A41" s="1">
        <v>40</v>
      </c>
      <c r="B41" s="2" t="s">
        <v>102</v>
      </c>
      <c r="C41" s="6">
        <v>2</v>
      </c>
      <c r="D41" s="1">
        <v>80</v>
      </c>
      <c r="E41" s="1">
        <v>60</v>
      </c>
      <c r="F41" s="1">
        <f t="shared" si="0"/>
        <v>20</v>
      </c>
      <c r="G41" s="1">
        <v>2.11</v>
      </c>
      <c r="H41" s="1">
        <v>6.9</v>
      </c>
      <c r="I41" s="1">
        <v>876</v>
      </c>
      <c r="J41" s="1" t="s">
        <v>3</v>
      </c>
      <c r="K41" s="1" t="s">
        <v>36</v>
      </c>
      <c r="L41" s="1" t="s">
        <v>41</v>
      </c>
      <c r="M41" s="1">
        <v>71</v>
      </c>
      <c r="N41" s="1">
        <f t="shared" si="4"/>
        <v>0.37187512590225025</v>
      </c>
      <c r="O41" s="1">
        <f t="shared" si="5"/>
        <v>4.3209876543209873</v>
      </c>
      <c r="P41" s="1" t="s">
        <v>38</v>
      </c>
      <c r="Q41" s="1" t="s">
        <v>38</v>
      </c>
      <c r="R41" s="1">
        <v>113</v>
      </c>
      <c r="S41" s="1">
        <f t="shared" si="6"/>
        <v>1.1552341819246814</v>
      </c>
      <c r="T41" s="1">
        <f t="shared" si="7"/>
        <v>9.5061728395061724</v>
      </c>
      <c r="U41" s="1" t="s">
        <v>38</v>
      </c>
      <c r="V41" s="1" t="s">
        <v>38</v>
      </c>
      <c r="W41" s="1">
        <v>94</v>
      </c>
      <c r="X41" s="1">
        <f t="shared" si="8"/>
        <v>0.80085746610501019</v>
      </c>
      <c r="Y41" s="1">
        <f t="shared" si="9"/>
        <v>7.1604938271604937</v>
      </c>
      <c r="Z41" s="1" t="s">
        <v>38</v>
      </c>
      <c r="AA41" s="1" t="s">
        <v>38</v>
      </c>
      <c r="AB41" s="1" t="s">
        <v>36</v>
      </c>
      <c r="AC41" s="1" t="str">
        <f t="shared" si="10"/>
        <v>null</v>
      </c>
      <c r="AD41" s="1" t="str">
        <f t="shared" si="11"/>
        <v>null</v>
      </c>
      <c r="AE41" s="1" t="s">
        <v>36</v>
      </c>
      <c r="AF41" s="1" t="s">
        <v>36</v>
      </c>
      <c r="AG41" s="1" t="s">
        <v>36</v>
      </c>
      <c r="AH41" s="1" t="str">
        <f t="shared" si="12"/>
        <v>null</v>
      </c>
      <c r="AI41" s="1" t="str">
        <f t="shared" si="13"/>
        <v>null</v>
      </c>
      <c r="AJ41" s="1" t="s">
        <v>36</v>
      </c>
      <c r="AK41" s="1" t="s">
        <v>36</v>
      </c>
      <c r="AL41" s="1">
        <f t="shared" si="24"/>
        <v>0.37187512590225025</v>
      </c>
      <c r="AM41" s="1">
        <f t="shared" si="25"/>
        <v>0.77598892464398073</v>
      </c>
      <c r="AN41" s="1">
        <f t="shared" si="26"/>
        <v>1.1552341819246814</v>
      </c>
      <c r="AO41" s="1">
        <f t="shared" si="28"/>
        <v>0.78335905602243117</v>
      </c>
      <c r="AP41" s="1" t="s">
        <v>38</v>
      </c>
      <c r="AQ41" s="1">
        <v>77.94</v>
      </c>
      <c r="AR41" s="1">
        <v>20.472390566570486</v>
      </c>
      <c r="AS41" s="1">
        <v>36</v>
      </c>
      <c r="AT41" s="1">
        <v>117</v>
      </c>
      <c r="AU41" s="1">
        <v>63.25</v>
      </c>
      <c r="AV41" s="1">
        <v>91</v>
      </c>
      <c r="AW41" s="1">
        <v>79</v>
      </c>
      <c r="AX41" s="1" t="s">
        <v>45</v>
      </c>
      <c r="AY41" s="1" t="s">
        <v>58</v>
      </c>
      <c r="AZ41" s="1" t="s">
        <v>150</v>
      </c>
      <c r="BA41" s="1" t="s">
        <v>62</v>
      </c>
    </row>
    <row r="42" spans="1:57" x14ac:dyDescent="0.25">
      <c r="A42" s="1">
        <v>41</v>
      </c>
      <c r="B42" s="2" t="s">
        <v>103</v>
      </c>
      <c r="C42" s="6">
        <v>2</v>
      </c>
      <c r="D42" s="1">
        <v>80</v>
      </c>
      <c r="E42" s="1">
        <v>45</v>
      </c>
      <c r="F42" s="1">
        <f t="shared" si="0"/>
        <v>35</v>
      </c>
      <c r="G42" s="1">
        <v>2.57</v>
      </c>
      <c r="H42" s="1">
        <v>7.2</v>
      </c>
      <c r="I42" s="1">
        <v>612</v>
      </c>
      <c r="J42" s="1" t="s">
        <v>3</v>
      </c>
      <c r="K42" s="1" t="s">
        <v>40</v>
      </c>
      <c r="L42" s="1" t="s">
        <v>40</v>
      </c>
      <c r="M42" s="1">
        <v>35</v>
      </c>
      <c r="N42" s="1">
        <f t="shared" si="4"/>
        <v>-0.29957549354554797</v>
      </c>
      <c r="O42" s="1">
        <f t="shared" si="5"/>
        <v>2.8125</v>
      </c>
      <c r="P42" s="1" t="s">
        <v>38</v>
      </c>
      <c r="Q42" s="1" t="s">
        <v>38</v>
      </c>
      <c r="R42" s="1">
        <v>47</v>
      </c>
      <c r="S42" s="1">
        <f t="shared" si="6"/>
        <v>-7.5758620396281895E-2</v>
      </c>
      <c r="T42" s="1">
        <f t="shared" si="7"/>
        <v>4.6875</v>
      </c>
      <c r="U42" s="1" t="s">
        <v>38</v>
      </c>
      <c r="V42" s="1" t="s">
        <v>38</v>
      </c>
      <c r="W42" s="1">
        <v>50</v>
      </c>
      <c r="X42" s="1">
        <f t="shared" si="8"/>
        <v>-1.9804402108965374E-2</v>
      </c>
      <c r="Y42" s="1">
        <f t="shared" si="9"/>
        <v>5.15625</v>
      </c>
      <c r="Z42" s="1" t="s">
        <v>38</v>
      </c>
      <c r="AA42" s="1" t="s">
        <v>38</v>
      </c>
      <c r="AB42" s="1" t="s">
        <v>36</v>
      </c>
      <c r="AC42" s="1" t="str">
        <f t="shared" si="10"/>
        <v>null</v>
      </c>
      <c r="AD42" s="1" t="str">
        <f t="shared" si="11"/>
        <v>null</v>
      </c>
      <c r="AE42" s="1" t="s">
        <v>36</v>
      </c>
      <c r="AF42" s="1" t="s">
        <v>36</v>
      </c>
      <c r="AG42" s="1" t="s">
        <v>36</v>
      </c>
      <c r="AH42" s="1" t="str">
        <f t="shared" si="12"/>
        <v>null</v>
      </c>
      <c r="AI42" s="1" t="str">
        <f t="shared" si="13"/>
        <v>null</v>
      </c>
      <c r="AJ42" s="1" t="s">
        <v>36</v>
      </c>
      <c r="AK42" s="1" t="s">
        <v>36</v>
      </c>
      <c r="AL42" s="1">
        <f t="shared" si="24"/>
        <v>-0.29957549354554797</v>
      </c>
      <c r="AM42" s="1">
        <f t="shared" si="25"/>
        <v>-0.13171283868359843</v>
      </c>
      <c r="AN42" s="1">
        <f t="shared" si="26"/>
        <v>-1.9804402108965374E-2</v>
      </c>
      <c r="AO42" s="1">
        <f t="shared" si="28"/>
        <v>0.27977109143658258</v>
      </c>
      <c r="AP42" s="1" t="s">
        <v>38</v>
      </c>
      <c r="AQ42" s="1">
        <v>56.74</v>
      </c>
      <c r="AR42" s="1">
        <v>14.714715666395223</v>
      </c>
      <c r="AS42" s="1">
        <v>17</v>
      </c>
      <c r="AT42" s="1">
        <v>81</v>
      </c>
      <c r="AU42" s="1">
        <v>46</v>
      </c>
      <c r="AV42" s="1">
        <v>67.25</v>
      </c>
      <c r="AW42" s="1">
        <v>59.5</v>
      </c>
      <c r="AX42" s="1" t="s">
        <v>45</v>
      </c>
      <c r="AY42" s="1" t="s">
        <v>54</v>
      </c>
      <c r="AZ42" s="1" t="s">
        <v>47</v>
      </c>
      <c r="BA42" s="1" t="s">
        <v>55</v>
      </c>
      <c r="BB42" s="1" t="s">
        <v>53</v>
      </c>
      <c r="BC42" s="1" t="s">
        <v>67</v>
      </c>
    </row>
    <row r="43" spans="1:57" x14ac:dyDescent="0.25">
      <c r="A43" s="1">
        <v>42</v>
      </c>
      <c r="B43" s="2" t="s">
        <v>104</v>
      </c>
      <c r="C43" s="6">
        <v>2</v>
      </c>
      <c r="D43" s="1">
        <v>30</v>
      </c>
      <c r="E43" s="1">
        <v>37</v>
      </c>
      <c r="F43" s="1">
        <f t="shared" si="0"/>
        <v>-7</v>
      </c>
      <c r="G43" s="1">
        <v>2.0299999999999998</v>
      </c>
      <c r="H43" s="1">
        <v>7.2</v>
      </c>
      <c r="I43" s="1">
        <v>858</v>
      </c>
      <c r="J43" s="1" t="s">
        <v>3</v>
      </c>
      <c r="K43" s="1" t="s">
        <v>36</v>
      </c>
      <c r="L43" s="1" t="s">
        <v>37</v>
      </c>
      <c r="M43" s="1">
        <v>179</v>
      </c>
      <c r="N43" s="1">
        <f t="shared" si="4"/>
        <v>2.3862269842456447</v>
      </c>
      <c r="O43" s="1">
        <f t="shared" si="5"/>
        <v>4.583333333333333</v>
      </c>
      <c r="P43" s="1" t="s">
        <v>39</v>
      </c>
      <c r="Q43" s="1" t="s">
        <v>39</v>
      </c>
      <c r="R43" s="1">
        <v>156</v>
      </c>
      <c r="S43" s="1">
        <f t="shared" si="6"/>
        <v>1.9572446440428848</v>
      </c>
      <c r="T43" s="1">
        <f t="shared" si="7"/>
        <v>2.9861111111111112</v>
      </c>
      <c r="U43" s="1" t="s">
        <v>38</v>
      </c>
      <c r="V43" s="1" t="s">
        <v>38</v>
      </c>
      <c r="W43" s="1">
        <v>133</v>
      </c>
      <c r="X43" s="1">
        <f t="shared" si="8"/>
        <v>1.5282623038401248</v>
      </c>
      <c r="Y43" s="1">
        <f t="shared" si="9"/>
        <v>1.3888888888888888</v>
      </c>
      <c r="Z43" s="1" t="s">
        <v>39</v>
      </c>
      <c r="AA43" s="1" t="s">
        <v>38</v>
      </c>
      <c r="AB43" s="1" t="s">
        <v>36</v>
      </c>
      <c r="AC43" s="1" t="str">
        <f t="shared" si="10"/>
        <v>null</v>
      </c>
      <c r="AD43" s="1" t="str">
        <f t="shared" si="11"/>
        <v>null</v>
      </c>
      <c r="AE43" s="1" t="s">
        <v>36</v>
      </c>
      <c r="AF43" s="1" t="s">
        <v>36</v>
      </c>
      <c r="AG43" s="1" t="s">
        <v>36</v>
      </c>
      <c r="AH43" s="1" t="str">
        <f t="shared" si="12"/>
        <v>null</v>
      </c>
      <c r="AI43" s="1" t="str">
        <f t="shared" si="13"/>
        <v>null</v>
      </c>
      <c r="AJ43" s="1" t="s">
        <v>36</v>
      </c>
      <c r="AK43" s="1" t="s">
        <v>36</v>
      </c>
      <c r="AL43" s="1">
        <f t="shared" si="24"/>
        <v>1.5282623038401248</v>
      </c>
      <c r="AM43" s="1">
        <f t="shared" si="25"/>
        <v>1.9572446440428848</v>
      </c>
      <c r="AN43" s="1">
        <f t="shared" si="26"/>
        <v>2.3862269842456447</v>
      </c>
      <c r="AO43" s="1">
        <f t="shared" si="28"/>
        <v>0.85796468040551987</v>
      </c>
      <c r="AP43" s="1" t="s">
        <v>38</v>
      </c>
      <c r="AQ43" s="1">
        <v>189.52941176470588</v>
      </c>
      <c r="AR43" s="1">
        <v>32.390339881623042</v>
      </c>
      <c r="AS43" s="1">
        <v>113</v>
      </c>
      <c r="AT43" s="1">
        <v>257</v>
      </c>
      <c r="AU43" s="1">
        <v>167</v>
      </c>
      <c r="AV43" s="1">
        <v>215</v>
      </c>
      <c r="AW43" s="1">
        <v>191</v>
      </c>
      <c r="AX43" s="1" t="s">
        <v>84</v>
      </c>
      <c r="AY43" s="1" t="s">
        <v>151</v>
      </c>
      <c r="AZ43" s="1" t="s">
        <v>152</v>
      </c>
      <c r="BA43" s="1" t="s">
        <v>66</v>
      </c>
      <c r="BB43" s="1" t="s">
        <v>153</v>
      </c>
      <c r="BC43" s="1" t="s">
        <v>154</v>
      </c>
      <c r="BD43" s="1" t="s">
        <v>47</v>
      </c>
      <c r="BE43" s="1" t="s">
        <v>144</v>
      </c>
    </row>
    <row r="44" spans="1:57" x14ac:dyDescent="0.25">
      <c r="A44" s="1">
        <v>43</v>
      </c>
      <c r="B44" s="2" t="s">
        <v>105</v>
      </c>
      <c r="C44" s="6">
        <v>2</v>
      </c>
      <c r="D44" s="1">
        <v>60</v>
      </c>
      <c r="E44" s="1">
        <v>45</v>
      </c>
      <c r="F44" s="1">
        <f t="shared" si="0"/>
        <v>15</v>
      </c>
      <c r="G44" s="1">
        <v>2.23</v>
      </c>
      <c r="H44" s="1">
        <v>7.2</v>
      </c>
      <c r="I44" s="1">
        <v>403</v>
      </c>
      <c r="J44" s="1" t="s">
        <v>3</v>
      </c>
      <c r="K44" s="1" t="s">
        <v>36</v>
      </c>
      <c r="L44" s="1" t="s">
        <v>37</v>
      </c>
      <c r="M44" s="1">
        <v>96</v>
      </c>
      <c r="N44" s="1">
        <f t="shared" si="4"/>
        <v>0.8381602782965546</v>
      </c>
      <c r="O44" s="1">
        <f t="shared" si="5"/>
        <v>7.9661016949152543</v>
      </c>
      <c r="P44" s="1" t="s">
        <v>38</v>
      </c>
      <c r="Q44" s="1" t="s">
        <v>38</v>
      </c>
      <c r="R44" s="1">
        <v>89</v>
      </c>
      <c r="S44" s="1">
        <f t="shared" si="6"/>
        <v>0.70760043562614938</v>
      </c>
      <c r="T44" s="1">
        <f t="shared" si="7"/>
        <v>6.7796610169491522</v>
      </c>
      <c r="U44" s="1" t="s">
        <v>38</v>
      </c>
      <c r="V44" s="1" t="s">
        <v>38</v>
      </c>
      <c r="W44" s="1">
        <v>64</v>
      </c>
      <c r="X44" s="1">
        <f t="shared" si="8"/>
        <v>0.24131528323184503</v>
      </c>
      <c r="Y44" s="1">
        <f t="shared" si="9"/>
        <v>2.5423728813559321</v>
      </c>
      <c r="Z44" s="1" t="s">
        <v>38</v>
      </c>
      <c r="AA44" s="1" t="s">
        <v>38</v>
      </c>
      <c r="AB44" s="1" t="s">
        <v>36</v>
      </c>
      <c r="AC44" s="1" t="str">
        <f t="shared" si="10"/>
        <v>null</v>
      </c>
      <c r="AD44" s="1" t="str">
        <f t="shared" si="11"/>
        <v>null</v>
      </c>
      <c r="AE44" s="1" t="s">
        <v>36</v>
      </c>
      <c r="AF44" s="1" t="s">
        <v>36</v>
      </c>
      <c r="AG44" s="1" t="s">
        <v>36</v>
      </c>
      <c r="AH44" s="1" t="str">
        <f t="shared" si="12"/>
        <v>null</v>
      </c>
      <c r="AI44" s="1" t="str">
        <f t="shared" si="13"/>
        <v>null</v>
      </c>
      <c r="AJ44" s="1" t="s">
        <v>36</v>
      </c>
      <c r="AK44" s="1" t="s">
        <v>36</v>
      </c>
      <c r="AL44" s="1">
        <f t="shared" si="24"/>
        <v>0.24131528323184503</v>
      </c>
      <c r="AM44" s="1">
        <f t="shared" si="25"/>
        <v>0.59569199905151637</v>
      </c>
      <c r="AN44" s="1">
        <f t="shared" si="26"/>
        <v>0.8381602782965546</v>
      </c>
      <c r="AO44" s="1">
        <f t="shared" si="28"/>
        <v>0.59684499506470956</v>
      </c>
      <c r="AP44" s="1" t="s">
        <v>38</v>
      </c>
      <c r="AQ44" s="1">
        <v>71.326530612244895</v>
      </c>
      <c r="AR44" s="1">
        <v>12.792230316195258</v>
      </c>
      <c r="AS44" s="1">
        <v>49</v>
      </c>
      <c r="AT44" s="1">
        <v>108</v>
      </c>
      <c r="AU44" s="1">
        <v>62.5</v>
      </c>
      <c r="AV44" s="1">
        <v>79</v>
      </c>
      <c r="AW44" s="1">
        <v>71</v>
      </c>
      <c r="AX44" s="1" t="s">
        <v>96</v>
      </c>
      <c r="AY44" s="1" t="s">
        <v>54</v>
      </c>
      <c r="AZ44" s="1" t="s">
        <v>47</v>
      </c>
      <c r="BA44" s="1" t="s">
        <v>149</v>
      </c>
      <c r="BB44" s="1" t="s">
        <v>148</v>
      </c>
    </row>
    <row r="45" spans="1:57" x14ac:dyDescent="0.25">
      <c r="A45" s="1">
        <v>44</v>
      </c>
      <c r="B45" s="2" t="s">
        <v>106</v>
      </c>
      <c r="C45" s="6">
        <v>2</v>
      </c>
      <c r="D45" s="1">
        <v>100</v>
      </c>
      <c r="E45" s="1">
        <v>52</v>
      </c>
      <c r="F45" s="1">
        <f t="shared" si="0"/>
        <v>48</v>
      </c>
      <c r="G45" s="1">
        <v>2.77</v>
      </c>
      <c r="H45" s="1">
        <v>7.4</v>
      </c>
      <c r="I45" s="1">
        <v>200</v>
      </c>
      <c r="J45" s="1" t="s">
        <v>3</v>
      </c>
      <c r="K45" s="1" t="s">
        <v>41</v>
      </c>
      <c r="L45" s="1" t="s">
        <v>40</v>
      </c>
      <c r="M45" s="1">
        <v>28</v>
      </c>
      <c r="N45" s="1">
        <f t="shared" si="4"/>
        <v>-0.43013533621595318</v>
      </c>
      <c r="O45" s="1">
        <f t="shared" si="5"/>
        <v>-0.92436974789915971</v>
      </c>
      <c r="P45" s="1" t="s">
        <v>38</v>
      </c>
      <c r="Q45" s="1" t="s">
        <v>39</v>
      </c>
      <c r="R45" s="1">
        <v>31</v>
      </c>
      <c r="S45" s="1">
        <f t="shared" si="6"/>
        <v>-0.37418111792863662</v>
      </c>
      <c r="T45" s="1">
        <f t="shared" si="7"/>
        <v>-0.67226890756302515</v>
      </c>
      <c r="U45" s="1" t="s">
        <v>39</v>
      </c>
      <c r="V45" s="1" t="s">
        <v>39</v>
      </c>
      <c r="W45" s="1">
        <v>32</v>
      </c>
      <c r="X45" s="1">
        <f t="shared" si="8"/>
        <v>-0.35552971183286447</v>
      </c>
      <c r="Y45" s="1">
        <f t="shared" si="9"/>
        <v>-0.58823529411764708</v>
      </c>
      <c r="Z45" s="1" t="s">
        <v>38</v>
      </c>
      <c r="AA45" s="1" t="s">
        <v>38</v>
      </c>
      <c r="AB45" s="1" t="s">
        <v>36</v>
      </c>
      <c r="AC45" s="1" t="str">
        <f t="shared" si="10"/>
        <v>null</v>
      </c>
      <c r="AD45" s="1" t="str">
        <f t="shared" si="11"/>
        <v>null</v>
      </c>
      <c r="AE45" s="1" t="s">
        <v>36</v>
      </c>
      <c r="AF45" s="1" t="s">
        <v>36</v>
      </c>
      <c r="AG45" s="1" t="s">
        <v>36</v>
      </c>
      <c r="AH45" s="1" t="str">
        <f t="shared" si="12"/>
        <v>null</v>
      </c>
      <c r="AI45" s="1" t="str">
        <f t="shared" si="13"/>
        <v>null</v>
      </c>
      <c r="AJ45" s="1" t="s">
        <v>36</v>
      </c>
      <c r="AK45" s="1" t="s">
        <v>36</v>
      </c>
      <c r="AL45" s="1">
        <f t="shared" si="24"/>
        <v>-0.43013533621595318</v>
      </c>
      <c r="AM45" s="1">
        <f t="shared" si="25"/>
        <v>-0.3866153886591514</v>
      </c>
      <c r="AN45" s="1">
        <f t="shared" si="26"/>
        <v>-0.35552971183286447</v>
      </c>
      <c r="AO45" s="1">
        <f t="shared" si="28"/>
        <v>7.4605624383088709E-2</v>
      </c>
      <c r="AP45" s="1" t="s">
        <v>38</v>
      </c>
      <c r="AQ45" s="1">
        <v>82.38</v>
      </c>
      <c r="AR45" s="1">
        <v>29.51574467421532</v>
      </c>
      <c r="AS45" s="1">
        <v>39</v>
      </c>
      <c r="AT45" s="1">
        <v>158</v>
      </c>
      <c r="AU45" s="1">
        <v>60</v>
      </c>
      <c r="AV45" s="1">
        <v>101.25</v>
      </c>
      <c r="AW45" s="1">
        <v>74</v>
      </c>
      <c r="AX45" s="1" t="s">
        <v>45</v>
      </c>
      <c r="AY45" s="1" t="s">
        <v>51</v>
      </c>
      <c r="AZ45" s="1" t="s">
        <v>46</v>
      </c>
      <c r="BA45" s="1" t="s">
        <v>54</v>
      </c>
      <c r="BB45" s="1" t="s">
        <v>65</v>
      </c>
      <c r="BC45" s="1" t="s">
        <v>53</v>
      </c>
    </row>
    <row r="46" spans="1:57" x14ac:dyDescent="0.25">
      <c r="A46" s="1">
        <v>45</v>
      </c>
      <c r="B46" s="2" t="s">
        <v>107</v>
      </c>
      <c r="C46" s="6">
        <v>2</v>
      </c>
      <c r="D46" s="1">
        <v>70</v>
      </c>
      <c r="E46" s="1">
        <v>52</v>
      </c>
      <c r="F46" s="1">
        <f t="shared" si="0"/>
        <v>18</v>
      </c>
      <c r="G46" s="1">
        <v>2.19</v>
      </c>
      <c r="H46" s="1">
        <v>6.8</v>
      </c>
      <c r="I46" s="1">
        <v>3919</v>
      </c>
      <c r="J46" s="1" t="s">
        <v>3</v>
      </c>
      <c r="K46" s="1" t="s">
        <v>40</v>
      </c>
      <c r="L46" s="1" t="s">
        <v>41</v>
      </c>
      <c r="M46" s="1">
        <v>38</v>
      </c>
      <c r="N46" s="1">
        <f t="shared" si="4"/>
        <v>-0.24362127525823143</v>
      </c>
      <c r="O46" s="1">
        <f t="shared" si="5"/>
        <v>3.8</v>
      </c>
      <c r="P46" s="1" t="s">
        <v>38</v>
      </c>
      <c r="Q46" s="1" t="s">
        <v>38</v>
      </c>
      <c r="R46" s="1">
        <v>49</v>
      </c>
      <c r="S46" s="1">
        <f t="shared" si="6"/>
        <v>-3.8455808204737547E-2</v>
      </c>
      <c r="T46" s="1">
        <f t="shared" si="7"/>
        <v>6</v>
      </c>
      <c r="U46" s="1" t="s">
        <v>38</v>
      </c>
      <c r="V46" s="1" t="s">
        <v>38</v>
      </c>
      <c r="W46" s="1">
        <v>48</v>
      </c>
      <c r="X46" s="1">
        <f t="shared" si="8"/>
        <v>-5.7107214300509718E-2</v>
      </c>
      <c r="Y46" s="1">
        <f t="shared" si="9"/>
        <v>5.8</v>
      </c>
      <c r="Z46" s="1" t="s">
        <v>38</v>
      </c>
      <c r="AA46" s="1" t="s">
        <v>38</v>
      </c>
      <c r="AB46" s="1" t="s">
        <v>36</v>
      </c>
      <c r="AC46" s="1" t="str">
        <f t="shared" si="10"/>
        <v>null</v>
      </c>
      <c r="AD46" s="1" t="str">
        <f t="shared" si="11"/>
        <v>null</v>
      </c>
      <c r="AE46" s="1" t="s">
        <v>36</v>
      </c>
      <c r="AF46" s="1" t="s">
        <v>36</v>
      </c>
      <c r="AG46" s="1" t="s">
        <v>36</v>
      </c>
      <c r="AH46" s="1" t="str">
        <f t="shared" si="12"/>
        <v>null</v>
      </c>
      <c r="AI46" s="1" t="str">
        <f t="shared" si="13"/>
        <v>null</v>
      </c>
      <c r="AJ46" s="1" t="s">
        <v>36</v>
      </c>
      <c r="AK46" s="1" t="s">
        <v>36</v>
      </c>
      <c r="AL46" s="1">
        <f t="shared" si="24"/>
        <v>-0.24362127525823143</v>
      </c>
      <c r="AM46" s="1">
        <f t="shared" si="25"/>
        <v>-0.11306143258782624</v>
      </c>
      <c r="AN46" s="1">
        <f t="shared" si="26"/>
        <v>-3.8455808204737547E-2</v>
      </c>
      <c r="AO46" s="1">
        <f t="shared" si="28"/>
        <v>0.20516546705349389</v>
      </c>
      <c r="AP46" s="1" t="s">
        <v>38</v>
      </c>
      <c r="AQ46" s="1">
        <v>35.693877551020407</v>
      </c>
      <c r="AR46" s="1">
        <v>11.137781200401953</v>
      </c>
      <c r="AS46" s="1">
        <v>19</v>
      </c>
      <c r="AT46" s="1">
        <v>69</v>
      </c>
      <c r="AU46" s="1">
        <v>28</v>
      </c>
      <c r="AV46" s="1">
        <v>40.5</v>
      </c>
      <c r="AW46" s="1">
        <v>33</v>
      </c>
      <c r="AX46" s="1" t="s">
        <v>52</v>
      </c>
      <c r="AY46" s="1" t="s">
        <v>47</v>
      </c>
    </row>
    <row r="47" spans="1:57" x14ac:dyDescent="0.25">
      <c r="A47" s="1">
        <v>46</v>
      </c>
      <c r="B47" s="2" t="s">
        <v>108</v>
      </c>
      <c r="C47" s="6">
        <v>2</v>
      </c>
      <c r="D47" s="1">
        <v>40</v>
      </c>
      <c r="E47" s="1">
        <v>37</v>
      </c>
      <c r="F47" s="1">
        <f t="shared" si="0"/>
        <v>3</v>
      </c>
      <c r="G47" s="1">
        <v>1.66</v>
      </c>
      <c r="H47" s="1">
        <v>7.4</v>
      </c>
      <c r="I47" s="1">
        <v>285</v>
      </c>
      <c r="J47" s="1" t="s">
        <v>3</v>
      </c>
      <c r="K47" s="1" t="s">
        <v>41</v>
      </c>
      <c r="L47" s="1" t="s">
        <v>40</v>
      </c>
      <c r="M47" s="1">
        <v>62</v>
      </c>
      <c r="N47" s="1">
        <f t="shared" si="4"/>
        <v>0.20401247104030071</v>
      </c>
      <c r="O47" s="1">
        <f t="shared" si="5"/>
        <v>-2.3684210526315788</v>
      </c>
      <c r="P47" s="1" t="s">
        <v>39</v>
      </c>
      <c r="Q47" s="1" t="s">
        <v>39</v>
      </c>
      <c r="R47" s="1">
        <v>81</v>
      </c>
      <c r="S47" s="1">
        <f t="shared" si="6"/>
        <v>0.55838918685997196</v>
      </c>
      <c r="T47" s="1">
        <f t="shared" si="7"/>
        <v>2.6315789473684208</v>
      </c>
      <c r="U47" s="1" t="s">
        <v>39</v>
      </c>
      <c r="V47" s="1" t="s">
        <v>39</v>
      </c>
      <c r="W47" s="1">
        <v>84</v>
      </c>
      <c r="X47" s="1">
        <f t="shared" si="8"/>
        <v>0.61434340514728847</v>
      </c>
      <c r="Y47" s="1">
        <f t="shared" si="9"/>
        <v>3.4210526315789473</v>
      </c>
      <c r="Z47" s="1" t="s">
        <v>39</v>
      </c>
      <c r="AA47" s="1" t="s">
        <v>39</v>
      </c>
      <c r="AB47" s="1" t="s">
        <v>36</v>
      </c>
      <c r="AC47" s="1" t="str">
        <f t="shared" si="10"/>
        <v>null</v>
      </c>
      <c r="AD47" s="1" t="str">
        <f t="shared" si="11"/>
        <v>null</v>
      </c>
      <c r="AE47" s="1" t="s">
        <v>36</v>
      </c>
      <c r="AF47" s="1" t="s">
        <v>36</v>
      </c>
      <c r="AG47" s="1" t="s">
        <v>36</v>
      </c>
      <c r="AH47" s="1" t="str">
        <f t="shared" si="12"/>
        <v>null</v>
      </c>
      <c r="AI47" s="1" t="str">
        <f t="shared" si="13"/>
        <v>null</v>
      </c>
      <c r="AJ47" s="1" t="s">
        <v>36</v>
      </c>
      <c r="AK47" s="1" t="s">
        <v>36</v>
      </c>
      <c r="AL47" s="1">
        <f t="shared" si="24"/>
        <v>0.20401247104030071</v>
      </c>
      <c r="AM47" s="1">
        <f t="shared" si="25"/>
        <v>0.45891502101585369</v>
      </c>
      <c r="AN47" s="1">
        <f t="shared" si="26"/>
        <v>0.61434340514728847</v>
      </c>
      <c r="AO47" s="1">
        <f t="shared" si="28"/>
        <v>0.41033093410698773</v>
      </c>
      <c r="AP47" s="1" t="s">
        <v>38</v>
      </c>
      <c r="AQ47" s="1">
        <v>90.26</v>
      </c>
      <c r="AR47" s="1">
        <v>10.452633688234179</v>
      </c>
      <c r="AS47" s="1">
        <v>71</v>
      </c>
      <c r="AT47" s="1">
        <v>109</v>
      </c>
      <c r="AU47" s="1">
        <v>81</v>
      </c>
      <c r="AV47" s="1">
        <v>100</v>
      </c>
      <c r="AW47" s="1">
        <v>92.5</v>
      </c>
      <c r="AX47" s="1" t="s">
        <v>45</v>
      </c>
      <c r="AY47" s="1" t="s">
        <v>87</v>
      </c>
      <c r="AZ47" s="1" t="s">
        <v>47</v>
      </c>
      <c r="BA47" s="1" t="s">
        <v>55</v>
      </c>
    </row>
    <row r="48" spans="1:57" x14ac:dyDescent="0.25">
      <c r="A48" s="1">
        <v>47</v>
      </c>
      <c r="B48" s="2" t="s">
        <v>109</v>
      </c>
      <c r="C48" s="6">
        <v>2</v>
      </c>
      <c r="D48" s="1">
        <v>60</v>
      </c>
      <c r="E48" s="1">
        <v>52</v>
      </c>
      <c r="F48" s="1">
        <f t="shared" si="0"/>
        <v>8</v>
      </c>
      <c r="G48" s="1">
        <v>2.25</v>
      </c>
      <c r="H48" s="1">
        <v>7.9</v>
      </c>
      <c r="I48" s="1">
        <v>320</v>
      </c>
      <c r="J48" s="1" t="s">
        <v>3</v>
      </c>
      <c r="K48" s="1" t="s">
        <v>36</v>
      </c>
      <c r="L48" s="1" t="s">
        <v>41</v>
      </c>
      <c r="M48" s="1" t="s">
        <v>36</v>
      </c>
      <c r="N48" s="1" t="str">
        <f t="shared" si="4"/>
        <v>null</v>
      </c>
      <c r="O48" s="1" t="str">
        <f t="shared" si="5"/>
        <v>null</v>
      </c>
      <c r="P48" s="1" t="s">
        <v>36</v>
      </c>
      <c r="Q48" s="1" t="s">
        <v>36</v>
      </c>
      <c r="R48" s="1" t="s">
        <v>36</v>
      </c>
      <c r="S48" s="1" t="str">
        <f t="shared" si="6"/>
        <v>null</v>
      </c>
      <c r="T48" s="1" t="str">
        <f t="shared" si="7"/>
        <v>null</v>
      </c>
      <c r="U48" s="1" t="s">
        <v>38</v>
      </c>
      <c r="V48" s="1" t="s">
        <v>38</v>
      </c>
      <c r="W48" s="1" t="s">
        <v>36</v>
      </c>
      <c r="X48" s="1" t="str">
        <f t="shared" si="8"/>
        <v>null</v>
      </c>
      <c r="Y48" s="1" t="str">
        <f t="shared" si="9"/>
        <v>null</v>
      </c>
      <c r="Z48" s="1" t="s">
        <v>38</v>
      </c>
      <c r="AA48" s="1" t="s">
        <v>38</v>
      </c>
      <c r="AB48" s="1" t="s">
        <v>36</v>
      </c>
      <c r="AC48" s="1" t="str">
        <f t="shared" si="10"/>
        <v>null</v>
      </c>
      <c r="AD48" s="1" t="str">
        <f t="shared" si="11"/>
        <v>null</v>
      </c>
      <c r="AE48" s="1" t="s">
        <v>36</v>
      </c>
      <c r="AF48" s="1" t="s">
        <v>36</v>
      </c>
      <c r="AG48" s="1" t="s">
        <v>36</v>
      </c>
      <c r="AH48" s="1" t="str">
        <f t="shared" si="12"/>
        <v>null</v>
      </c>
      <c r="AI48" s="1" t="str">
        <f t="shared" si="13"/>
        <v>null</v>
      </c>
      <c r="AJ48" s="1" t="s">
        <v>36</v>
      </c>
      <c r="AK48" s="1" t="s">
        <v>36</v>
      </c>
      <c r="AL48" s="1" t="s">
        <v>36</v>
      </c>
      <c r="AM48" s="1" t="s">
        <v>36</v>
      </c>
      <c r="AN48" s="1" t="s">
        <v>36</v>
      </c>
      <c r="AO48" s="1" t="s">
        <v>36</v>
      </c>
      <c r="AP48" s="1" t="s">
        <v>39</v>
      </c>
      <c r="AQ48" s="1" t="s">
        <v>36</v>
      </c>
      <c r="AR48" s="1" t="s">
        <v>36</v>
      </c>
      <c r="AS48" s="1" t="s">
        <v>36</v>
      </c>
      <c r="AT48" s="1" t="s">
        <v>36</v>
      </c>
      <c r="AU48" s="1" t="s">
        <v>36</v>
      </c>
      <c r="AV48" s="1" t="s">
        <v>36</v>
      </c>
      <c r="AW48" s="1" t="s">
        <v>36</v>
      </c>
      <c r="AX48" s="1" t="s">
        <v>52</v>
      </c>
      <c r="AY48" s="1" t="s">
        <v>58</v>
      </c>
      <c r="AZ48" s="1" t="s">
        <v>62</v>
      </c>
      <c r="BA48" s="1" t="s">
        <v>155</v>
      </c>
    </row>
    <row r="49" spans="1:58" x14ac:dyDescent="0.25">
      <c r="A49" s="1">
        <v>48</v>
      </c>
      <c r="B49" s="2" t="s">
        <v>110</v>
      </c>
      <c r="C49" s="6">
        <v>2</v>
      </c>
      <c r="D49" s="1">
        <v>30</v>
      </c>
      <c r="E49" s="1">
        <v>30</v>
      </c>
      <c r="F49" s="1">
        <f t="shared" si="0"/>
        <v>0</v>
      </c>
      <c r="G49" s="1">
        <v>1.59</v>
      </c>
      <c r="H49" s="1">
        <v>7.3</v>
      </c>
      <c r="I49" s="1">
        <v>414</v>
      </c>
      <c r="J49" s="1" t="s">
        <v>3</v>
      </c>
      <c r="K49" s="1" t="s">
        <v>41</v>
      </c>
      <c r="L49" s="1" t="s">
        <v>40</v>
      </c>
      <c r="M49" s="1" t="s">
        <v>36</v>
      </c>
      <c r="N49" s="1" t="str">
        <f t="shared" si="4"/>
        <v>null</v>
      </c>
      <c r="O49" s="1" t="str">
        <f t="shared" si="5"/>
        <v>null</v>
      </c>
      <c r="P49" s="1" t="s">
        <v>36</v>
      </c>
      <c r="Q49" s="1" t="s">
        <v>36</v>
      </c>
      <c r="R49" s="1">
        <v>22</v>
      </c>
      <c r="S49" s="1">
        <f t="shared" si="6"/>
        <v>-0.54204377279058624</v>
      </c>
      <c r="T49" s="1">
        <f t="shared" si="7"/>
        <v>5.9459459459459465</v>
      </c>
      <c r="U49" s="1" t="s">
        <v>38</v>
      </c>
      <c r="V49" s="1" t="s">
        <v>39</v>
      </c>
      <c r="W49" s="1">
        <v>27</v>
      </c>
      <c r="X49" s="1">
        <f t="shared" si="8"/>
        <v>-0.44878674231172533</v>
      </c>
      <c r="Y49" s="1">
        <f t="shared" si="9"/>
        <v>7.2972972972972974</v>
      </c>
      <c r="Z49" s="1" t="s">
        <v>38</v>
      </c>
      <c r="AA49" s="1" t="s">
        <v>38</v>
      </c>
      <c r="AB49" s="1" t="s">
        <v>36</v>
      </c>
      <c r="AC49" s="1" t="str">
        <f t="shared" si="10"/>
        <v>null</v>
      </c>
      <c r="AD49" s="1" t="str">
        <f t="shared" si="11"/>
        <v>null</v>
      </c>
      <c r="AE49" s="1" t="s">
        <v>36</v>
      </c>
      <c r="AF49" s="1" t="s">
        <v>36</v>
      </c>
      <c r="AG49" s="1" t="s">
        <v>36</v>
      </c>
      <c r="AH49" s="1" t="str">
        <f t="shared" si="12"/>
        <v>null</v>
      </c>
      <c r="AI49" s="1" t="str">
        <f t="shared" si="13"/>
        <v>null</v>
      </c>
      <c r="AJ49" s="1" t="s">
        <v>36</v>
      </c>
      <c r="AK49" s="1" t="s">
        <v>36</v>
      </c>
      <c r="AL49" s="1">
        <f>MIN(N49,S49,X49,AH49)</f>
        <v>-0.54204377279058624</v>
      </c>
      <c r="AM49" s="1">
        <f>AVERAGE(N49,S49,X49,AH49)</f>
        <v>-0.49541525755115579</v>
      </c>
      <c r="AN49" s="1">
        <f>MAX(N49,S49,X49,AH49)</f>
        <v>-0.44878674231172533</v>
      </c>
      <c r="AO49" s="1">
        <f t="shared" ref="AO49" si="29">AN49-AL49</f>
        <v>9.3257030478860914E-2</v>
      </c>
      <c r="AP49" s="1" t="s">
        <v>39</v>
      </c>
      <c r="AQ49" s="1">
        <v>18.2</v>
      </c>
      <c r="AR49" s="1">
        <v>6.9663916229923482</v>
      </c>
      <c r="AS49" s="1">
        <v>0</v>
      </c>
      <c r="AT49" s="1">
        <v>37</v>
      </c>
      <c r="AU49" s="1">
        <v>13.75</v>
      </c>
      <c r="AV49" s="1">
        <v>22.25</v>
      </c>
      <c r="AW49" s="1">
        <v>19</v>
      </c>
      <c r="AX49" s="1" t="s">
        <v>54</v>
      </c>
      <c r="AY49" s="1" t="s">
        <v>156</v>
      </c>
    </row>
    <row r="50" spans="1:58" x14ac:dyDescent="0.25">
      <c r="A50" s="1">
        <v>49</v>
      </c>
      <c r="B50" s="2" t="s">
        <v>111</v>
      </c>
      <c r="C50" s="6">
        <v>2</v>
      </c>
      <c r="D50" s="1">
        <v>210</v>
      </c>
      <c r="E50" s="1">
        <v>105</v>
      </c>
      <c r="F50" s="1">
        <f t="shared" si="0"/>
        <v>105</v>
      </c>
      <c r="G50" s="1">
        <v>3.99</v>
      </c>
      <c r="H50" s="1">
        <v>8.3000000000000007</v>
      </c>
      <c r="I50" s="1">
        <v>13</v>
      </c>
      <c r="J50" s="1" t="s">
        <v>3</v>
      </c>
      <c r="K50" s="1" t="s">
        <v>36</v>
      </c>
      <c r="L50" s="1" t="s">
        <v>36</v>
      </c>
      <c r="M50" s="1" t="s">
        <v>36</v>
      </c>
      <c r="N50" s="1" t="str">
        <f t="shared" si="4"/>
        <v>null</v>
      </c>
      <c r="O50" s="1" t="str">
        <f t="shared" si="5"/>
        <v>null</v>
      </c>
      <c r="P50" s="1" t="s">
        <v>38</v>
      </c>
      <c r="Q50" s="1" t="s">
        <v>38</v>
      </c>
      <c r="R50" s="1" t="s">
        <v>36</v>
      </c>
      <c r="S50" s="1" t="str">
        <f t="shared" si="6"/>
        <v>null</v>
      </c>
      <c r="T50" s="1" t="str">
        <f t="shared" si="7"/>
        <v>null</v>
      </c>
      <c r="U50" s="1" t="s">
        <v>38</v>
      </c>
      <c r="V50" s="1" t="s">
        <v>38</v>
      </c>
      <c r="W50" s="1" t="s">
        <v>36</v>
      </c>
      <c r="X50" s="1" t="str">
        <f t="shared" si="8"/>
        <v>null</v>
      </c>
      <c r="Y50" s="1" t="str">
        <f t="shared" si="9"/>
        <v>null</v>
      </c>
      <c r="Z50" s="1" t="s">
        <v>38</v>
      </c>
      <c r="AA50" s="1" t="s">
        <v>38</v>
      </c>
      <c r="AB50" s="1" t="s">
        <v>36</v>
      </c>
      <c r="AC50" s="1" t="str">
        <f t="shared" si="10"/>
        <v>null</v>
      </c>
      <c r="AD50" s="1" t="str">
        <f t="shared" si="11"/>
        <v>null</v>
      </c>
      <c r="AE50" s="1" t="s">
        <v>36</v>
      </c>
      <c r="AF50" s="1" t="s">
        <v>36</v>
      </c>
      <c r="AG50" s="1" t="s">
        <v>36</v>
      </c>
      <c r="AH50" s="1" t="str">
        <f t="shared" si="12"/>
        <v>null</v>
      </c>
      <c r="AI50" s="1" t="str">
        <f t="shared" si="13"/>
        <v>null</v>
      </c>
      <c r="AJ50" s="1" t="s">
        <v>36</v>
      </c>
      <c r="AK50" s="1" t="s">
        <v>36</v>
      </c>
      <c r="AL50" s="1" t="s">
        <v>36</v>
      </c>
      <c r="AM50" s="1" t="s">
        <v>36</v>
      </c>
      <c r="AN50" s="1" t="s">
        <v>36</v>
      </c>
      <c r="AO50" s="1" t="s">
        <v>36</v>
      </c>
      <c r="AP50" s="1" t="s">
        <v>38</v>
      </c>
      <c r="AQ50" s="1" t="s">
        <v>36</v>
      </c>
      <c r="AR50" s="1" t="s">
        <v>36</v>
      </c>
      <c r="AS50" s="1" t="s">
        <v>36</v>
      </c>
      <c r="AT50" s="1" t="s">
        <v>36</v>
      </c>
      <c r="AU50" s="1" t="s">
        <v>36</v>
      </c>
      <c r="AV50" s="1" t="s">
        <v>36</v>
      </c>
      <c r="AW50" s="1" t="s">
        <v>36</v>
      </c>
      <c r="AX50" s="1" t="s">
        <v>157</v>
      </c>
      <c r="AY50" s="1" t="s">
        <v>84</v>
      </c>
      <c r="AZ50" s="1" t="s">
        <v>73</v>
      </c>
      <c r="BA50" s="1" t="s">
        <v>158</v>
      </c>
      <c r="BB50" s="1" t="s">
        <v>54</v>
      </c>
      <c r="BC50" s="1" t="s">
        <v>62</v>
      </c>
      <c r="BD50" s="1" t="s">
        <v>47</v>
      </c>
      <c r="BE50" s="1" t="s">
        <v>149</v>
      </c>
      <c r="BF50" s="1" t="s">
        <v>53</v>
      </c>
    </row>
    <row r="51" spans="1:58" x14ac:dyDescent="0.25">
      <c r="A51" s="1">
        <v>50</v>
      </c>
      <c r="B51" s="2" t="s">
        <v>112</v>
      </c>
      <c r="C51" s="6">
        <v>2</v>
      </c>
      <c r="D51" s="1">
        <v>40</v>
      </c>
      <c r="E51" s="1">
        <v>45</v>
      </c>
      <c r="F51" s="1">
        <f t="shared" si="0"/>
        <v>-5</v>
      </c>
      <c r="G51" s="1">
        <v>1.88</v>
      </c>
      <c r="H51" s="1">
        <v>6.6</v>
      </c>
      <c r="I51" s="1">
        <v>5475</v>
      </c>
      <c r="J51" s="1" t="s">
        <v>3</v>
      </c>
      <c r="K51" s="1" t="s">
        <v>36</v>
      </c>
      <c r="L51" s="1" t="s">
        <v>40</v>
      </c>
      <c r="M51" s="1">
        <v>26</v>
      </c>
      <c r="N51" s="1">
        <f t="shared" si="4"/>
        <v>-0.46743814840749753</v>
      </c>
      <c r="O51" s="1">
        <f t="shared" si="5"/>
        <v>3.6734693877551021</v>
      </c>
      <c r="P51" s="1" t="s">
        <v>38</v>
      </c>
      <c r="Q51" s="1" t="s">
        <v>39</v>
      </c>
      <c r="R51" s="1" t="s">
        <v>36</v>
      </c>
      <c r="S51" s="1" t="str">
        <f t="shared" si="6"/>
        <v>null</v>
      </c>
      <c r="T51" s="1" t="str">
        <f t="shared" si="7"/>
        <v>null</v>
      </c>
      <c r="U51" s="1" t="s">
        <v>36</v>
      </c>
      <c r="V51" s="1" t="s">
        <v>36</v>
      </c>
      <c r="W51" s="1">
        <v>38</v>
      </c>
      <c r="X51" s="1">
        <f t="shared" si="8"/>
        <v>-0.24362127525823143</v>
      </c>
      <c r="Y51" s="1">
        <f t="shared" si="9"/>
        <v>6.1224489795918373</v>
      </c>
      <c r="Z51" s="1" t="s">
        <v>38</v>
      </c>
      <c r="AA51" s="1" t="s">
        <v>39</v>
      </c>
      <c r="AB51" s="1" t="s">
        <v>36</v>
      </c>
      <c r="AC51" s="1" t="str">
        <f t="shared" si="10"/>
        <v>null</v>
      </c>
      <c r="AD51" s="1" t="str">
        <f t="shared" si="11"/>
        <v>null</v>
      </c>
      <c r="AE51" s="1" t="s">
        <v>36</v>
      </c>
      <c r="AF51" s="1" t="s">
        <v>36</v>
      </c>
      <c r="AG51" s="1" t="s">
        <v>36</v>
      </c>
      <c r="AH51" s="1" t="str">
        <f t="shared" si="12"/>
        <v>null</v>
      </c>
      <c r="AI51" s="1" t="str">
        <f t="shared" si="13"/>
        <v>null</v>
      </c>
      <c r="AJ51" s="1" t="s">
        <v>36</v>
      </c>
      <c r="AK51" s="1" t="s">
        <v>36</v>
      </c>
      <c r="AL51" s="1">
        <f>MIN(N51,S51,X51,AH51)</f>
        <v>-0.46743814840749753</v>
      </c>
      <c r="AM51" s="1">
        <f>AVERAGE(N51,S51,X51,AH51)</f>
        <v>-0.35552971183286447</v>
      </c>
      <c r="AN51" s="1">
        <f>MAX(N51,S51,X51,AH51)</f>
        <v>-0.24362127525823143</v>
      </c>
      <c r="AO51" s="1">
        <f t="shared" ref="AO51" si="30">AN51-AL51</f>
        <v>0.2238168731492661</v>
      </c>
      <c r="AP51" s="1" t="s">
        <v>39</v>
      </c>
      <c r="AQ51" s="1">
        <v>31.64</v>
      </c>
      <c r="AR51" s="1">
        <v>9.9339861904802849</v>
      </c>
      <c r="AS51" s="1">
        <v>8</v>
      </c>
      <c r="AT51" s="1">
        <v>57</v>
      </c>
      <c r="AU51" s="1">
        <v>25</v>
      </c>
      <c r="AV51" s="1">
        <v>37.25</v>
      </c>
      <c r="AW51" s="1">
        <v>30.5</v>
      </c>
    </row>
    <row r="52" spans="1:58" x14ac:dyDescent="0.25">
      <c r="A52" s="1">
        <v>51</v>
      </c>
      <c r="B52" s="2" t="s">
        <v>113</v>
      </c>
      <c r="C52" s="6">
        <v>2</v>
      </c>
      <c r="D52" s="1">
        <v>60</v>
      </c>
      <c r="E52" s="1">
        <v>52</v>
      </c>
      <c r="F52" s="1">
        <f t="shared" si="0"/>
        <v>8</v>
      </c>
      <c r="G52" s="1">
        <v>1.89</v>
      </c>
      <c r="H52" s="1">
        <v>6.9</v>
      </c>
      <c r="I52" s="1">
        <v>780</v>
      </c>
      <c r="J52" s="1" t="s">
        <v>3</v>
      </c>
      <c r="K52" s="1" t="s">
        <v>41</v>
      </c>
      <c r="L52" s="1" t="s">
        <v>41</v>
      </c>
      <c r="M52" s="1">
        <v>42</v>
      </c>
      <c r="N52" s="1">
        <f t="shared" si="4"/>
        <v>-0.16901565087514275</v>
      </c>
      <c r="O52" s="1">
        <f t="shared" si="5"/>
        <v>-0.23809523809523808</v>
      </c>
      <c r="P52" s="1" t="s">
        <v>39</v>
      </c>
      <c r="Q52" s="1" t="s">
        <v>39</v>
      </c>
      <c r="R52" s="1">
        <v>57</v>
      </c>
      <c r="S52" s="1">
        <f t="shared" si="6"/>
        <v>0.11075544056143984</v>
      </c>
      <c r="T52" s="1">
        <f t="shared" si="7"/>
        <v>3.333333333333333</v>
      </c>
      <c r="U52" s="1" t="s">
        <v>38</v>
      </c>
      <c r="V52" s="1" t="s">
        <v>38</v>
      </c>
      <c r="W52" s="1">
        <v>23</v>
      </c>
      <c r="X52" s="1">
        <f t="shared" si="8"/>
        <v>-0.52339236669481404</v>
      </c>
      <c r="Y52" s="1">
        <f t="shared" si="9"/>
        <v>-4.7619047619047619</v>
      </c>
      <c r="Z52" s="1" t="s">
        <v>38</v>
      </c>
      <c r="AA52" s="1" t="s">
        <v>39</v>
      </c>
      <c r="AB52" s="1" t="s">
        <v>36</v>
      </c>
      <c r="AC52" s="1" t="str">
        <f t="shared" si="10"/>
        <v>null</v>
      </c>
      <c r="AD52" s="1" t="str">
        <f t="shared" si="11"/>
        <v>null</v>
      </c>
      <c r="AE52" s="1" t="s">
        <v>36</v>
      </c>
      <c r="AF52" s="1" t="s">
        <v>36</v>
      </c>
      <c r="AG52" s="1" t="s">
        <v>36</v>
      </c>
      <c r="AH52" s="1" t="str">
        <f t="shared" si="12"/>
        <v>null</v>
      </c>
      <c r="AI52" s="1" t="str">
        <f t="shared" si="13"/>
        <v>null</v>
      </c>
      <c r="AJ52" s="1" t="s">
        <v>36</v>
      </c>
      <c r="AK52" s="1" t="s">
        <v>36</v>
      </c>
      <c r="AL52" s="1">
        <f>MIN(N52,S52,X52,AH52)</f>
        <v>-0.52339236669481404</v>
      </c>
      <c r="AM52" s="1">
        <f>AVERAGE(N52,S52,X52,AH52)</f>
        <v>-0.1938841923361723</v>
      </c>
      <c r="AN52" s="1">
        <f>MAX(N52,S52,X52,AH52)</f>
        <v>0.11075544056143984</v>
      </c>
      <c r="AO52" s="1">
        <f t="shared" ref="AO52:AO53" si="31">AN52-AL52</f>
        <v>0.63414780725625386</v>
      </c>
      <c r="AP52" s="1" t="s">
        <v>38</v>
      </c>
      <c r="AQ52" s="1">
        <v>61.235294117647058</v>
      </c>
      <c r="AR52" s="1">
        <v>8.6408060626173331</v>
      </c>
      <c r="AS52" s="1">
        <v>43</v>
      </c>
      <c r="AT52" s="1">
        <v>85</v>
      </c>
      <c r="AU52" s="1">
        <v>56</v>
      </c>
      <c r="AV52" s="1">
        <v>67</v>
      </c>
      <c r="AW52" s="1">
        <v>60</v>
      </c>
      <c r="AX52" s="1" t="s">
        <v>45</v>
      </c>
      <c r="AY52" s="1" t="s">
        <v>87</v>
      </c>
      <c r="AZ52" s="1" t="s">
        <v>82</v>
      </c>
      <c r="BA52" s="1" t="s">
        <v>55</v>
      </c>
    </row>
    <row r="53" spans="1:58" x14ac:dyDescent="0.25">
      <c r="A53" s="1">
        <v>52</v>
      </c>
      <c r="B53" s="2" t="s">
        <v>114</v>
      </c>
      <c r="C53" s="6">
        <v>2</v>
      </c>
      <c r="D53" s="1">
        <v>30</v>
      </c>
      <c r="E53" s="1">
        <v>30</v>
      </c>
      <c r="F53" s="1">
        <f t="shared" si="0"/>
        <v>0</v>
      </c>
      <c r="G53" s="1">
        <v>1.33</v>
      </c>
      <c r="H53" s="1">
        <v>7</v>
      </c>
      <c r="I53" s="1">
        <v>664</v>
      </c>
      <c r="J53" s="1" t="s">
        <v>3</v>
      </c>
      <c r="K53" s="1" t="s">
        <v>36</v>
      </c>
      <c r="L53" s="1" t="s">
        <v>40</v>
      </c>
      <c r="M53" s="1">
        <v>24</v>
      </c>
      <c r="N53" s="1">
        <f t="shared" si="4"/>
        <v>-0.50474096059904183</v>
      </c>
      <c r="O53" s="1">
        <f t="shared" si="5"/>
        <v>1.8604651162790697</v>
      </c>
      <c r="P53" s="1" t="s">
        <v>38</v>
      </c>
      <c r="Q53" s="1" t="s">
        <v>38</v>
      </c>
      <c r="R53" s="1">
        <v>45</v>
      </c>
      <c r="S53" s="1">
        <f t="shared" si="6"/>
        <v>-0.11306143258782624</v>
      </c>
      <c r="T53" s="1">
        <f t="shared" si="7"/>
        <v>6.7441860465116275</v>
      </c>
      <c r="U53" s="1" t="s">
        <v>38</v>
      </c>
      <c r="V53" s="1" t="s">
        <v>38</v>
      </c>
      <c r="W53" s="1">
        <v>55</v>
      </c>
      <c r="X53" s="1">
        <f t="shared" si="8"/>
        <v>7.3452628369895495E-2</v>
      </c>
      <c r="Y53" s="1">
        <f t="shared" si="9"/>
        <v>9.0697674418604652</v>
      </c>
      <c r="Z53" s="1" t="s">
        <v>38</v>
      </c>
      <c r="AA53" s="1" t="s">
        <v>38</v>
      </c>
      <c r="AB53" s="1" t="s">
        <v>36</v>
      </c>
      <c r="AC53" s="1" t="str">
        <f t="shared" si="10"/>
        <v>null</v>
      </c>
      <c r="AD53" s="1" t="str">
        <f t="shared" si="11"/>
        <v>null</v>
      </c>
      <c r="AE53" s="1" t="s">
        <v>36</v>
      </c>
      <c r="AF53" s="1" t="s">
        <v>36</v>
      </c>
      <c r="AG53" s="1" t="s">
        <v>36</v>
      </c>
      <c r="AH53" s="1" t="str">
        <f t="shared" si="12"/>
        <v>null</v>
      </c>
      <c r="AI53" s="1" t="str">
        <f t="shared" si="13"/>
        <v>null</v>
      </c>
      <c r="AJ53" s="1" t="s">
        <v>36</v>
      </c>
      <c r="AK53" s="1" t="s">
        <v>36</v>
      </c>
      <c r="AL53" s="1">
        <f>MIN(N53,S53,X53,AH53)</f>
        <v>-0.50474096059904183</v>
      </c>
      <c r="AM53" s="1">
        <f>AVERAGE(N53,S53,X53,AH53)</f>
        <v>-0.18144992160565751</v>
      </c>
      <c r="AN53" s="1">
        <f>MAX(N53,S53,X53,AH53)</f>
        <v>7.3452628369895495E-2</v>
      </c>
      <c r="AO53" s="1">
        <f t="shared" si="31"/>
        <v>0.57819358896893736</v>
      </c>
      <c r="AP53" s="1" t="s">
        <v>38</v>
      </c>
      <c r="AQ53" s="1">
        <v>44.176470588235297</v>
      </c>
      <c r="AR53" s="1">
        <v>11.117024570185935</v>
      </c>
      <c r="AS53" s="1">
        <v>16</v>
      </c>
      <c r="AT53" s="1">
        <v>59</v>
      </c>
      <c r="AU53" s="1">
        <v>36</v>
      </c>
      <c r="AV53" s="1">
        <v>53</v>
      </c>
      <c r="AW53" s="1">
        <v>50</v>
      </c>
      <c r="AX53" s="1" t="s">
        <v>60</v>
      </c>
      <c r="AY53" s="1" t="s">
        <v>58</v>
      </c>
      <c r="AZ53" s="1" t="s">
        <v>68</v>
      </c>
      <c r="BA53" s="1" t="s">
        <v>57</v>
      </c>
    </row>
    <row r="54" spans="1:58" x14ac:dyDescent="0.25">
      <c r="A54" s="1">
        <v>53</v>
      </c>
      <c r="B54" s="2" t="s">
        <v>115</v>
      </c>
      <c r="C54" s="6">
        <v>2</v>
      </c>
      <c r="D54" s="1">
        <v>20</v>
      </c>
      <c r="E54" s="1">
        <v>12</v>
      </c>
      <c r="F54" s="1">
        <f t="shared" si="0"/>
        <v>8</v>
      </c>
      <c r="G54" s="1">
        <v>1.68</v>
      </c>
      <c r="H54" s="1">
        <v>7.2</v>
      </c>
      <c r="I54" s="1">
        <v>670</v>
      </c>
      <c r="J54" s="1" t="s">
        <v>3</v>
      </c>
      <c r="K54" s="1" t="s">
        <v>40</v>
      </c>
      <c r="L54" s="1" t="s">
        <v>41</v>
      </c>
      <c r="M54" s="1" t="s">
        <v>36</v>
      </c>
      <c r="N54" s="1" t="str">
        <f t="shared" si="4"/>
        <v>null</v>
      </c>
      <c r="O54" s="1" t="str">
        <f t="shared" si="5"/>
        <v>null</v>
      </c>
      <c r="P54" s="1" t="s">
        <v>36</v>
      </c>
      <c r="Q54" s="1" t="s">
        <v>36</v>
      </c>
      <c r="R54" s="1" t="s">
        <v>36</v>
      </c>
      <c r="S54" s="1" t="str">
        <f t="shared" si="6"/>
        <v>null</v>
      </c>
      <c r="T54" s="1" t="str">
        <f t="shared" si="7"/>
        <v>null</v>
      </c>
      <c r="U54" s="1" t="s">
        <v>38</v>
      </c>
      <c r="V54" s="1" t="s">
        <v>38</v>
      </c>
      <c r="W54" s="1" t="s">
        <v>36</v>
      </c>
      <c r="X54" s="1" t="str">
        <f t="shared" si="8"/>
        <v>null</v>
      </c>
      <c r="Y54" s="1" t="str">
        <f t="shared" si="9"/>
        <v>null</v>
      </c>
      <c r="Z54" s="1" t="s">
        <v>39</v>
      </c>
      <c r="AA54" s="1" t="s">
        <v>38</v>
      </c>
      <c r="AB54" s="1" t="s">
        <v>36</v>
      </c>
      <c r="AC54" s="1" t="str">
        <f t="shared" si="10"/>
        <v>null</v>
      </c>
      <c r="AD54" s="1" t="str">
        <f t="shared" si="11"/>
        <v>null</v>
      </c>
      <c r="AE54" s="1" t="s">
        <v>36</v>
      </c>
      <c r="AF54" s="1" t="s">
        <v>36</v>
      </c>
      <c r="AG54" s="1" t="s">
        <v>36</v>
      </c>
      <c r="AH54" s="1" t="str">
        <f t="shared" si="12"/>
        <v>null</v>
      </c>
      <c r="AI54" s="1" t="str">
        <f t="shared" si="13"/>
        <v>null</v>
      </c>
      <c r="AJ54" s="1" t="s">
        <v>36</v>
      </c>
      <c r="AK54" s="1" t="s">
        <v>36</v>
      </c>
      <c r="AL54" s="1" t="s">
        <v>36</v>
      </c>
      <c r="AM54" s="1" t="s">
        <v>36</v>
      </c>
      <c r="AN54" s="1" t="s">
        <v>36</v>
      </c>
      <c r="AO54" s="1" t="s">
        <v>36</v>
      </c>
      <c r="AP54" s="1" t="s">
        <v>39</v>
      </c>
      <c r="AQ54" s="1" t="s">
        <v>36</v>
      </c>
      <c r="AR54" s="1" t="s">
        <v>36</v>
      </c>
      <c r="AS54" s="1" t="s">
        <v>36</v>
      </c>
      <c r="AT54" s="1" t="s">
        <v>36</v>
      </c>
      <c r="AU54" s="1" t="s">
        <v>36</v>
      </c>
      <c r="AV54" s="1" t="s">
        <v>36</v>
      </c>
      <c r="AW54" s="1" t="s">
        <v>36</v>
      </c>
      <c r="AX54" s="1" t="s">
        <v>54</v>
      </c>
      <c r="AY54" s="1" t="s">
        <v>150</v>
      </c>
      <c r="AZ54" s="1" t="s">
        <v>159</v>
      </c>
    </row>
    <row r="55" spans="1:58" x14ac:dyDescent="0.25">
      <c r="A55" s="1">
        <v>54</v>
      </c>
      <c r="B55" s="2" t="s">
        <v>116</v>
      </c>
      <c r="C55" s="6">
        <v>2</v>
      </c>
      <c r="D55" s="1">
        <v>80</v>
      </c>
      <c r="E55" s="1">
        <v>75</v>
      </c>
      <c r="F55" s="1">
        <f t="shared" si="0"/>
        <v>5</v>
      </c>
      <c r="G55" s="1">
        <v>2.15</v>
      </c>
      <c r="H55" s="1">
        <v>7.4</v>
      </c>
      <c r="I55" s="1">
        <v>1012</v>
      </c>
      <c r="J55" s="1" t="s">
        <v>3</v>
      </c>
      <c r="K55" s="1" t="s">
        <v>40</v>
      </c>
      <c r="L55" s="1" t="s">
        <v>40</v>
      </c>
      <c r="M55" s="1">
        <v>56</v>
      </c>
      <c r="N55" s="1">
        <f t="shared" si="4"/>
        <v>9.2104034465667659E-2</v>
      </c>
      <c r="O55" s="1">
        <f t="shared" si="5"/>
        <v>4.545454545454545</v>
      </c>
      <c r="P55" s="1" t="s">
        <v>38</v>
      </c>
      <c r="Q55" s="1" t="s">
        <v>38</v>
      </c>
      <c r="R55" s="1">
        <v>69</v>
      </c>
      <c r="S55" s="1">
        <f t="shared" si="6"/>
        <v>0.33457231371070589</v>
      </c>
      <c r="T55" s="1">
        <f t="shared" si="7"/>
        <v>6.2337662337662341</v>
      </c>
      <c r="U55" s="1" t="s">
        <v>38</v>
      </c>
      <c r="V55" s="1" t="s">
        <v>38</v>
      </c>
      <c r="W55" s="1">
        <v>73</v>
      </c>
      <c r="X55" s="1">
        <f t="shared" si="8"/>
        <v>0.4091779380937946</v>
      </c>
      <c r="Y55" s="1">
        <f t="shared" si="9"/>
        <v>6.7532467532467528</v>
      </c>
      <c r="Z55" s="1" t="s">
        <v>38</v>
      </c>
      <c r="AA55" s="1" t="s">
        <v>38</v>
      </c>
      <c r="AB55" s="1" t="s">
        <v>36</v>
      </c>
      <c r="AC55" s="1" t="str">
        <f t="shared" si="10"/>
        <v>null</v>
      </c>
      <c r="AD55" s="1" t="str">
        <f t="shared" si="11"/>
        <v>null</v>
      </c>
      <c r="AE55" s="1" t="s">
        <v>36</v>
      </c>
      <c r="AF55" s="1" t="s">
        <v>36</v>
      </c>
      <c r="AG55" s="1" t="s">
        <v>36</v>
      </c>
      <c r="AH55" s="1" t="str">
        <f t="shared" si="12"/>
        <v>null</v>
      </c>
      <c r="AI55" s="1" t="str">
        <f t="shared" si="13"/>
        <v>null</v>
      </c>
      <c r="AJ55" s="1" t="s">
        <v>36</v>
      </c>
      <c r="AK55" s="1" t="s">
        <v>36</v>
      </c>
      <c r="AL55" s="1">
        <f>MIN(N55,S55,X55,AH55)</f>
        <v>9.2104034465667659E-2</v>
      </c>
      <c r="AM55" s="1">
        <f>AVERAGE(N55,S55,X55,AH55)</f>
        <v>0.27861809542338939</v>
      </c>
      <c r="AN55" s="1">
        <f>MAX(N55,S55,X55,AH55)</f>
        <v>0.4091779380937946</v>
      </c>
      <c r="AO55" s="1">
        <f t="shared" ref="AO55" si="32">AN55-AL55</f>
        <v>0.31707390362812693</v>
      </c>
      <c r="AP55" s="1" t="s">
        <v>38</v>
      </c>
      <c r="AQ55" s="1">
        <v>59</v>
      </c>
      <c r="AR55" s="1">
        <v>15.388307249337076</v>
      </c>
      <c r="AS55" s="1">
        <v>21</v>
      </c>
      <c r="AT55" s="1">
        <v>98</v>
      </c>
      <c r="AU55" s="1">
        <v>49</v>
      </c>
      <c r="AV55" s="1">
        <v>69</v>
      </c>
      <c r="AW55" s="1">
        <v>61</v>
      </c>
      <c r="AX55" s="1" t="s">
        <v>56</v>
      </c>
      <c r="AY55" s="1" t="s">
        <v>160</v>
      </c>
      <c r="AZ55" s="1" t="s">
        <v>161</v>
      </c>
      <c r="BA55" s="1" t="s">
        <v>162</v>
      </c>
      <c r="BB55" s="1" t="s">
        <v>47</v>
      </c>
    </row>
    <row r="56" spans="1:58" x14ac:dyDescent="0.25">
      <c r="A56" s="1">
        <v>55</v>
      </c>
      <c r="B56" s="2" t="s">
        <v>117</v>
      </c>
      <c r="C56" s="6">
        <v>2</v>
      </c>
      <c r="D56" s="1">
        <v>60</v>
      </c>
      <c r="E56" s="1">
        <v>52</v>
      </c>
      <c r="F56" s="1">
        <f t="shared" si="0"/>
        <v>8</v>
      </c>
      <c r="G56" s="1">
        <v>2.74</v>
      </c>
      <c r="H56" s="1">
        <v>7.2</v>
      </c>
      <c r="I56" s="1">
        <v>325</v>
      </c>
      <c r="J56" s="1" t="s">
        <v>3</v>
      </c>
      <c r="K56" s="1" t="s">
        <v>41</v>
      </c>
      <c r="L56" s="1" t="s">
        <v>41</v>
      </c>
      <c r="M56" s="1">
        <v>0</v>
      </c>
      <c r="N56" s="1">
        <f t="shared" si="4"/>
        <v>-0.95237470689757397</v>
      </c>
      <c r="O56" s="1">
        <f t="shared" si="5"/>
        <v>0</v>
      </c>
      <c r="P56" s="1" t="s">
        <v>39</v>
      </c>
      <c r="Q56" s="1" t="s">
        <v>39</v>
      </c>
      <c r="R56" s="1">
        <v>5</v>
      </c>
      <c r="S56" s="1">
        <f t="shared" si="6"/>
        <v>-0.85911767641871317</v>
      </c>
      <c r="T56" s="1">
        <f t="shared" si="7"/>
        <v>8.3333333333333339</v>
      </c>
      <c r="U56" s="1" t="s">
        <v>38</v>
      </c>
      <c r="V56" s="1" t="s">
        <v>39</v>
      </c>
      <c r="W56" s="1">
        <v>1</v>
      </c>
      <c r="X56" s="1">
        <f t="shared" si="8"/>
        <v>-0.93372330080180177</v>
      </c>
      <c r="Y56" s="1">
        <f t="shared" si="9"/>
        <v>1.6666666666666665</v>
      </c>
      <c r="Z56" s="1" t="s">
        <v>38</v>
      </c>
      <c r="AA56" s="1" t="s">
        <v>38</v>
      </c>
      <c r="AB56" s="1" t="s">
        <v>36</v>
      </c>
      <c r="AC56" s="1" t="str">
        <f t="shared" si="10"/>
        <v>null</v>
      </c>
      <c r="AD56" s="1" t="str">
        <f t="shared" si="11"/>
        <v>null</v>
      </c>
      <c r="AE56" s="1" t="s">
        <v>36</v>
      </c>
      <c r="AF56" s="1" t="s">
        <v>36</v>
      </c>
      <c r="AG56" s="1" t="s">
        <v>36</v>
      </c>
      <c r="AH56" s="1" t="str">
        <f t="shared" si="12"/>
        <v>null</v>
      </c>
      <c r="AI56" s="1" t="str">
        <f t="shared" si="13"/>
        <v>null</v>
      </c>
      <c r="AJ56" s="1" t="s">
        <v>36</v>
      </c>
      <c r="AK56" s="1" t="s">
        <v>36</v>
      </c>
      <c r="AL56" s="1">
        <f>MIN(N56,S56,X56,AH56)</f>
        <v>-0.95237470689757397</v>
      </c>
      <c r="AM56" s="1">
        <f>AVERAGE(N56,S56,X56,AH56)</f>
        <v>-0.91507189470602956</v>
      </c>
      <c r="AN56" s="1">
        <f>MAX(N56,S56,X56,AH56)</f>
        <v>-0.85911767641871317</v>
      </c>
      <c r="AO56" s="1">
        <f t="shared" ref="AO56" si="33">AN56-AL56</f>
        <v>9.3257030478860803E-2</v>
      </c>
      <c r="AP56" s="1" t="s">
        <v>38</v>
      </c>
      <c r="AQ56" s="1">
        <v>2.9607843137254903</v>
      </c>
      <c r="AR56" s="1">
        <v>1.9591915099216359</v>
      </c>
      <c r="AS56" s="1">
        <v>0</v>
      </c>
      <c r="AT56" s="1">
        <v>6</v>
      </c>
      <c r="AU56" s="1">
        <v>1</v>
      </c>
      <c r="AV56" s="1">
        <v>5</v>
      </c>
      <c r="AW56" s="1">
        <v>3</v>
      </c>
      <c r="AX56" s="1" t="s">
        <v>163</v>
      </c>
      <c r="AY56" s="1" t="s">
        <v>54</v>
      </c>
      <c r="AZ56" s="1" t="s">
        <v>164</v>
      </c>
      <c r="BA56" s="1" t="s">
        <v>165</v>
      </c>
      <c r="BB56" s="1" t="s">
        <v>148</v>
      </c>
    </row>
    <row r="57" spans="1:58" x14ac:dyDescent="0.25">
      <c r="A57" s="1">
        <v>56</v>
      </c>
      <c r="B57" s="2" t="s">
        <v>118</v>
      </c>
      <c r="C57" s="6">
        <v>2</v>
      </c>
      <c r="D57" s="1">
        <v>80</v>
      </c>
      <c r="E57" s="1">
        <v>45</v>
      </c>
      <c r="F57" s="1">
        <f t="shared" si="0"/>
        <v>35</v>
      </c>
      <c r="G57" s="1">
        <v>2.29</v>
      </c>
      <c r="H57" s="1">
        <v>8</v>
      </c>
      <c r="I57" s="1">
        <v>254</v>
      </c>
      <c r="J57" s="1" t="s">
        <v>3</v>
      </c>
      <c r="K57" s="1" t="s">
        <v>37</v>
      </c>
      <c r="L57" s="1" t="s">
        <v>41</v>
      </c>
      <c r="M57" s="1" t="s">
        <v>36</v>
      </c>
      <c r="N57" s="1" t="str">
        <f t="shared" si="4"/>
        <v>null</v>
      </c>
      <c r="O57" s="1" t="str">
        <f t="shared" si="5"/>
        <v>null</v>
      </c>
      <c r="P57" s="1" t="s">
        <v>39</v>
      </c>
      <c r="Q57" s="1" t="s">
        <v>38</v>
      </c>
      <c r="R57" s="1" t="s">
        <v>36</v>
      </c>
      <c r="S57" s="1" t="str">
        <f t="shared" si="6"/>
        <v>null</v>
      </c>
      <c r="T57" s="1" t="str">
        <f t="shared" si="7"/>
        <v>null</v>
      </c>
      <c r="U57" s="1" t="s">
        <v>39</v>
      </c>
      <c r="V57" s="1" t="s">
        <v>38</v>
      </c>
      <c r="W57" s="1" t="s">
        <v>36</v>
      </c>
      <c r="X57" s="1" t="str">
        <f t="shared" si="8"/>
        <v>null</v>
      </c>
      <c r="Y57" s="1" t="str">
        <f t="shared" si="9"/>
        <v>null</v>
      </c>
      <c r="Z57" s="1" t="s">
        <v>36</v>
      </c>
      <c r="AA57" s="1" t="s">
        <v>36</v>
      </c>
      <c r="AB57" s="1" t="s">
        <v>36</v>
      </c>
      <c r="AC57" s="1" t="str">
        <f t="shared" si="10"/>
        <v>null</v>
      </c>
      <c r="AD57" s="1" t="str">
        <f t="shared" si="11"/>
        <v>null</v>
      </c>
      <c r="AE57" s="1" t="s">
        <v>36</v>
      </c>
      <c r="AF57" s="1" t="s">
        <v>36</v>
      </c>
      <c r="AG57" s="1" t="s">
        <v>36</v>
      </c>
      <c r="AH57" s="1" t="str">
        <f t="shared" si="12"/>
        <v>null</v>
      </c>
      <c r="AI57" s="1" t="str">
        <f t="shared" si="13"/>
        <v>null</v>
      </c>
      <c r="AJ57" s="1" t="s">
        <v>36</v>
      </c>
      <c r="AK57" s="1" t="s">
        <v>36</v>
      </c>
      <c r="AL57" s="1" t="s">
        <v>36</v>
      </c>
      <c r="AM57" s="1" t="s">
        <v>36</v>
      </c>
      <c r="AN57" s="1" t="s">
        <v>36</v>
      </c>
      <c r="AO57" s="1" t="s">
        <v>36</v>
      </c>
      <c r="AP57" s="1" t="s">
        <v>39</v>
      </c>
      <c r="AQ57" s="1" t="s">
        <v>36</v>
      </c>
      <c r="AR57" s="1" t="s">
        <v>36</v>
      </c>
      <c r="AS57" s="1" t="s">
        <v>36</v>
      </c>
      <c r="AT57" s="1" t="s">
        <v>36</v>
      </c>
      <c r="AU57" s="1" t="s">
        <v>36</v>
      </c>
      <c r="AV57" s="1" t="s">
        <v>36</v>
      </c>
      <c r="AW57" s="1" t="s">
        <v>36</v>
      </c>
      <c r="AX57" s="1" t="s">
        <v>166</v>
      </c>
      <c r="AY57" s="1" t="s">
        <v>152</v>
      </c>
      <c r="AZ57" s="1" t="s">
        <v>54</v>
      </c>
      <c r="BA57" s="1" t="s">
        <v>49</v>
      </c>
    </row>
    <row r="58" spans="1:58" x14ac:dyDescent="0.25">
      <c r="A58" s="1">
        <v>57</v>
      </c>
      <c r="B58" s="2" t="s">
        <v>119</v>
      </c>
      <c r="C58" s="6">
        <v>2</v>
      </c>
      <c r="D58" s="1">
        <v>90</v>
      </c>
      <c r="E58" s="1">
        <v>75</v>
      </c>
      <c r="F58" s="1">
        <f t="shared" si="0"/>
        <v>15</v>
      </c>
      <c r="G58" s="1">
        <v>3.27</v>
      </c>
      <c r="H58" s="1">
        <v>7.7</v>
      </c>
      <c r="I58" s="1">
        <v>170</v>
      </c>
      <c r="J58" s="1" t="s">
        <v>3</v>
      </c>
      <c r="K58" s="1" t="s">
        <v>36</v>
      </c>
      <c r="L58" s="1" t="s">
        <v>41</v>
      </c>
      <c r="M58" s="1">
        <v>76</v>
      </c>
      <c r="N58" s="1">
        <f t="shared" si="4"/>
        <v>0.46513215638111111</v>
      </c>
      <c r="O58" s="1">
        <f t="shared" si="5"/>
        <v>0.23076923076923078</v>
      </c>
      <c r="P58" s="1" t="s">
        <v>38</v>
      </c>
      <c r="Q58" s="1" t="s">
        <v>39</v>
      </c>
      <c r="R58" s="1">
        <v>138</v>
      </c>
      <c r="S58" s="1">
        <f t="shared" si="6"/>
        <v>1.6215193343189858</v>
      </c>
      <c r="T58" s="1">
        <f t="shared" si="7"/>
        <v>5</v>
      </c>
      <c r="U58" s="1" t="s">
        <v>38</v>
      </c>
      <c r="V58" s="1" t="s">
        <v>39</v>
      </c>
      <c r="W58" s="1">
        <v>106</v>
      </c>
      <c r="X58" s="1">
        <f t="shared" si="8"/>
        <v>1.0246743392542763</v>
      </c>
      <c r="Y58" s="1">
        <f t="shared" si="9"/>
        <v>2.5384615384615383</v>
      </c>
      <c r="Z58" s="1" t="s">
        <v>38</v>
      </c>
      <c r="AA58" s="1" t="s">
        <v>38</v>
      </c>
      <c r="AB58" s="1" t="s">
        <v>36</v>
      </c>
      <c r="AC58" s="1" t="str">
        <f t="shared" si="10"/>
        <v>null</v>
      </c>
      <c r="AD58" s="1" t="str">
        <f t="shared" si="11"/>
        <v>null</v>
      </c>
      <c r="AE58" s="1" t="s">
        <v>36</v>
      </c>
      <c r="AF58" s="1" t="s">
        <v>36</v>
      </c>
      <c r="AG58" s="1" t="s">
        <v>36</v>
      </c>
      <c r="AH58" s="1" t="str">
        <f t="shared" si="12"/>
        <v>null</v>
      </c>
      <c r="AI58" s="1" t="str">
        <f t="shared" si="13"/>
        <v>null</v>
      </c>
      <c r="AJ58" s="1" t="s">
        <v>36</v>
      </c>
      <c r="AK58" s="1" t="s">
        <v>36</v>
      </c>
      <c r="AL58" s="1">
        <f>MIN(N58,S58,X58,AH58)</f>
        <v>0.46513215638111111</v>
      </c>
      <c r="AM58" s="1">
        <f>AVERAGE(N58,S58,X58,AH58)</f>
        <v>1.037108609984791</v>
      </c>
      <c r="AN58" s="1">
        <f>MAX(N58,S58,X58,AH58)</f>
        <v>1.6215193343189858</v>
      </c>
      <c r="AO58" s="1">
        <f t="shared" ref="AO58" si="34">AN58-AL58</f>
        <v>1.1563871779378747</v>
      </c>
      <c r="AP58" s="1" t="s">
        <v>38</v>
      </c>
      <c r="AQ58" s="1">
        <v>133.15686274509804</v>
      </c>
      <c r="AR58" s="1">
        <v>27.796670699218335</v>
      </c>
      <c r="AS58" s="1">
        <v>73</v>
      </c>
      <c r="AT58" s="1">
        <v>203</v>
      </c>
      <c r="AU58" s="1">
        <v>115</v>
      </c>
      <c r="AV58" s="1">
        <v>150</v>
      </c>
      <c r="AW58" s="1">
        <v>129</v>
      </c>
      <c r="AX58" s="1" t="s">
        <v>45</v>
      </c>
      <c r="AY58" s="1" t="s">
        <v>58</v>
      </c>
      <c r="AZ58" s="1" t="s">
        <v>66</v>
      </c>
      <c r="BA58" s="1" t="s">
        <v>47</v>
      </c>
      <c r="BB58" s="1" t="s">
        <v>167</v>
      </c>
    </row>
    <row r="59" spans="1:58" x14ac:dyDescent="0.25">
      <c r="A59" s="1">
        <v>58</v>
      </c>
      <c r="B59" s="2" t="s">
        <v>120</v>
      </c>
      <c r="C59" s="6">
        <v>2</v>
      </c>
      <c r="D59" s="1">
        <v>25</v>
      </c>
      <c r="E59" s="1">
        <v>30</v>
      </c>
      <c r="F59" s="1">
        <f t="shared" si="0"/>
        <v>-5</v>
      </c>
      <c r="G59" s="1">
        <v>2.1800000000000002</v>
      </c>
      <c r="H59" s="1">
        <v>7</v>
      </c>
      <c r="I59" s="1">
        <v>516</v>
      </c>
      <c r="J59" s="1" t="s">
        <v>3</v>
      </c>
      <c r="K59" s="1" t="s">
        <v>36</v>
      </c>
      <c r="L59" s="1" t="s">
        <v>37</v>
      </c>
      <c r="M59" s="1" t="s">
        <v>36</v>
      </c>
      <c r="N59" s="1" t="str">
        <f t="shared" si="4"/>
        <v>null</v>
      </c>
      <c r="O59" s="1" t="str">
        <f t="shared" si="5"/>
        <v>null</v>
      </c>
      <c r="P59" s="1" t="s">
        <v>38</v>
      </c>
      <c r="Q59" s="1" t="s">
        <v>38</v>
      </c>
      <c r="R59" s="1" t="s">
        <v>36</v>
      </c>
      <c r="S59" s="1" t="str">
        <f t="shared" si="6"/>
        <v>null</v>
      </c>
      <c r="T59" s="1" t="str">
        <f t="shared" si="7"/>
        <v>null</v>
      </c>
      <c r="U59" s="1" t="s">
        <v>36</v>
      </c>
      <c r="V59" s="1" t="s">
        <v>36</v>
      </c>
      <c r="W59" s="1" t="s">
        <v>36</v>
      </c>
      <c r="X59" s="1" t="str">
        <f t="shared" si="8"/>
        <v>null</v>
      </c>
      <c r="Y59" s="1" t="str">
        <f t="shared" si="9"/>
        <v>null</v>
      </c>
      <c r="Z59" s="1" t="s">
        <v>39</v>
      </c>
      <c r="AA59" s="1" t="s">
        <v>38</v>
      </c>
      <c r="AB59" s="1" t="s">
        <v>36</v>
      </c>
      <c r="AC59" s="1" t="str">
        <f t="shared" si="10"/>
        <v>null</v>
      </c>
      <c r="AD59" s="1" t="str">
        <f t="shared" si="11"/>
        <v>null</v>
      </c>
      <c r="AE59" s="1" t="s">
        <v>36</v>
      </c>
      <c r="AF59" s="1" t="s">
        <v>36</v>
      </c>
      <c r="AG59" s="1" t="s">
        <v>36</v>
      </c>
      <c r="AH59" s="1" t="str">
        <f t="shared" si="12"/>
        <v>null</v>
      </c>
      <c r="AI59" s="1" t="str">
        <f t="shared" si="13"/>
        <v>null</v>
      </c>
      <c r="AJ59" s="1" t="s">
        <v>36</v>
      </c>
      <c r="AK59" s="1" t="s">
        <v>36</v>
      </c>
      <c r="AL59" s="1" t="s">
        <v>36</v>
      </c>
      <c r="AM59" s="1" t="s">
        <v>36</v>
      </c>
      <c r="AN59" s="1" t="s">
        <v>36</v>
      </c>
      <c r="AO59" s="1" t="s">
        <v>36</v>
      </c>
      <c r="AP59" s="1" t="s">
        <v>39</v>
      </c>
      <c r="AQ59" s="1" t="s">
        <v>36</v>
      </c>
      <c r="AR59" s="1" t="s">
        <v>36</v>
      </c>
      <c r="AS59" s="1" t="s">
        <v>36</v>
      </c>
      <c r="AT59" s="1" t="s">
        <v>36</v>
      </c>
      <c r="AU59" s="1" t="s">
        <v>36</v>
      </c>
      <c r="AV59" s="1" t="s">
        <v>36</v>
      </c>
      <c r="AW59" s="1" t="s">
        <v>36</v>
      </c>
      <c r="AX59" s="1" t="s">
        <v>74</v>
      </c>
      <c r="AY59" s="1" t="s">
        <v>53</v>
      </c>
    </row>
    <row r="60" spans="1:58" x14ac:dyDescent="0.25">
      <c r="A60" s="1">
        <v>59</v>
      </c>
      <c r="B60" s="2" t="s">
        <v>121</v>
      </c>
      <c r="C60" s="6">
        <v>2</v>
      </c>
      <c r="D60" s="1">
        <v>90</v>
      </c>
      <c r="E60" s="1">
        <v>45</v>
      </c>
      <c r="F60" s="1">
        <f t="shared" si="0"/>
        <v>45</v>
      </c>
      <c r="G60" s="1">
        <v>1.98</v>
      </c>
      <c r="H60" s="1">
        <v>7.2</v>
      </c>
      <c r="I60" s="1">
        <v>435</v>
      </c>
      <c r="J60" s="1" t="s">
        <v>3</v>
      </c>
      <c r="K60" s="1" t="s">
        <v>37</v>
      </c>
      <c r="L60" s="1" t="s">
        <v>41</v>
      </c>
      <c r="M60" s="1">
        <v>20</v>
      </c>
      <c r="N60" s="1">
        <f t="shared" si="4"/>
        <v>-0.57934658498213054</v>
      </c>
      <c r="O60" s="1">
        <f t="shared" si="5"/>
        <v>1.134020618556701</v>
      </c>
      <c r="P60" s="1" t="s">
        <v>38</v>
      </c>
      <c r="Q60" s="1" t="s">
        <v>39</v>
      </c>
      <c r="R60" s="1">
        <v>47</v>
      </c>
      <c r="S60" s="1">
        <f t="shared" si="6"/>
        <v>-7.5758620396281895E-2</v>
      </c>
      <c r="T60" s="1">
        <f t="shared" si="7"/>
        <v>3.9175257731958761</v>
      </c>
      <c r="U60" s="1" t="s">
        <v>39</v>
      </c>
      <c r="V60" s="1" t="s">
        <v>39</v>
      </c>
      <c r="W60" s="1">
        <v>32</v>
      </c>
      <c r="X60" s="1">
        <f t="shared" si="8"/>
        <v>-0.35552971183286447</v>
      </c>
      <c r="Y60" s="1">
        <f t="shared" si="9"/>
        <v>2.3711340206185567</v>
      </c>
      <c r="Z60" s="1" t="s">
        <v>38</v>
      </c>
      <c r="AA60" s="1" t="s">
        <v>38</v>
      </c>
      <c r="AB60" s="1" t="s">
        <v>36</v>
      </c>
      <c r="AC60" s="1" t="str">
        <f t="shared" si="10"/>
        <v>null</v>
      </c>
      <c r="AD60" s="1" t="str">
        <f t="shared" si="11"/>
        <v>null</v>
      </c>
      <c r="AE60" s="1" t="s">
        <v>36</v>
      </c>
      <c r="AF60" s="1" t="s">
        <v>36</v>
      </c>
      <c r="AG60" s="1" t="s">
        <v>36</v>
      </c>
      <c r="AH60" s="1" t="str">
        <f t="shared" si="12"/>
        <v>null</v>
      </c>
      <c r="AI60" s="1" t="str">
        <f t="shared" si="13"/>
        <v>null</v>
      </c>
      <c r="AJ60" s="1" t="s">
        <v>36</v>
      </c>
      <c r="AK60" s="1" t="s">
        <v>36</v>
      </c>
      <c r="AL60" s="1">
        <f>MIN(N60,S60,X60,AH60)</f>
        <v>-0.57934658498213054</v>
      </c>
      <c r="AM60" s="1">
        <f>AVERAGE(N60,S60,X60,AH60)</f>
        <v>-0.33687830573709232</v>
      </c>
      <c r="AN60" s="1">
        <f>MAX(N60,S60,X60,AH60)</f>
        <v>-7.5758620396281895E-2</v>
      </c>
      <c r="AO60" s="1">
        <f t="shared" ref="AO60" si="35">AN60-AL60</f>
        <v>0.50358796458584865</v>
      </c>
      <c r="AP60" s="1" t="s">
        <v>38</v>
      </c>
      <c r="AQ60" s="1">
        <v>59.549019607843135</v>
      </c>
      <c r="AR60" s="1">
        <v>23.379746555931863</v>
      </c>
      <c r="AS60" s="1">
        <v>9</v>
      </c>
      <c r="AT60" s="1">
        <v>106</v>
      </c>
      <c r="AU60" s="1">
        <v>42</v>
      </c>
      <c r="AV60" s="1">
        <v>74</v>
      </c>
      <c r="AW60" s="1">
        <v>64</v>
      </c>
      <c r="AX60" s="1" t="s">
        <v>45</v>
      </c>
      <c r="AY60" s="1" t="s">
        <v>73</v>
      </c>
      <c r="AZ60" s="1" t="s">
        <v>52</v>
      </c>
      <c r="BA60" s="1" t="s">
        <v>168</v>
      </c>
    </row>
    <row r="61" spans="1:58" x14ac:dyDescent="0.25">
      <c r="A61" s="1">
        <v>60</v>
      </c>
      <c r="B61" s="2" t="s">
        <v>122</v>
      </c>
      <c r="C61" s="6">
        <v>2</v>
      </c>
      <c r="D61" s="1">
        <v>60</v>
      </c>
      <c r="E61" s="1">
        <v>37</v>
      </c>
      <c r="F61" s="1">
        <f t="shared" si="0"/>
        <v>23</v>
      </c>
      <c r="G61" s="1">
        <v>2.38</v>
      </c>
      <c r="H61" s="1">
        <v>7.2</v>
      </c>
      <c r="I61" s="1">
        <v>2265</v>
      </c>
      <c r="J61" s="1" t="s">
        <v>3</v>
      </c>
      <c r="K61" s="1" t="s">
        <v>36</v>
      </c>
      <c r="L61" s="1" t="s">
        <v>41</v>
      </c>
      <c r="M61" s="1" t="s">
        <v>36</v>
      </c>
      <c r="N61" s="1" t="str">
        <f t="shared" si="4"/>
        <v>null</v>
      </c>
      <c r="O61" s="1" t="str">
        <f t="shared" si="5"/>
        <v>null</v>
      </c>
      <c r="P61" s="1" t="s">
        <v>36</v>
      </c>
      <c r="Q61" s="1" t="s">
        <v>36</v>
      </c>
      <c r="R61" s="1" t="s">
        <v>36</v>
      </c>
      <c r="S61" s="1" t="str">
        <f t="shared" si="6"/>
        <v>null</v>
      </c>
      <c r="T61" s="1" t="str">
        <f t="shared" si="7"/>
        <v>null</v>
      </c>
      <c r="U61" s="1" t="s">
        <v>38</v>
      </c>
      <c r="V61" s="1" t="s">
        <v>38</v>
      </c>
      <c r="W61" s="1" t="s">
        <v>36</v>
      </c>
      <c r="X61" s="1" t="str">
        <f t="shared" si="8"/>
        <v>null</v>
      </c>
      <c r="Y61" s="1" t="str">
        <f t="shared" si="9"/>
        <v>null</v>
      </c>
      <c r="Z61" s="1" t="s">
        <v>38</v>
      </c>
      <c r="AA61" s="1" t="s">
        <v>38</v>
      </c>
      <c r="AB61" s="1" t="s">
        <v>36</v>
      </c>
      <c r="AC61" s="1" t="str">
        <f t="shared" si="10"/>
        <v>null</v>
      </c>
      <c r="AD61" s="1" t="str">
        <f t="shared" si="11"/>
        <v>null</v>
      </c>
      <c r="AE61" s="1" t="s">
        <v>36</v>
      </c>
      <c r="AF61" s="1" t="s">
        <v>36</v>
      </c>
      <c r="AG61" s="1" t="s">
        <v>36</v>
      </c>
      <c r="AH61" s="1" t="str">
        <f t="shared" si="12"/>
        <v>null</v>
      </c>
      <c r="AI61" s="1" t="str">
        <f t="shared" si="13"/>
        <v>null</v>
      </c>
      <c r="AJ61" s="1" t="s">
        <v>36</v>
      </c>
      <c r="AK61" s="1" t="s">
        <v>36</v>
      </c>
      <c r="AL61" s="1" t="s">
        <v>36</v>
      </c>
      <c r="AM61" s="1" t="s">
        <v>36</v>
      </c>
      <c r="AN61" s="1" t="s">
        <v>36</v>
      </c>
      <c r="AO61" s="1" t="s">
        <v>36</v>
      </c>
      <c r="AP61" s="1" t="s">
        <v>39</v>
      </c>
      <c r="AQ61" s="1" t="s">
        <v>36</v>
      </c>
      <c r="AR61" s="1" t="s">
        <v>36</v>
      </c>
      <c r="AS61" s="1" t="s">
        <v>36</v>
      </c>
      <c r="AT61" s="1" t="s">
        <v>36</v>
      </c>
      <c r="AU61" s="1" t="s">
        <v>36</v>
      </c>
      <c r="AV61" s="1" t="s">
        <v>36</v>
      </c>
      <c r="AW61" s="1" t="s">
        <v>36</v>
      </c>
      <c r="AX61" s="1" t="s">
        <v>84</v>
      </c>
      <c r="AY61" s="1" t="s">
        <v>169</v>
      </c>
      <c r="AZ61" s="1" t="s">
        <v>54</v>
      </c>
      <c r="BA61" s="1" t="s">
        <v>57</v>
      </c>
      <c r="BB61" s="1" t="s">
        <v>47</v>
      </c>
    </row>
    <row r="62" spans="1:58" x14ac:dyDescent="0.25">
      <c r="A62" s="1">
        <v>61</v>
      </c>
      <c r="B62" s="2" t="s">
        <v>123</v>
      </c>
      <c r="C62" s="6">
        <v>2</v>
      </c>
      <c r="D62" s="1">
        <v>40</v>
      </c>
      <c r="E62" s="1">
        <v>30</v>
      </c>
      <c r="F62" s="1">
        <f t="shared" si="0"/>
        <v>10</v>
      </c>
      <c r="G62" s="1">
        <v>1.76</v>
      </c>
      <c r="H62" s="1">
        <v>7.2</v>
      </c>
      <c r="I62" s="1">
        <v>1189</v>
      </c>
      <c r="J62" s="1" t="s">
        <v>3</v>
      </c>
      <c r="K62" s="1" t="s">
        <v>41</v>
      </c>
      <c r="L62" s="1" t="s">
        <v>40</v>
      </c>
      <c r="M62" s="1">
        <v>11</v>
      </c>
      <c r="N62" s="1">
        <f t="shared" si="4"/>
        <v>-0.74720923984408005</v>
      </c>
      <c r="O62" s="1">
        <f t="shared" si="5"/>
        <v>9.1666666666666661</v>
      </c>
      <c r="P62" s="1" t="s">
        <v>38</v>
      </c>
      <c r="Q62" s="1" t="s">
        <v>38</v>
      </c>
      <c r="R62" s="1">
        <v>11</v>
      </c>
      <c r="S62" s="1">
        <f t="shared" si="6"/>
        <v>-0.74720923984408005</v>
      </c>
      <c r="T62" s="1">
        <f t="shared" si="7"/>
        <v>9.1666666666666661</v>
      </c>
      <c r="U62" s="1" t="s">
        <v>38</v>
      </c>
      <c r="V62" s="1" t="s">
        <v>38</v>
      </c>
      <c r="W62" s="1">
        <v>12</v>
      </c>
      <c r="X62" s="1">
        <f t="shared" si="8"/>
        <v>-0.72855783374830796</v>
      </c>
      <c r="Y62" s="1">
        <f t="shared" si="9"/>
        <v>10</v>
      </c>
      <c r="Z62" s="1" t="s">
        <v>38</v>
      </c>
      <c r="AA62" s="1" t="s">
        <v>38</v>
      </c>
      <c r="AB62" s="1" t="s">
        <v>36</v>
      </c>
      <c r="AC62" s="1" t="str">
        <f t="shared" si="10"/>
        <v>null</v>
      </c>
      <c r="AD62" s="1" t="str">
        <f t="shared" si="11"/>
        <v>null</v>
      </c>
      <c r="AE62" s="1" t="s">
        <v>36</v>
      </c>
      <c r="AF62" s="1" t="s">
        <v>36</v>
      </c>
      <c r="AG62" s="1" t="s">
        <v>36</v>
      </c>
      <c r="AH62" s="1" t="str">
        <f t="shared" si="12"/>
        <v>null</v>
      </c>
      <c r="AI62" s="1" t="str">
        <f t="shared" si="13"/>
        <v>null</v>
      </c>
      <c r="AJ62" s="1" t="s">
        <v>36</v>
      </c>
      <c r="AK62" s="1" t="s">
        <v>36</v>
      </c>
      <c r="AL62" s="1">
        <f>MIN(N62,S62,X62,AH62)</f>
        <v>-0.74720923984408005</v>
      </c>
      <c r="AM62" s="1">
        <f>AVERAGE(N62,S62,X62,AH62)</f>
        <v>-0.74099210447882269</v>
      </c>
      <c r="AN62" s="1">
        <f>MAX(N62,S62,X62,AH62)</f>
        <v>-0.72855783374830796</v>
      </c>
      <c r="AO62" s="1">
        <f t="shared" ref="AO62" si="36">AN62-AL62</f>
        <v>1.8651406095772094E-2</v>
      </c>
      <c r="AP62" s="1" t="s">
        <v>38</v>
      </c>
      <c r="AQ62" s="1">
        <v>9.4693877551020407</v>
      </c>
      <c r="AR62" s="1">
        <v>2.4503574638571166</v>
      </c>
      <c r="AS62" s="1">
        <v>0</v>
      </c>
      <c r="AT62" s="1">
        <v>12</v>
      </c>
      <c r="AU62" s="1">
        <v>8</v>
      </c>
      <c r="AV62" s="1">
        <v>12</v>
      </c>
      <c r="AW62" s="1">
        <v>10</v>
      </c>
      <c r="AX62" s="1" t="s">
        <v>54</v>
      </c>
      <c r="AY62" s="1" t="s">
        <v>82</v>
      </c>
    </row>
    <row r="63" spans="1:58" x14ac:dyDescent="0.25">
      <c r="A63" s="1">
        <v>62</v>
      </c>
      <c r="B63" s="2" t="s">
        <v>124</v>
      </c>
      <c r="C63" s="6">
        <v>2</v>
      </c>
      <c r="D63" s="1">
        <v>90</v>
      </c>
      <c r="E63" s="1">
        <v>120</v>
      </c>
      <c r="F63" s="1">
        <f t="shared" si="0"/>
        <v>-30</v>
      </c>
      <c r="G63" s="1">
        <v>3.15</v>
      </c>
      <c r="H63" s="1">
        <v>7.9</v>
      </c>
      <c r="I63" s="1">
        <v>258</v>
      </c>
      <c r="J63" s="1" t="s">
        <v>3</v>
      </c>
      <c r="K63" s="1" t="s">
        <v>40</v>
      </c>
      <c r="L63" s="1" t="s">
        <v>41</v>
      </c>
      <c r="M63" s="1" t="s">
        <v>36</v>
      </c>
      <c r="N63" s="1" t="str">
        <f t="shared" si="4"/>
        <v>null</v>
      </c>
      <c r="O63" s="1" t="str">
        <f t="shared" si="5"/>
        <v>null</v>
      </c>
      <c r="P63" s="1" t="s">
        <v>36</v>
      </c>
      <c r="Q63" s="1" t="s">
        <v>36</v>
      </c>
      <c r="R63" s="1" t="s">
        <v>36</v>
      </c>
      <c r="S63" s="1" t="str">
        <f t="shared" si="6"/>
        <v>null</v>
      </c>
      <c r="T63" s="1" t="str">
        <f t="shared" si="7"/>
        <v>null</v>
      </c>
      <c r="U63" s="1" t="s">
        <v>38</v>
      </c>
      <c r="V63" s="1" t="s">
        <v>38</v>
      </c>
      <c r="W63" s="1" t="s">
        <v>36</v>
      </c>
      <c r="X63" s="1" t="str">
        <f t="shared" si="8"/>
        <v>null</v>
      </c>
      <c r="Y63" s="1" t="str">
        <f t="shared" si="9"/>
        <v>null</v>
      </c>
      <c r="Z63" s="1" t="s">
        <v>38</v>
      </c>
      <c r="AA63" s="1" t="s">
        <v>38</v>
      </c>
      <c r="AB63" s="1" t="s">
        <v>36</v>
      </c>
      <c r="AC63" s="1" t="str">
        <f t="shared" si="10"/>
        <v>null</v>
      </c>
      <c r="AD63" s="1" t="str">
        <f t="shared" si="11"/>
        <v>null</v>
      </c>
      <c r="AE63" s="1" t="s">
        <v>36</v>
      </c>
      <c r="AF63" s="1" t="s">
        <v>36</v>
      </c>
      <c r="AG63" s="1" t="s">
        <v>36</v>
      </c>
      <c r="AH63" s="1" t="str">
        <f t="shared" si="12"/>
        <v>null</v>
      </c>
      <c r="AI63" s="1" t="str">
        <f t="shared" si="13"/>
        <v>null</v>
      </c>
      <c r="AJ63" s="1" t="s">
        <v>36</v>
      </c>
      <c r="AK63" s="1" t="s">
        <v>36</v>
      </c>
      <c r="AL63" s="1" t="s">
        <v>36</v>
      </c>
      <c r="AM63" s="1" t="s">
        <v>36</v>
      </c>
      <c r="AN63" s="1" t="s">
        <v>36</v>
      </c>
      <c r="AO63" s="1" t="s">
        <v>36</v>
      </c>
      <c r="AP63" s="1" t="s">
        <v>39</v>
      </c>
      <c r="AQ63" s="1" t="s">
        <v>36</v>
      </c>
      <c r="AR63" s="1" t="s">
        <v>36</v>
      </c>
      <c r="AS63" s="1" t="s">
        <v>36</v>
      </c>
      <c r="AT63" s="1" t="s">
        <v>36</v>
      </c>
      <c r="AU63" s="1" t="s">
        <v>36</v>
      </c>
      <c r="AV63" s="1" t="s">
        <v>36</v>
      </c>
      <c r="AW63" s="1" t="s">
        <v>36</v>
      </c>
      <c r="AX63" s="1" t="s">
        <v>96</v>
      </c>
      <c r="AY63" s="1" t="s">
        <v>170</v>
      </c>
      <c r="AZ63" s="1" t="s">
        <v>58</v>
      </c>
      <c r="BA63" s="1" t="s">
        <v>155</v>
      </c>
      <c r="BB63" s="1" t="s">
        <v>53</v>
      </c>
    </row>
    <row r="64" spans="1:58" x14ac:dyDescent="0.25">
      <c r="A64" s="1">
        <v>63</v>
      </c>
      <c r="B64" s="2" t="s">
        <v>125</v>
      </c>
      <c r="C64" s="6">
        <v>2</v>
      </c>
      <c r="D64" s="1">
        <v>60</v>
      </c>
      <c r="E64" s="1">
        <v>45</v>
      </c>
      <c r="F64" s="1">
        <f t="shared" si="0"/>
        <v>15</v>
      </c>
      <c r="G64" s="1">
        <v>2.62</v>
      </c>
      <c r="H64" s="1">
        <v>7.5</v>
      </c>
      <c r="I64" s="1">
        <v>3619</v>
      </c>
      <c r="J64" s="1" t="s">
        <v>3</v>
      </c>
      <c r="K64" s="1" t="s">
        <v>40</v>
      </c>
      <c r="L64" s="1" t="s">
        <v>40</v>
      </c>
      <c r="M64" s="1">
        <v>16</v>
      </c>
      <c r="N64" s="1">
        <f t="shared" si="4"/>
        <v>-0.65395220936521925</v>
      </c>
      <c r="O64" s="1">
        <f t="shared" si="5"/>
        <v>2.916666666666667</v>
      </c>
      <c r="P64" s="1" t="s">
        <v>39</v>
      </c>
      <c r="Q64" s="1" t="s">
        <v>39</v>
      </c>
      <c r="R64" s="1" t="s">
        <v>36</v>
      </c>
      <c r="S64" s="1" t="str">
        <f t="shared" si="6"/>
        <v>null</v>
      </c>
      <c r="T64" s="1" t="str">
        <f t="shared" si="7"/>
        <v>null</v>
      </c>
      <c r="U64" s="1" t="s">
        <v>36</v>
      </c>
      <c r="V64" s="1" t="s">
        <v>36</v>
      </c>
      <c r="W64" s="1">
        <v>37</v>
      </c>
      <c r="X64" s="1">
        <f t="shared" si="8"/>
        <v>-0.26227268135400361</v>
      </c>
      <c r="Y64" s="1">
        <f t="shared" si="9"/>
        <v>11.666666666666668</v>
      </c>
      <c r="Z64" s="1" t="s">
        <v>38</v>
      </c>
      <c r="AA64" s="1" t="s">
        <v>38</v>
      </c>
      <c r="AB64" s="1" t="s">
        <v>36</v>
      </c>
      <c r="AC64" s="1" t="str">
        <f t="shared" si="10"/>
        <v>null</v>
      </c>
      <c r="AD64" s="1" t="str">
        <f t="shared" si="11"/>
        <v>null</v>
      </c>
      <c r="AE64" s="1" t="s">
        <v>36</v>
      </c>
      <c r="AF64" s="1" t="s">
        <v>36</v>
      </c>
      <c r="AG64" s="1" t="s">
        <v>36</v>
      </c>
      <c r="AH64" s="1" t="str">
        <f t="shared" si="12"/>
        <v>null</v>
      </c>
      <c r="AI64" s="1" t="str">
        <f t="shared" si="13"/>
        <v>null</v>
      </c>
      <c r="AJ64" s="1" t="s">
        <v>36</v>
      </c>
      <c r="AK64" s="1" t="s">
        <v>36</v>
      </c>
      <c r="AL64" s="1">
        <f>MIN(N64,S64,X64,AH64)</f>
        <v>-0.65395220936521925</v>
      </c>
      <c r="AM64" s="1">
        <f>AVERAGE(N64,S64,X64,AH64)</f>
        <v>-0.45811244535961143</v>
      </c>
      <c r="AN64" s="1">
        <f>MAX(N64,S64,X64,AH64)</f>
        <v>-0.26227268135400361</v>
      </c>
      <c r="AO64" s="1">
        <f t="shared" ref="AO64" si="37">AN64-AL64</f>
        <v>0.39167952801121564</v>
      </c>
      <c r="AP64" s="1" t="s">
        <v>39</v>
      </c>
      <c r="AQ64" s="1">
        <v>22</v>
      </c>
      <c r="AR64" s="1">
        <v>6.6547512564869233</v>
      </c>
      <c r="AS64" s="1">
        <v>9</v>
      </c>
      <c r="AT64" s="1">
        <v>33</v>
      </c>
      <c r="AU64" s="1">
        <v>16</v>
      </c>
      <c r="AV64" s="1">
        <v>28</v>
      </c>
      <c r="AW64" s="1">
        <v>22</v>
      </c>
      <c r="AX64" s="1" t="s">
        <v>67</v>
      </c>
    </row>
    <row r="65" spans="1:67" x14ac:dyDescent="0.25">
      <c r="A65" s="1">
        <v>64</v>
      </c>
      <c r="B65" s="2" t="s">
        <v>126</v>
      </c>
      <c r="C65" s="6">
        <v>2</v>
      </c>
      <c r="D65" s="1">
        <v>60</v>
      </c>
      <c r="E65" s="1">
        <v>67</v>
      </c>
      <c r="F65" s="1">
        <f t="shared" si="0"/>
        <v>-7</v>
      </c>
      <c r="G65" s="1">
        <v>2.29</v>
      </c>
      <c r="H65" s="1">
        <v>7.6</v>
      </c>
      <c r="I65" s="1">
        <v>227</v>
      </c>
      <c r="J65" s="1" t="s">
        <v>3</v>
      </c>
      <c r="K65" s="1" t="s">
        <v>37</v>
      </c>
      <c r="L65" s="1" t="s">
        <v>36</v>
      </c>
      <c r="M65" s="1" t="s">
        <v>36</v>
      </c>
      <c r="N65" s="1" t="str">
        <f t="shared" si="4"/>
        <v>null</v>
      </c>
      <c r="O65" s="1" t="str">
        <f t="shared" si="5"/>
        <v>null</v>
      </c>
      <c r="P65" s="1" t="s">
        <v>38</v>
      </c>
      <c r="Q65" s="1" t="s">
        <v>38</v>
      </c>
      <c r="R65" s="1" t="s">
        <v>36</v>
      </c>
      <c r="S65" s="1" t="str">
        <f t="shared" si="6"/>
        <v>null</v>
      </c>
      <c r="T65" s="1" t="str">
        <f t="shared" si="7"/>
        <v>null</v>
      </c>
      <c r="U65" s="1" t="s">
        <v>38</v>
      </c>
      <c r="V65" s="1" t="s">
        <v>38</v>
      </c>
      <c r="W65" s="1" t="s">
        <v>36</v>
      </c>
      <c r="X65" s="1" t="str">
        <f t="shared" si="8"/>
        <v>null</v>
      </c>
      <c r="Y65" s="1" t="str">
        <f t="shared" si="9"/>
        <v>null</v>
      </c>
      <c r="Z65" s="1" t="s">
        <v>38</v>
      </c>
      <c r="AA65" s="1" t="s">
        <v>38</v>
      </c>
      <c r="AB65" s="1" t="s">
        <v>36</v>
      </c>
      <c r="AC65" s="1" t="str">
        <f t="shared" si="10"/>
        <v>null</v>
      </c>
      <c r="AD65" s="1" t="str">
        <f t="shared" si="11"/>
        <v>null</v>
      </c>
      <c r="AE65" s="1" t="s">
        <v>36</v>
      </c>
      <c r="AF65" s="1" t="s">
        <v>36</v>
      </c>
      <c r="AG65" s="1" t="s">
        <v>36</v>
      </c>
      <c r="AH65" s="1" t="str">
        <f t="shared" si="12"/>
        <v>null</v>
      </c>
      <c r="AI65" s="1" t="str">
        <f t="shared" si="13"/>
        <v>null</v>
      </c>
      <c r="AJ65" s="1" t="s">
        <v>36</v>
      </c>
      <c r="AK65" s="1" t="s">
        <v>36</v>
      </c>
      <c r="AL65" s="1" t="s">
        <v>36</v>
      </c>
      <c r="AM65" s="1" t="s">
        <v>36</v>
      </c>
      <c r="AN65" s="1" t="s">
        <v>36</v>
      </c>
      <c r="AO65" s="1" t="s">
        <v>36</v>
      </c>
      <c r="AP65" s="1" t="s">
        <v>38</v>
      </c>
      <c r="AQ65" s="1" t="s">
        <v>36</v>
      </c>
      <c r="AR65" s="1" t="s">
        <v>36</v>
      </c>
      <c r="AS65" s="1" t="s">
        <v>36</v>
      </c>
      <c r="AT65" s="1" t="s">
        <v>36</v>
      </c>
      <c r="AU65" s="1" t="s">
        <v>36</v>
      </c>
      <c r="AV65" s="1" t="s">
        <v>36</v>
      </c>
      <c r="AW65" s="1" t="s">
        <v>36</v>
      </c>
      <c r="AX65" s="1" t="s">
        <v>50</v>
      </c>
      <c r="AY65" s="1" t="s">
        <v>73</v>
      </c>
      <c r="AZ65" s="1" t="s">
        <v>58</v>
      </c>
      <c r="BA65" s="1" t="s">
        <v>74</v>
      </c>
      <c r="BB65" s="1" t="s">
        <v>171</v>
      </c>
      <c r="BC65" s="1" t="s">
        <v>62</v>
      </c>
      <c r="BD65" s="1" t="s">
        <v>172</v>
      </c>
      <c r="BE65" s="1" t="s">
        <v>88</v>
      </c>
      <c r="BF65" s="1" t="s">
        <v>173</v>
      </c>
      <c r="BG65" s="1" t="s">
        <v>53</v>
      </c>
    </row>
    <row r="66" spans="1:67" x14ac:dyDescent="0.25">
      <c r="A66" s="1">
        <v>65</v>
      </c>
      <c r="B66" s="2" t="s">
        <v>127</v>
      </c>
      <c r="C66" s="6">
        <v>2</v>
      </c>
      <c r="D66" s="1">
        <v>120</v>
      </c>
      <c r="E66" s="1">
        <v>90</v>
      </c>
      <c r="F66" s="1">
        <f t="shared" ref="F66:F129" si="38">D66-E66</f>
        <v>30</v>
      </c>
      <c r="G66" s="1">
        <v>3.85</v>
      </c>
      <c r="H66" s="1">
        <v>8.8000000000000007</v>
      </c>
      <c r="I66" s="1">
        <v>1</v>
      </c>
      <c r="J66" s="1" t="s">
        <v>3</v>
      </c>
      <c r="K66" s="1" t="s">
        <v>36</v>
      </c>
      <c r="L66" s="1" t="s">
        <v>36</v>
      </c>
      <c r="M66" s="1" t="s">
        <v>36</v>
      </c>
      <c r="N66" s="1" t="str">
        <f t="shared" si="4"/>
        <v>null</v>
      </c>
      <c r="O66" s="1" t="str">
        <f t="shared" si="5"/>
        <v>null</v>
      </c>
      <c r="P66" s="1" t="s">
        <v>38</v>
      </c>
      <c r="Q66" s="1" t="s">
        <v>38</v>
      </c>
      <c r="R66" s="1" t="s">
        <v>36</v>
      </c>
      <c r="S66" s="1" t="str">
        <f t="shared" si="6"/>
        <v>null</v>
      </c>
      <c r="T66" s="1" t="str">
        <f t="shared" si="7"/>
        <v>null</v>
      </c>
      <c r="U66" s="1" t="s">
        <v>38</v>
      </c>
      <c r="V66" s="1" t="s">
        <v>38</v>
      </c>
      <c r="W66" s="1" t="s">
        <v>36</v>
      </c>
      <c r="X66" s="1" t="str">
        <f t="shared" si="8"/>
        <v>null</v>
      </c>
      <c r="Y66" s="1" t="str">
        <f t="shared" si="9"/>
        <v>null</v>
      </c>
      <c r="Z66" s="1" t="s">
        <v>38</v>
      </c>
      <c r="AA66" s="1" t="s">
        <v>38</v>
      </c>
      <c r="AB66" s="1" t="s">
        <v>36</v>
      </c>
      <c r="AC66" s="1" t="str">
        <f t="shared" si="10"/>
        <v>null</v>
      </c>
      <c r="AD66" s="1" t="str">
        <f t="shared" si="11"/>
        <v>null</v>
      </c>
      <c r="AE66" s="1" t="s">
        <v>36</v>
      </c>
      <c r="AF66" s="1" t="s">
        <v>36</v>
      </c>
      <c r="AG66" s="1" t="s">
        <v>36</v>
      </c>
      <c r="AH66" s="1" t="str">
        <f t="shared" si="12"/>
        <v>null</v>
      </c>
      <c r="AI66" s="1" t="str">
        <f t="shared" si="13"/>
        <v>null</v>
      </c>
      <c r="AJ66" s="1" t="s">
        <v>36</v>
      </c>
      <c r="AK66" s="1" t="s">
        <v>36</v>
      </c>
      <c r="AL66" s="1" t="s">
        <v>36</v>
      </c>
      <c r="AM66" s="1" t="s">
        <v>36</v>
      </c>
      <c r="AN66" s="1" t="s">
        <v>36</v>
      </c>
      <c r="AO66" s="1" t="s">
        <v>36</v>
      </c>
      <c r="AP66" s="1" t="s">
        <v>38</v>
      </c>
      <c r="AQ66" s="1" t="s">
        <v>36</v>
      </c>
      <c r="AR66" s="1" t="s">
        <v>36</v>
      </c>
      <c r="AS66" s="1" t="s">
        <v>36</v>
      </c>
      <c r="AT66" s="1" t="s">
        <v>36</v>
      </c>
      <c r="AU66" s="1" t="s">
        <v>36</v>
      </c>
      <c r="AV66" s="1" t="s">
        <v>36</v>
      </c>
      <c r="AW66" s="1" t="s">
        <v>36</v>
      </c>
      <c r="AX66" s="1" t="s">
        <v>96</v>
      </c>
      <c r="AY66" s="1" t="s">
        <v>157</v>
      </c>
      <c r="AZ66" s="1" t="s">
        <v>174</v>
      </c>
      <c r="BA66" s="1" t="s">
        <v>175</v>
      </c>
      <c r="BB66" s="1" t="s">
        <v>83</v>
      </c>
      <c r="BC66" s="1" t="s">
        <v>73</v>
      </c>
      <c r="BD66" s="1" t="s">
        <v>176</v>
      </c>
      <c r="BE66" s="1" t="s">
        <v>52</v>
      </c>
      <c r="BF66" s="1" t="s">
        <v>74</v>
      </c>
      <c r="BG66" s="1" t="s">
        <v>54</v>
      </c>
      <c r="BH66" s="1" t="s">
        <v>153</v>
      </c>
      <c r="BI66" s="1" t="s">
        <v>177</v>
      </c>
      <c r="BJ66" s="1" t="s">
        <v>62</v>
      </c>
      <c r="BK66" s="1" t="s">
        <v>178</v>
      </c>
      <c r="BL66" s="1" t="s">
        <v>179</v>
      </c>
      <c r="BM66" s="1" t="s">
        <v>149</v>
      </c>
      <c r="BN66" s="1" t="s">
        <v>59</v>
      </c>
      <c r="BO66" s="1" t="s">
        <v>53</v>
      </c>
    </row>
    <row r="67" spans="1:67" x14ac:dyDescent="0.25">
      <c r="A67" s="1">
        <v>66</v>
      </c>
      <c r="B67" s="2" t="s">
        <v>128</v>
      </c>
      <c r="C67" s="6">
        <v>2</v>
      </c>
      <c r="D67" s="1">
        <v>40</v>
      </c>
      <c r="E67" s="1">
        <v>30</v>
      </c>
      <c r="F67" s="1">
        <f t="shared" si="38"/>
        <v>10</v>
      </c>
      <c r="G67" s="1">
        <v>1.85</v>
      </c>
      <c r="H67" s="1">
        <v>7.4</v>
      </c>
      <c r="I67" s="1">
        <v>356</v>
      </c>
      <c r="J67" s="1" t="s">
        <v>3</v>
      </c>
      <c r="K67" s="1" t="s">
        <v>40</v>
      </c>
      <c r="L67" s="1" t="s">
        <v>41</v>
      </c>
      <c r="M67" s="1">
        <v>12</v>
      </c>
      <c r="N67" s="1">
        <f t="shared" ref="N67:N128" si="39">IF(M67="null","null",(M67-AVERAGE($M$2:$M$128,$R$2:$R$128,$AG$2:$AG$128,$W$2:$W$128,$AB$2:$AB$128))/_xlfn.STDEV.P($M$2:$M$128,$R$2:$R$128,$AG$2:$AG$128,$W$2:$W$128,$AB$2:$AB$128))</f>
        <v>-0.72855783374830796</v>
      </c>
      <c r="O67" s="1">
        <f t="shared" ref="O67:O128" si="40">IF(M67="null","null",10*((M67-$AS67)/($AT67-$AS67)))</f>
        <v>4.375</v>
      </c>
      <c r="P67" s="1" t="s">
        <v>39</v>
      </c>
      <c r="Q67" s="1" t="s">
        <v>38</v>
      </c>
      <c r="R67" s="1">
        <v>15</v>
      </c>
      <c r="S67" s="1">
        <f t="shared" ref="S67:S128" si="41">IF(R67="null","null",(R67-AVERAGE($M$2:$M$128,$R$2:$R$128,$AG$2:$AG$128,$W$2:$W$128,$AB$2:$AB$128))/_xlfn.STDEV.P($M$2:$M$128,$R$2:$R$128,$AG$2:$AG$128,$W$2:$W$128,$AB$2:$AB$128))</f>
        <v>-0.67260361546099146</v>
      </c>
      <c r="T67" s="1">
        <f t="shared" ref="T67:T130" si="42">IF(R67="null","null",10*((R67-$AS67)/($AT67-$AS67)))</f>
        <v>5.3125</v>
      </c>
      <c r="U67" s="1" t="s">
        <v>39</v>
      </c>
      <c r="V67" s="1" t="s">
        <v>39</v>
      </c>
      <c r="W67" s="1">
        <v>4</v>
      </c>
      <c r="X67" s="1">
        <f t="shared" ref="X67:X128" si="43">IF(W67="null","null",(W67-AVERAGE($M$2:$M$128,$R$2:$R$128,$AG$2:$AG$128,$W$2:$W$128,$AB$2:$AB$128))/_xlfn.STDEV.P($M$2:$M$128,$R$2:$R$128,$AG$2:$AG$128,$W$2:$W$128,$AB$2:$AB$128))</f>
        <v>-0.87776908251448527</v>
      </c>
      <c r="Y67" s="1">
        <f t="shared" ref="Y67:Y128" si="44">IF(W67="null","null",10*((W67-$AS67)/($AT67-$AS67)))</f>
        <v>1.875</v>
      </c>
      <c r="Z67" s="1" t="s">
        <v>38</v>
      </c>
      <c r="AA67" s="1" t="s">
        <v>39</v>
      </c>
      <c r="AB67" s="1" t="s">
        <v>36</v>
      </c>
      <c r="AC67" s="1" t="str">
        <f t="shared" ref="AC67:AC128" si="45">IF(AB67="null","null",(AB67-AVERAGE($M$2:$M$128,$R$2:$R$128,$AG$2:$AG$128,$W$2:$W$128,$AB$2:$AB$128))/_xlfn.STDEV.P($M$2:$M$128,$R$2:$R$128,$AG$2:$AG$128,$W$2:$W$128,$AB$2:$AB$128))</f>
        <v>null</v>
      </c>
      <c r="AD67" s="1" t="str">
        <f t="shared" ref="AD67:AD128" si="46">IF(AB67="null","null",10*((AB67-$AS67)/($AT67-$AS67)))</f>
        <v>null</v>
      </c>
      <c r="AE67" s="1" t="s">
        <v>36</v>
      </c>
      <c r="AF67" s="1" t="s">
        <v>36</v>
      </c>
      <c r="AG67" s="1" t="s">
        <v>36</v>
      </c>
      <c r="AH67" s="1" t="str">
        <f t="shared" ref="AH67:AH128" si="47">IF(AG67="null","null",(AG67-AVERAGE($M$2:$M$128,$R$2:$R$128,$AG$2:$AG$128,$W$2:$W$128,$AB$2:$AB$128))/_xlfn.STDEV.P($M$2:$M$128,$R$2:$R$128,$AG$2:$AG$128,$W$2:$W$128,$AB$2:$AB$128))</f>
        <v>null</v>
      </c>
      <c r="AI67" s="1" t="str">
        <f t="shared" ref="AI67:AI128" si="48">IF(AG67="null","null",10*((AG67-$AS67)/($AT67-$AS67)))</f>
        <v>null</v>
      </c>
      <c r="AJ67" s="1" t="s">
        <v>36</v>
      </c>
      <c r="AK67" s="1" t="s">
        <v>36</v>
      </c>
      <c r="AL67" s="1">
        <f>MIN(N67,S67,X67,AH67)</f>
        <v>-0.87776908251448527</v>
      </c>
      <c r="AM67" s="1">
        <f>AVERAGE(N67,S67,X67,AH67)</f>
        <v>-0.759643510574595</v>
      </c>
      <c r="AN67" s="1">
        <f>MAX(N67,S67,X67,AH67)</f>
        <v>-0.67260361546099146</v>
      </c>
      <c r="AO67" s="1">
        <f t="shared" ref="AO67" si="49">AN67-AL67</f>
        <v>0.20516546705349381</v>
      </c>
      <c r="AP67" s="1" t="s">
        <v>38</v>
      </c>
      <c r="AQ67" s="1">
        <v>17.156862745098039</v>
      </c>
      <c r="AR67" s="1">
        <v>8.4388922235554293</v>
      </c>
      <c r="AS67" s="1">
        <v>-2</v>
      </c>
      <c r="AT67" s="1">
        <v>30</v>
      </c>
      <c r="AU67" s="1">
        <v>9</v>
      </c>
      <c r="AV67" s="1">
        <v>23</v>
      </c>
      <c r="AW67" s="1">
        <v>19</v>
      </c>
      <c r="AX67" s="1" t="s">
        <v>56</v>
      </c>
      <c r="AY67" s="1" t="s">
        <v>60</v>
      </c>
      <c r="AZ67" s="1" t="s">
        <v>54</v>
      </c>
      <c r="BA67" s="1" t="s">
        <v>180</v>
      </c>
      <c r="BB67" s="1" t="s">
        <v>90</v>
      </c>
      <c r="BC67" s="1" t="s">
        <v>53</v>
      </c>
    </row>
    <row r="68" spans="1:67" x14ac:dyDescent="0.25">
      <c r="A68" s="1">
        <v>67</v>
      </c>
      <c r="B68" s="2" t="s">
        <v>129</v>
      </c>
      <c r="C68" s="6">
        <v>2</v>
      </c>
      <c r="D68" s="1">
        <v>60</v>
      </c>
      <c r="E68" s="1">
        <v>45</v>
      </c>
      <c r="F68" s="1">
        <f t="shared" si="38"/>
        <v>15</v>
      </c>
      <c r="G68" s="1">
        <v>2.0299999999999998</v>
      </c>
      <c r="H68" s="1">
        <v>7.1</v>
      </c>
      <c r="I68" s="1">
        <v>610</v>
      </c>
      <c r="J68" s="1" t="s">
        <v>3</v>
      </c>
      <c r="K68" s="1" t="s">
        <v>40</v>
      </c>
      <c r="L68" s="1" t="s">
        <v>37</v>
      </c>
      <c r="M68" s="1">
        <v>41</v>
      </c>
      <c r="N68" s="1">
        <f t="shared" si="39"/>
        <v>-0.18766705697091493</v>
      </c>
      <c r="O68" s="1">
        <f t="shared" si="40"/>
        <v>7.5</v>
      </c>
      <c r="P68" s="1" t="s">
        <v>38</v>
      </c>
      <c r="Q68" s="1" t="s">
        <v>38</v>
      </c>
      <c r="R68" s="1">
        <v>41</v>
      </c>
      <c r="S68" s="1">
        <f t="shared" si="41"/>
        <v>-0.18766705697091493</v>
      </c>
      <c r="T68" s="1">
        <f t="shared" si="42"/>
        <v>7.5</v>
      </c>
      <c r="U68" s="1" t="s">
        <v>38</v>
      </c>
      <c r="V68" s="1" t="s">
        <v>38</v>
      </c>
      <c r="W68" s="1">
        <v>28</v>
      </c>
      <c r="X68" s="1">
        <f t="shared" si="43"/>
        <v>-0.43013533621595318</v>
      </c>
      <c r="Y68" s="1">
        <f t="shared" si="44"/>
        <v>3.4375</v>
      </c>
      <c r="Z68" s="1" t="s">
        <v>38</v>
      </c>
      <c r="AA68" s="1" t="s">
        <v>38</v>
      </c>
      <c r="AB68" s="1" t="s">
        <v>36</v>
      </c>
      <c r="AC68" s="1" t="str">
        <f t="shared" si="45"/>
        <v>null</v>
      </c>
      <c r="AD68" s="1" t="str">
        <f t="shared" si="46"/>
        <v>null</v>
      </c>
      <c r="AE68" s="1" t="s">
        <v>36</v>
      </c>
      <c r="AF68" s="1" t="s">
        <v>36</v>
      </c>
      <c r="AG68" s="1" t="s">
        <v>36</v>
      </c>
      <c r="AH68" s="1" t="str">
        <f t="shared" si="47"/>
        <v>null</v>
      </c>
      <c r="AI68" s="1" t="str">
        <f t="shared" si="48"/>
        <v>null</v>
      </c>
      <c r="AJ68" s="1" t="s">
        <v>36</v>
      </c>
      <c r="AK68" s="1" t="s">
        <v>36</v>
      </c>
      <c r="AL68" s="1">
        <f>MIN(N68,S68,X68,AH68)</f>
        <v>-0.43013533621595318</v>
      </c>
      <c r="AM68" s="1">
        <f>AVERAGE(N68,S68,X68,AH68)</f>
        <v>-0.26848981671926103</v>
      </c>
      <c r="AN68" s="1">
        <f>MAX(N68,S68,X68,AH68)</f>
        <v>-0.18766705697091493</v>
      </c>
      <c r="AO68" s="1">
        <f t="shared" ref="AO68:AO70" si="50">AN68-AL68</f>
        <v>0.24246827924503825</v>
      </c>
      <c r="AP68" s="1" t="s">
        <v>38</v>
      </c>
      <c r="AQ68" s="1">
        <v>32.372549019607845</v>
      </c>
      <c r="AR68" s="1">
        <v>7.0822617413188667</v>
      </c>
      <c r="AS68" s="1">
        <v>17</v>
      </c>
      <c r="AT68" s="1">
        <v>49</v>
      </c>
      <c r="AU68" s="1">
        <v>29</v>
      </c>
      <c r="AV68" s="1">
        <v>37</v>
      </c>
      <c r="AW68" s="1">
        <v>31</v>
      </c>
      <c r="AX68" s="1" t="s">
        <v>45</v>
      </c>
      <c r="AY68" s="1" t="s">
        <v>54</v>
      </c>
      <c r="AZ68" s="1" t="s">
        <v>82</v>
      </c>
      <c r="BA68" s="1" t="s">
        <v>57</v>
      </c>
      <c r="BB68" s="1" t="s">
        <v>47</v>
      </c>
    </row>
    <row r="69" spans="1:67" x14ac:dyDescent="0.25">
      <c r="A69" s="1">
        <v>68</v>
      </c>
      <c r="B69" s="2" t="s">
        <v>130</v>
      </c>
      <c r="C69" s="6">
        <v>2</v>
      </c>
      <c r="D69" s="1">
        <v>60</v>
      </c>
      <c r="E69" s="1">
        <v>37</v>
      </c>
      <c r="F69" s="1">
        <f t="shared" si="38"/>
        <v>23</v>
      </c>
      <c r="G69" s="1">
        <v>2.11</v>
      </c>
      <c r="H69" s="1">
        <v>7.6</v>
      </c>
      <c r="I69" s="1">
        <v>1986</v>
      </c>
      <c r="J69" s="1" t="s">
        <v>3</v>
      </c>
      <c r="K69" s="1" t="s">
        <v>41</v>
      </c>
      <c r="L69" s="1" t="s">
        <v>41</v>
      </c>
      <c r="M69" s="1">
        <v>31</v>
      </c>
      <c r="N69" s="1">
        <f t="shared" si="39"/>
        <v>-0.37418111792863662</v>
      </c>
      <c r="O69" s="1">
        <f t="shared" si="40"/>
        <v>0.90909090909090917</v>
      </c>
      <c r="P69" s="1" t="s">
        <v>38</v>
      </c>
      <c r="Q69" s="1" t="s">
        <v>38</v>
      </c>
      <c r="R69" s="1">
        <v>54</v>
      </c>
      <c r="S69" s="1">
        <f t="shared" si="41"/>
        <v>5.4801222274123318E-2</v>
      </c>
      <c r="T69" s="1">
        <f t="shared" si="42"/>
        <v>6.1363636363636367</v>
      </c>
      <c r="U69" s="1" t="s">
        <v>38</v>
      </c>
      <c r="V69" s="1" t="s">
        <v>38</v>
      </c>
      <c r="W69" s="1">
        <v>44</v>
      </c>
      <c r="X69" s="1">
        <f t="shared" si="43"/>
        <v>-0.1317128386835984</v>
      </c>
      <c r="Y69" s="1">
        <f t="shared" si="44"/>
        <v>3.8636363636363633</v>
      </c>
      <c r="Z69" s="1" t="s">
        <v>38</v>
      </c>
      <c r="AA69" s="1" t="s">
        <v>38</v>
      </c>
      <c r="AB69" s="1" t="s">
        <v>36</v>
      </c>
      <c r="AC69" s="1" t="str">
        <f t="shared" si="45"/>
        <v>null</v>
      </c>
      <c r="AD69" s="1" t="str">
        <f t="shared" si="46"/>
        <v>null</v>
      </c>
      <c r="AE69" s="1" t="s">
        <v>36</v>
      </c>
      <c r="AF69" s="1" t="s">
        <v>36</v>
      </c>
      <c r="AG69" s="1" t="s">
        <v>36</v>
      </c>
      <c r="AH69" s="1" t="str">
        <f t="shared" si="47"/>
        <v>null</v>
      </c>
      <c r="AI69" s="1" t="str">
        <f t="shared" si="48"/>
        <v>null</v>
      </c>
      <c r="AJ69" s="1" t="s">
        <v>36</v>
      </c>
      <c r="AK69" s="1" t="s">
        <v>36</v>
      </c>
      <c r="AL69" s="1">
        <f>MIN(N69,S69,X69,AH69)</f>
        <v>-0.37418111792863662</v>
      </c>
      <c r="AM69" s="1">
        <f>AVERAGE(N69,S69,X69,AH69)</f>
        <v>-0.15036424477937058</v>
      </c>
      <c r="AN69" s="1">
        <f>MAX(N69,S69,X69,AH69)</f>
        <v>5.4801222274123318E-2</v>
      </c>
      <c r="AO69" s="1">
        <f t="shared" si="50"/>
        <v>0.42898234020275994</v>
      </c>
      <c r="AP69" s="1" t="s">
        <v>38</v>
      </c>
      <c r="AQ69" s="1">
        <v>51.980392156862742</v>
      </c>
      <c r="AR69" s="1">
        <v>11.356918941470761</v>
      </c>
      <c r="AS69" s="1">
        <v>27</v>
      </c>
      <c r="AT69" s="1">
        <v>71</v>
      </c>
      <c r="AU69" s="1">
        <v>45</v>
      </c>
      <c r="AV69" s="1">
        <v>61</v>
      </c>
      <c r="AW69" s="1">
        <v>52</v>
      </c>
      <c r="AX69" s="1" t="s">
        <v>45</v>
      </c>
      <c r="AY69" s="1" t="s">
        <v>47</v>
      </c>
    </row>
    <row r="70" spans="1:67" x14ac:dyDescent="0.25">
      <c r="A70" s="1">
        <v>69</v>
      </c>
      <c r="B70" s="2" t="s">
        <v>131</v>
      </c>
      <c r="C70" s="6">
        <v>2</v>
      </c>
      <c r="D70" s="1">
        <v>80</v>
      </c>
      <c r="E70" s="1">
        <v>60</v>
      </c>
      <c r="F70" s="1">
        <f t="shared" si="38"/>
        <v>20</v>
      </c>
      <c r="G70" s="1">
        <v>2.64</v>
      </c>
      <c r="H70" s="1">
        <v>7.6</v>
      </c>
      <c r="I70" s="1">
        <v>298</v>
      </c>
      <c r="J70" s="1" t="s">
        <v>3</v>
      </c>
      <c r="K70" s="1" t="s">
        <v>40</v>
      </c>
      <c r="L70" s="1" t="s">
        <v>41</v>
      </c>
      <c r="M70" s="1">
        <v>81</v>
      </c>
      <c r="N70" s="1">
        <f t="shared" si="39"/>
        <v>0.55838918685997196</v>
      </c>
      <c r="O70" s="1">
        <f t="shared" si="40"/>
        <v>2.0567375886524824</v>
      </c>
      <c r="P70" s="1" t="s">
        <v>38</v>
      </c>
      <c r="Q70" s="1" t="s">
        <v>38</v>
      </c>
      <c r="R70" s="1">
        <v>88</v>
      </c>
      <c r="S70" s="1">
        <f t="shared" si="41"/>
        <v>0.68894902953037718</v>
      </c>
      <c r="T70" s="1">
        <f t="shared" si="42"/>
        <v>2.5531914893617018</v>
      </c>
      <c r="U70" s="1" t="s">
        <v>38</v>
      </c>
      <c r="V70" s="1" t="s">
        <v>39</v>
      </c>
      <c r="W70" s="1">
        <v>64</v>
      </c>
      <c r="X70" s="1">
        <f t="shared" si="43"/>
        <v>0.24131528323184503</v>
      </c>
      <c r="Y70" s="1">
        <f t="shared" si="44"/>
        <v>0.85106382978723405</v>
      </c>
      <c r="Z70" s="1" t="s">
        <v>38</v>
      </c>
      <c r="AA70" s="1" t="s">
        <v>39</v>
      </c>
      <c r="AB70" s="1" t="s">
        <v>36</v>
      </c>
      <c r="AC70" s="1" t="str">
        <f t="shared" si="45"/>
        <v>null</v>
      </c>
      <c r="AD70" s="1" t="str">
        <f t="shared" si="46"/>
        <v>null</v>
      </c>
      <c r="AE70" s="1" t="s">
        <v>36</v>
      </c>
      <c r="AF70" s="1" t="s">
        <v>36</v>
      </c>
      <c r="AG70" s="1" t="s">
        <v>36</v>
      </c>
      <c r="AH70" s="1" t="str">
        <f t="shared" si="47"/>
        <v>null</v>
      </c>
      <c r="AI70" s="1" t="str">
        <f t="shared" si="48"/>
        <v>null</v>
      </c>
      <c r="AJ70" s="1" t="s">
        <v>36</v>
      </c>
      <c r="AK70" s="1" t="s">
        <v>36</v>
      </c>
      <c r="AL70" s="1">
        <f>MIN(N70,S70,X70,AH70)</f>
        <v>0.24131528323184503</v>
      </c>
      <c r="AM70" s="1">
        <f>AVERAGE(N70,S70,X70,AH70)</f>
        <v>0.4962178332073981</v>
      </c>
      <c r="AN70" s="1">
        <f>MAX(N70,S70,X70,AH70)</f>
        <v>0.68894902953037718</v>
      </c>
      <c r="AO70" s="1">
        <f t="shared" si="50"/>
        <v>0.44763374629853214</v>
      </c>
      <c r="AP70" s="1" t="s">
        <v>38</v>
      </c>
      <c r="AQ70" s="1">
        <v>102.27450980392157</v>
      </c>
      <c r="AR70" s="1">
        <v>34.081712651433776</v>
      </c>
      <c r="AS70" s="1">
        <v>52</v>
      </c>
      <c r="AT70" s="1">
        <v>193</v>
      </c>
      <c r="AU70" s="1">
        <v>78</v>
      </c>
      <c r="AV70" s="1">
        <v>124</v>
      </c>
      <c r="AW70" s="1">
        <v>93</v>
      </c>
      <c r="AX70" s="1" t="s">
        <v>52</v>
      </c>
      <c r="AY70" s="1" t="s">
        <v>58</v>
      </c>
      <c r="AZ70" s="1" t="s">
        <v>46</v>
      </c>
    </row>
    <row r="71" spans="1:67" x14ac:dyDescent="0.25">
      <c r="A71" s="1">
        <v>70</v>
      </c>
      <c r="B71" s="2" t="s">
        <v>132</v>
      </c>
      <c r="C71" s="6">
        <v>2</v>
      </c>
      <c r="D71" s="1">
        <v>80</v>
      </c>
      <c r="E71" s="1">
        <v>60</v>
      </c>
      <c r="F71" s="1">
        <f t="shared" si="38"/>
        <v>20</v>
      </c>
      <c r="G71" s="1">
        <v>2.15</v>
      </c>
      <c r="H71" s="1">
        <v>7.4</v>
      </c>
      <c r="I71" s="1">
        <v>869</v>
      </c>
      <c r="J71" s="1" t="s">
        <v>3</v>
      </c>
      <c r="K71" s="1" t="s">
        <v>36</v>
      </c>
      <c r="L71" s="1" t="s">
        <v>37</v>
      </c>
      <c r="M71" s="1" t="s">
        <v>36</v>
      </c>
      <c r="N71" s="1" t="str">
        <f t="shared" si="39"/>
        <v>null</v>
      </c>
      <c r="O71" s="1" t="str">
        <f t="shared" si="40"/>
        <v>null</v>
      </c>
      <c r="P71" s="1" t="s">
        <v>39</v>
      </c>
      <c r="Q71" s="1" t="s">
        <v>39</v>
      </c>
      <c r="R71" s="1" t="s">
        <v>36</v>
      </c>
      <c r="S71" s="1" t="str">
        <f t="shared" si="41"/>
        <v>null</v>
      </c>
      <c r="T71" s="1" t="str">
        <f t="shared" si="42"/>
        <v>null</v>
      </c>
      <c r="U71" s="1" t="s">
        <v>39</v>
      </c>
      <c r="V71" s="1" t="s">
        <v>39</v>
      </c>
      <c r="W71" s="1" t="s">
        <v>36</v>
      </c>
      <c r="X71" s="1" t="str">
        <f t="shared" si="43"/>
        <v>null</v>
      </c>
      <c r="Y71" s="1" t="str">
        <f t="shared" si="44"/>
        <v>null</v>
      </c>
      <c r="Z71" s="1" t="s">
        <v>38</v>
      </c>
      <c r="AA71" s="1" t="s">
        <v>38</v>
      </c>
      <c r="AB71" s="1" t="s">
        <v>36</v>
      </c>
      <c r="AC71" s="1" t="str">
        <f t="shared" si="45"/>
        <v>null</v>
      </c>
      <c r="AD71" s="1" t="str">
        <f t="shared" si="46"/>
        <v>null</v>
      </c>
      <c r="AE71" s="1" t="s">
        <v>36</v>
      </c>
      <c r="AF71" s="1" t="s">
        <v>36</v>
      </c>
      <c r="AG71" s="1" t="s">
        <v>36</v>
      </c>
      <c r="AH71" s="1" t="str">
        <f t="shared" si="47"/>
        <v>null</v>
      </c>
      <c r="AI71" s="1" t="str">
        <f t="shared" si="48"/>
        <v>null</v>
      </c>
      <c r="AJ71" s="1" t="s">
        <v>36</v>
      </c>
      <c r="AK71" s="1" t="s">
        <v>36</v>
      </c>
      <c r="AL71" s="1" t="s">
        <v>36</v>
      </c>
      <c r="AM71" s="1" t="s">
        <v>36</v>
      </c>
      <c r="AN71" s="1" t="s">
        <v>36</v>
      </c>
      <c r="AO71" s="1" t="s">
        <v>36</v>
      </c>
      <c r="AP71" s="1" t="s">
        <v>38</v>
      </c>
      <c r="AQ71" s="1" t="s">
        <v>36</v>
      </c>
      <c r="AR71" s="1" t="s">
        <v>36</v>
      </c>
      <c r="AS71" s="1" t="s">
        <v>36</v>
      </c>
      <c r="AT71" s="1" t="s">
        <v>36</v>
      </c>
      <c r="AU71" s="1" t="s">
        <v>36</v>
      </c>
      <c r="AV71" s="1" t="s">
        <v>36</v>
      </c>
      <c r="AW71" s="1" t="s">
        <v>36</v>
      </c>
      <c r="AX71" s="1" t="s">
        <v>93</v>
      </c>
      <c r="AY71" s="1" t="s">
        <v>175</v>
      </c>
      <c r="AZ71" s="1" t="s">
        <v>181</v>
      </c>
      <c r="BA71" s="1" t="s">
        <v>182</v>
      </c>
      <c r="BB71" s="1" t="s">
        <v>62</v>
      </c>
      <c r="BC71" s="1" t="s">
        <v>63</v>
      </c>
      <c r="BD71" s="1" t="s">
        <v>159</v>
      </c>
      <c r="BE71" s="1" t="s">
        <v>183</v>
      </c>
      <c r="BF71" s="1" t="s">
        <v>53</v>
      </c>
    </row>
    <row r="72" spans="1:67" x14ac:dyDescent="0.25">
      <c r="A72" s="1">
        <v>71</v>
      </c>
      <c r="B72" s="2" t="s">
        <v>133</v>
      </c>
      <c r="C72" s="6">
        <v>2</v>
      </c>
      <c r="D72" s="1">
        <v>30</v>
      </c>
      <c r="E72" s="1">
        <v>50</v>
      </c>
      <c r="F72" s="1">
        <f t="shared" si="38"/>
        <v>-20</v>
      </c>
      <c r="G72" s="1">
        <v>2.15</v>
      </c>
      <c r="H72" s="1">
        <v>7</v>
      </c>
      <c r="I72" s="1">
        <v>1733</v>
      </c>
      <c r="J72" s="1" t="s">
        <v>3</v>
      </c>
      <c r="K72" s="1" t="s">
        <v>37</v>
      </c>
      <c r="L72" s="1" t="s">
        <v>37</v>
      </c>
      <c r="M72" s="1">
        <v>19</v>
      </c>
      <c r="N72" s="1">
        <f t="shared" si="39"/>
        <v>-0.59799799107790275</v>
      </c>
      <c r="O72" s="1">
        <f t="shared" si="40"/>
        <v>7.931034482758621</v>
      </c>
      <c r="P72" s="1" t="s">
        <v>39</v>
      </c>
      <c r="Q72" s="1" t="s">
        <v>38</v>
      </c>
      <c r="R72" s="1">
        <v>18</v>
      </c>
      <c r="S72" s="1">
        <f t="shared" si="41"/>
        <v>-0.61664939717367484</v>
      </c>
      <c r="T72" s="1">
        <f t="shared" si="42"/>
        <v>7.5862068965517242</v>
      </c>
      <c r="U72" s="1" t="s">
        <v>39</v>
      </c>
      <c r="V72" s="1" t="s">
        <v>39</v>
      </c>
      <c r="W72" s="1">
        <v>8</v>
      </c>
      <c r="X72" s="1">
        <f t="shared" si="43"/>
        <v>-0.80316345813139656</v>
      </c>
      <c r="Y72" s="1">
        <f t="shared" si="44"/>
        <v>4.1379310344827589</v>
      </c>
      <c r="Z72" s="1" t="s">
        <v>38</v>
      </c>
      <c r="AA72" s="1" t="s">
        <v>38</v>
      </c>
      <c r="AB72" s="1" t="s">
        <v>36</v>
      </c>
      <c r="AC72" s="1" t="str">
        <f t="shared" si="45"/>
        <v>null</v>
      </c>
      <c r="AD72" s="1" t="str">
        <f t="shared" si="46"/>
        <v>null</v>
      </c>
      <c r="AE72" s="1" t="s">
        <v>36</v>
      </c>
      <c r="AF72" s="1" t="s">
        <v>36</v>
      </c>
      <c r="AG72" s="1" t="s">
        <v>36</v>
      </c>
      <c r="AH72" s="1" t="str">
        <f t="shared" si="47"/>
        <v>null</v>
      </c>
      <c r="AI72" s="1" t="str">
        <f t="shared" si="48"/>
        <v>null</v>
      </c>
      <c r="AJ72" s="1" t="s">
        <v>36</v>
      </c>
      <c r="AK72" s="1" t="s">
        <v>36</v>
      </c>
      <c r="AL72" s="1">
        <f>MIN(N72,S72,X72,AH72)</f>
        <v>-0.80316345813139656</v>
      </c>
      <c r="AM72" s="1">
        <f>AVERAGE(N72,S72,X72,AH72)</f>
        <v>-0.67260361546099146</v>
      </c>
      <c r="AN72" s="1">
        <f>MAX(N72,S72,X72,AH72)</f>
        <v>-0.59799799107790275</v>
      </c>
      <c r="AO72" s="1">
        <f t="shared" ref="AO72" si="51">AN72-AL72</f>
        <v>0.20516546705349381</v>
      </c>
      <c r="AP72" s="1" t="s">
        <v>38</v>
      </c>
      <c r="AQ72" s="1">
        <v>6.9019607843137258</v>
      </c>
      <c r="AR72" s="1">
        <v>6.0307707698462032</v>
      </c>
      <c r="AS72" s="1">
        <v>-4</v>
      </c>
      <c r="AT72" s="1">
        <v>25</v>
      </c>
      <c r="AU72" s="1">
        <v>3</v>
      </c>
      <c r="AV72" s="1">
        <v>12</v>
      </c>
      <c r="AW72" s="1">
        <v>6</v>
      </c>
      <c r="AX72" s="1" t="s">
        <v>62</v>
      </c>
      <c r="AY72" s="1" t="s">
        <v>184</v>
      </c>
      <c r="AZ72" s="1" t="s">
        <v>185</v>
      </c>
    </row>
    <row r="73" spans="1:67" x14ac:dyDescent="0.25">
      <c r="A73" s="1">
        <v>72</v>
      </c>
      <c r="B73" s="2" t="s">
        <v>134</v>
      </c>
      <c r="C73" s="6">
        <v>2</v>
      </c>
      <c r="D73" s="1">
        <v>90</v>
      </c>
      <c r="E73" s="1">
        <v>30</v>
      </c>
      <c r="F73" s="1">
        <f t="shared" si="38"/>
        <v>60</v>
      </c>
      <c r="G73" s="1">
        <v>2.29</v>
      </c>
      <c r="H73" s="1">
        <v>7.6</v>
      </c>
      <c r="I73" s="1">
        <v>1379</v>
      </c>
      <c r="J73" s="1" t="s">
        <v>3</v>
      </c>
      <c r="K73" s="1" t="s">
        <v>37</v>
      </c>
      <c r="L73" s="1" t="s">
        <v>40</v>
      </c>
      <c r="M73" s="1">
        <v>29</v>
      </c>
      <c r="N73" s="1">
        <f t="shared" si="39"/>
        <v>-0.41148393012018097</v>
      </c>
      <c r="O73" s="1">
        <f t="shared" si="40"/>
        <v>3.333333333333333</v>
      </c>
      <c r="P73" s="1" t="s">
        <v>39</v>
      </c>
      <c r="Q73" s="1" t="s">
        <v>38</v>
      </c>
      <c r="R73" s="1">
        <v>30</v>
      </c>
      <c r="S73" s="1">
        <f t="shared" si="41"/>
        <v>-0.39283252402440882</v>
      </c>
      <c r="T73" s="1">
        <f t="shared" si="42"/>
        <v>3.6666666666666665</v>
      </c>
      <c r="U73" s="1" t="s">
        <v>39</v>
      </c>
      <c r="V73" s="1" t="s">
        <v>39</v>
      </c>
      <c r="W73" s="1">
        <v>31</v>
      </c>
      <c r="X73" s="1">
        <f t="shared" si="43"/>
        <v>-0.37418111792863662</v>
      </c>
      <c r="Y73" s="1">
        <f t="shared" si="44"/>
        <v>4</v>
      </c>
      <c r="Z73" s="1" t="s">
        <v>38</v>
      </c>
      <c r="AA73" s="1" t="s">
        <v>38</v>
      </c>
      <c r="AB73" s="1" t="s">
        <v>36</v>
      </c>
      <c r="AC73" s="1" t="str">
        <f t="shared" si="45"/>
        <v>null</v>
      </c>
      <c r="AD73" s="1" t="str">
        <f t="shared" si="46"/>
        <v>null</v>
      </c>
      <c r="AE73" s="1" t="s">
        <v>36</v>
      </c>
      <c r="AF73" s="1" t="s">
        <v>36</v>
      </c>
      <c r="AG73" s="1" t="s">
        <v>36</v>
      </c>
      <c r="AH73" s="1" t="str">
        <f t="shared" si="47"/>
        <v>null</v>
      </c>
      <c r="AI73" s="1" t="str">
        <f t="shared" si="48"/>
        <v>null</v>
      </c>
      <c r="AJ73" s="1" t="s">
        <v>36</v>
      </c>
      <c r="AK73" s="1" t="s">
        <v>36</v>
      </c>
      <c r="AL73" s="1">
        <f>MIN(N73,S73,X73,AH73)</f>
        <v>-0.41148393012018097</v>
      </c>
      <c r="AM73" s="1">
        <f>AVERAGE(N73,S73,X73,AH73)</f>
        <v>-0.39283252402440877</v>
      </c>
      <c r="AN73" s="1">
        <f>MAX(N73,S73,X73,AH73)</f>
        <v>-0.37418111792863662</v>
      </c>
      <c r="AO73" s="1">
        <f t="shared" ref="AO73:AO76" si="52">AN73-AL73</f>
        <v>3.7302812191544354E-2</v>
      </c>
      <c r="AP73" s="1" t="s">
        <v>38</v>
      </c>
      <c r="AQ73" s="1">
        <v>32.705882352941174</v>
      </c>
      <c r="AR73" s="1">
        <v>7.7260445705342899</v>
      </c>
      <c r="AS73" s="1">
        <v>19</v>
      </c>
      <c r="AT73" s="1">
        <v>49</v>
      </c>
      <c r="AU73" s="1">
        <v>26</v>
      </c>
      <c r="AV73" s="1">
        <v>39</v>
      </c>
      <c r="AW73" s="1">
        <v>32</v>
      </c>
      <c r="AX73" s="1" t="s">
        <v>52</v>
      </c>
      <c r="AY73" s="1" t="s">
        <v>146</v>
      </c>
      <c r="AZ73" s="1" t="s">
        <v>54</v>
      </c>
    </row>
    <row r="74" spans="1:67" x14ac:dyDescent="0.25">
      <c r="A74" s="1">
        <v>73</v>
      </c>
      <c r="B74" s="2" t="s">
        <v>135</v>
      </c>
      <c r="C74" s="6">
        <v>2</v>
      </c>
      <c r="D74" s="1">
        <v>80</v>
      </c>
      <c r="E74" s="1">
        <v>60</v>
      </c>
      <c r="F74" s="1">
        <f t="shared" si="38"/>
        <v>20</v>
      </c>
      <c r="G74" s="1">
        <v>2.12</v>
      </c>
      <c r="H74" s="1">
        <v>7.6</v>
      </c>
      <c r="I74" s="1">
        <v>240</v>
      </c>
      <c r="J74" s="1" t="s">
        <v>3</v>
      </c>
      <c r="K74" s="1" t="s">
        <v>36</v>
      </c>
      <c r="L74" s="1" t="s">
        <v>40</v>
      </c>
      <c r="M74" s="1">
        <v>39</v>
      </c>
      <c r="N74" s="1">
        <f t="shared" si="39"/>
        <v>-0.22496986916245926</v>
      </c>
      <c r="O74" s="1">
        <f t="shared" si="40"/>
        <v>6.4285714285714288</v>
      </c>
      <c r="P74" s="1" t="s">
        <v>38</v>
      </c>
      <c r="Q74" s="1" t="s">
        <v>39</v>
      </c>
      <c r="R74" s="1">
        <v>21</v>
      </c>
      <c r="S74" s="1">
        <f t="shared" si="41"/>
        <v>-0.56069517888635834</v>
      </c>
      <c r="T74" s="1">
        <f t="shared" si="42"/>
        <v>3.2142857142857144</v>
      </c>
      <c r="U74" s="1" t="s">
        <v>38</v>
      </c>
      <c r="V74" s="1" t="s">
        <v>39</v>
      </c>
      <c r="W74" s="1">
        <v>41</v>
      </c>
      <c r="X74" s="1">
        <f t="shared" si="43"/>
        <v>-0.18766705697091493</v>
      </c>
      <c r="Y74" s="1">
        <f t="shared" si="44"/>
        <v>6.7857142857142865</v>
      </c>
      <c r="Z74" s="1" t="s">
        <v>39</v>
      </c>
      <c r="AA74" s="1" t="s">
        <v>39</v>
      </c>
      <c r="AB74" s="1" t="s">
        <v>36</v>
      </c>
      <c r="AC74" s="1" t="str">
        <f t="shared" si="45"/>
        <v>null</v>
      </c>
      <c r="AD74" s="1" t="str">
        <f t="shared" si="46"/>
        <v>null</v>
      </c>
      <c r="AE74" s="1" t="s">
        <v>36</v>
      </c>
      <c r="AF74" s="1" t="s">
        <v>36</v>
      </c>
      <c r="AG74" s="1" t="s">
        <v>36</v>
      </c>
      <c r="AH74" s="1" t="str">
        <f t="shared" si="47"/>
        <v>null</v>
      </c>
      <c r="AI74" s="1" t="str">
        <f t="shared" si="48"/>
        <v>null</v>
      </c>
      <c r="AJ74" s="1" t="s">
        <v>36</v>
      </c>
      <c r="AK74" s="1" t="s">
        <v>36</v>
      </c>
      <c r="AL74" s="1">
        <f>MIN(N74,S74,X74,AH74)</f>
        <v>-0.56069517888635834</v>
      </c>
      <c r="AM74" s="1">
        <f>AVERAGE(N74,S74,X74,AH74)</f>
        <v>-0.32444403500657754</v>
      </c>
      <c r="AN74" s="1">
        <f>MAX(N74,S74,X74,AH74)</f>
        <v>-0.18766705697091493</v>
      </c>
      <c r="AO74" s="1">
        <f t="shared" si="52"/>
        <v>0.37302812191544343</v>
      </c>
      <c r="AP74" s="1" t="s">
        <v>38</v>
      </c>
      <c r="AQ74" s="1">
        <v>33.470588235294116</v>
      </c>
      <c r="AR74" s="1">
        <v>13.248928924522875</v>
      </c>
      <c r="AS74" s="1">
        <v>3</v>
      </c>
      <c r="AT74" s="1">
        <v>59</v>
      </c>
      <c r="AU74" s="1">
        <v>23</v>
      </c>
      <c r="AV74" s="1">
        <v>43</v>
      </c>
      <c r="AW74" s="1">
        <v>38</v>
      </c>
      <c r="AX74" s="1" t="s">
        <v>45</v>
      </c>
      <c r="AY74" s="1" t="s">
        <v>58</v>
      </c>
      <c r="AZ74" s="1" t="s">
        <v>186</v>
      </c>
    </row>
    <row r="75" spans="1:67" x14ac:dyDescent="0.25">
      <c r="A75" s="1">
        <v>74</v>
      </c>
      <c r="B75" s="2" t="s">
        <v>136</v>
      </c>
      <c r="C75" s="6">
        <v>2</v>
      </c>
      <c r="D75" s="1">
        <v>150</v>
      </c>
      <c r="E75" s="1">
        <v>120</v>
      </c>
      <c r="F75" s="1">
        <f t="shared" si="38"/>
        <v>30</v>
      </c>
      <c r="G75" s="1">
        <v>3.27</v>
      </c>
      <c r="H75" s="1">
        <v>7.9</v>
      </c>
      <c r="I75" s="1">
        <v>38</v>
      </c>
      <c r="J75" s="1" t="s">
        <v>3</v>
      </c>
      <c r="K75" s="1" t="s">
        <v>36</v>
      </c>
      <c r="L75" s="1" t="s">
        <v>41</v>
      </c>
      <c r="M75" s="1">
        <v>17</v>
      </c>
      <c r="N75" s="1">
        <f t="shared" si="39"/>
        <v>-0.63530080326944705</v>
      </c>
      <c r="O75" s="1">
        <f t="shared" si="40"/>
        <v>9.1666666666666661</v>
      </c>
      <c r="P75" s="1" t="s">
        <v>39</v>
      </c>
      <c r="Q75" s="1" t="s">
        <v>39</v>
      </c>
      <c r="R75" s="1">
        <v>18</v>
      </c>
      <c r="S75" s="1">
        <f t="shared" si="41"/>
        <v>-0.61664939717367484</v>
      </c>
      <c r="T75" s="1">
        <f t="shared" si="42"/>
        <v>10</v>
      </c>
      <c r="U75" s="1" t="s">
        <v>39</v>
      </c>
      <c r="V75" s="1" t="s">
        <v>39</v>
      </c>
      <c r="W75" s="1">
        <v>16</v>
      </c>
      <c r="X75" s="1">
        <f t="shared" si="43"/>
        <v>-0.65395220936521925</v>
      </c>
      <c r="Y75" s="1">
        <f t="shared" si="44"/>
        <v>8.3333333333333339</v>
      </c>
      <c r="Z75" s="1" t="s">
        <v>38</v>
      </c>
      <c r="AA75" s="1" t="s">
        <v>38</v>
      </c>
      <c r="AB75" s="1" t="s">
        <v>36</v>
      </c>
      <c r="AC75" s="1" t="str">
        <f t="shared" si="45"/>
        <v>null</v>
      </c>
      <c r="AD75" s="1" t="str">
        <f t="shared" si="46"/>
        <v>null</v>
      </c>
      <c r="AE75" s="1" t="s">
        <v>36</v>
      </c>
      <c r="AF75" s="1" t="s">
        <v>36</v>
      </c>
      <c r="AG75" s="1" t="s">
        <v>36</v>
      </c>
      <c r="AH75" s="1" t="str">
        <f t="shared" si="47"/>
        <v>null</v>
      </c>
      <c r="AI75" s="1" t="str">
        <f t="shared" si="48"/>
        <v>null</v>
      </c>
      <c r="AJ75" s="1" t="s">
        <v>36</v>
      </c>
      <c r="AK75" s="1" t="s">
        <v>36</v>
      </c>
      <c r="AL75" s="1">
        <f>MIN(N75,S75,X75,AH75)</f>
        <v>-0.65395220936521925</v>
      </c>
      <c r="AM75" s="1">
        <f>AVERAGE(N75,S75,X75,AH75)</f>
        <v>-0.63530080326944705</v>
      </c>
      <c r="AN75" s="1">
        <f>MAX(N75,S75,X75,AH75)</f>
        <v>-0.61664939717367484</v>
      </c>
      <c r="AO75" s="1">
        <f t="shared" si="52"/>
        <v>3.730281219154441E-2</v>
      </c>
      <c r="AP75" s="1" t="s">
        <v>38</v>
      </c>
      <c r="AQ75" s="1">
        <v>14.117647058823529</v>
      </c>
      <c r="AR75" s="1">
        <v>2.6581727470089653</v>
      </c>
      <c r="AS75" s="1">
        <v>6</v>
      </c>
      <c r="AT75" s="1">
        <v>18</v>
      </c>
      <c r="AU75" s="1">
        <v>12</v>
      </c>
      <c r="AV75" s="1">
        <v>16</v>
      </c>
      <c r="AW75" s="1">
        <v>15</v>
      </c>
      <c r="AX75" s="1" t="s">
        <v>56</v>
      </c>
      <c r="AY75" s="1" t="s">
        <v>71</v>
      </c>
      <c r="AZ75" s="1" t="s">
        <v>89</v>
      </c>
      <c r="BA75" s="1" t="s">
        <v>94</v>
      </c>
      <c r="BB75" s="1" t="s">
        <v>162</v>
      </c>
      <c r="BC75" s="1" t="s">
        <v>184</v>
      </c>
      <c r="BD75" s="1" t="s">
        <v>187</v>
      </c>
    </row>
    <row r="76" spans="1:67" x14ac:dyDescent="0.25">
      <c r="A76" s="1">
        <v>75</v>
      </c>
      <c r="B76" s="2" t="s">
        <v>137</v>
      </c>
      <c r="C76" s="6">
        <v>2</v>
      </c>
      <c r="D76" s="1">
        <v>120</v>
      </c>
      <c r="E76" s="1">
        <v>75</v>
      </c>
      <c r="F76" s="1">
        <f t="shared" si="38"/>
        <v>45</v>
      </c>
      <c r="G76" s="1">
        <v>2.78</v>
      </c>
      <c r="H76" s="1">
        <v>7.7</v>
      </c>
      <c r="I76" s="1">
        <v>255</v>
      </c>
      <c r="J76" s="1" t="s">
        <v>3</v>
      </c>
      <c r="K76" s="1" t="s">
        <v>40</v>
      </c>
      <c r="L76" s="1" t="s">
        <v>40</v>
      </c>
      <c r="M76" s="1">
        <v>16</v>
      </c>
      <c r="N76" s="1">
        <f t="shared" si="39"/>
        <v>-0.65395220936521925</v>
      </c>
      <c r="O76" s="1">
        <f t="shared" si="40"/>
        <v>2.5</v>
      </c>
      <c r="P76" s="1" t="s">
        <v>39</v>
      </c>
      <c r="Q76" s="1" t="s">
        <v>38</v>
      </c>
      <c r="R76" s="1">
        <v>17</v>
      </c>
      <c r="S76" s="1">
        <f t="shared" si="41"/>
        <v>-0.63530080326944705</v>
      </c>
      <c r="T76" s="1">
        <f t="shared" si="42"/>
        <v>2.8125</v>
      </c>
      <c r="U76" s="1" t="s">
        <v>38</v>
      </c>
      <c r="V76" s="1" t="s">
        <v>38</v>
      </c>
      <c r="W76" s="1">
        <v>18</v>
      </c>
      <c r="X76" s="1">
        <f t="shared" si="43"/>
        <v>-0.61664939717367484</v>
      </c>
      <c r="Y76" s="1">
        <f t="shared" si="44"/>
        <v>3.125</v>
      </c>
      <c r="Z76" s="1" t="s">
        <v>38</v>
      </c>
      <c r="AA76" s="1" t="s">
        <v>38</v>
      </c>
      <c r="AB76" s="1" t="s">
        <v>36</v>
      </c>
      <c r="AC76" s="1" t="str">
        <f t="shared" si="45"/>
        <v>null</v>
      </c>
      <c r="AD76" s="1" t="str">
        <f t="shared" si="46"/>
        <v>null</v>
      </c>
      <c r="AE76" s="1" t="s">
        <v>36</v>
      </c>
      <c r="AF76" s="1" t="s">
        <v>36</v>
      </c>
      <c r="AG76" s="1" t="s">
        <v>36</v>
      </c>
      <c r="AH76" s="1" t="str">
        <f t="shared" si="47"/>
        <v>null</v>
      </c>
      <c r="AI76" s="1" t="str">
        <f t="shared" si="48"/>
        <v>null</v>
      </c>
      <c r="AJ76" s="1" t="s">
        <v>36</v>
      </c>
      <c r="AK76" s="1" t="s">
        <v>36</v>
      </c>
      <c r="AL76" s="1">
        <f>MIN(N76,S76,X76,AH76)</f>
        <v>-0.65395220936521925</v>
      </c>
      <c r="AM76" s="1">
        <f>AVERAGE(N76,S76,X76,AH76)</f>
        <v>-0.63530080326944705</v>
      </c>
      <c r="AN76" s="1">
        <f>MAX(N76,S76,X76,AH76)</f>
        <v>-0.61664939717367484</v>
      </c>
      <c r="AO76" s="1">
        <f t="shared" si="52"/>
        <v>3.730281219154441E-2</v>
      </c>
      <c r="AP76" s="1" t="s">
        <v>38</v>
      </c>
      <c r="AQ76" s="1">
        <v>24.03921568627451</v>
      </c>
      <c r="AR76" s="1">
        <v>8.3497563660593723</v>
      </c>
      <c r="AS76" s="1">
        <v>8</v>
      </c>
      <c r="AT76" s="1">
        <v>40</v>
      </c>
      <c r="AU76" s="1">
        <v>16</v>
      </c>
      <c r="AV76" s="1">
        <v>30</v>
      </c>
      <c r="AW76" s="1">
        <v>25</v>
      </c>
      <c r="AX76" s="1" t="s">
        <v>50</v>
      </c>
      <c r="AY76" s="1" t="s">
        <v>93</v>
      </c>
      <c r="AZ76" s="1" t="s">
        <v>60</v>
      </c>
      <c r="BA76" s="1" t="s">
        <v>58</v>
      </c>
      <c r="BB76" s="1" t="s">
        <v>54</v>
      </c>
      <c r="BC76" s="1" t="s">
        <v>85</v>
      </c>
      <c r="BD76" s="1" t="s">
        <v>65</v>
      </c>
      <c r="BE76" s="1" t="s">
        <v>53</v>
      </c>
    </row>
    <row r="77" spans="1:67" x14ac:dyDescent="0.25">
      <c r="A77" s="1">
        <v>76</v>
      </c>
      <c r="B77" s="2" t="s">
        <v>138</v>
      </c>
      <c r="C77" s="6">
        <v>2</v>
      </c>
      <c r="D77" s="1">
        <v>80</v>
      </c>
      <c r="E77" s="1">
        <v>30</v>
      </c>
      <c r="F77" s="1">
        <f t="shared" si="38"/>
        <v>50</v>
      </c>
      <c r="G77" s="1">
        <v>2.0499999999999998</v>
      </c>
      <c r="H77" s="1">
        <v>7.7</v>
      </c>
      <c r="I77" s="1">
        <v>511</v>
      </c>
      <c r="J77" s="1" t="s">
        <v>3</v>
      </c>
      <c r="K77" s="1" t="s">
        <v>40</v>
      </c>
      <c r="L77" s="1" t="s">
        <v>41</v>
      </c>
      <c r="M77" s="1" t="s">
        <v>36</v>
      </c>
      <c r="N77" s="1" t="str">
        <f t="shared" si="39"/>
        <v>null</v>
      </c>
      <c r="O77" s="1" t="str">
        <f t="shared" si="40"/>
        <v>null</v>
      </c>
      <c r="P77" s="1" t="s">
        <v>36</v>
      </c>
      <c r="Q77" s="1" t="s">
        <v>36</v>
      </c>
      <c r="R77" s="1" t="s">
        <v>36</v>
      </c>
      <c r="S77" s="1" t="str">
        <f t="shared" si="41"/>
        <v>null</v>
      </c>
      <c r="T77" s="1" t="str">
        <f t="shared" si="42"/>
        <v>null</v>
      </c>
      <c r="U77" s="1" t="s">
        <v>39</v>
      </c>
      <c r="V77" s="1" t="s">
        <v>39</v>
      </c>
      <c r="W77" s="1" t="s">
        <v>36</v>
      </c>
      <c r="X77" s="1" t="str">
        <f t="shared" si="43"/>
        <v>null</v>
      </c>
      <c r="Y77" s="1" t="str">
        <f t="shared" si="44"/>
        <v>null</v>
      </c>
      <c r="Z77" s="1" t="s">
        <v>38</v>
      </c>
      <c r="AA77" s="1" t="s">
        <v>39</v>
      </c>
      <c r="AB77" s="1" t="s">
        <v>36</v>
      </c>
      <c r="AC77" s="1" t="str">
        <f t="shared" si="45"/>
        <v>null</v>
      </c>
      <c r="AD77" s="1" t="str">
        <f t="shared" si="46"/>
        <v>null</v>
      </c>
      <c r="AE77" s="1" t="s">
        <v>36</v>
      </c>
      <c r="AF77" s="1" t="s">
        <v>36</v>
      </c>
      <c r="AG77" s="1" t="s">
        <v>36</v>
      </c>
      <c r="AH77" s="1" t="str">
        <f t="shared" si="47"/>
        <v>null</v>
      </c>
      <c r="AI77" s="1" t="str">
        <f t="shared" si="48"/>
        <v>null</v>
      </c>
      <c r="AJ77" s="1" t="s">
        <v>36</v>
      </c>
      <c r="AK77" s="1" t="s">
        <v>36</v>
      </c>
      <c r="AL77" s="1" t="s">
        <v>36</v>
      </c>
      <c r="AM77" s="1" t="s">
        <v>36</v>
      </c>
      <c r="AN77" s="1" t="s">
        <v>36</v>
      </c>
      <c r="AO77" s="1" t="s">
        <v>36</v>
      </c>
      <c r="AP77" s="1" t="s">
        <v>39</v>
      </c>
      <c r="AQ77" s="1" t="s">
        <v>36</v>
      </c>
      <c r="AR77" s="1" t="s">
        <v>36</v>
      </c>
      <c r="AS77" s="1" t="s">
        <v>36</v>
      </c>
      <c r="AT77" s="1" t="s">
        <v>36</v>
      </c>
      <c r="AU77" s="1" t="s">
        <v>36</v>
      </c>
      <c r="AV77" s="1" t="s">
        <v>36</v>
      </c>
      <c r="AW77" s="1" t="s">
        <v>36</v>
      </c>
      <c r="AX77" s="1" t="s">
        <v>58</v>
      </c>
      <c r="AY77" s="1" t="s">
        <v>65</v>
      </c>
      <c r="AZ77" s="1" t="s">
        <v>183</v>
      </c>
      <c r="BA77" s="1" t="s">
        <v>53</v>
      </c>
    </row>
    <row r="78" spans="1:67" x14ac:dyDescent="0.25">
      <c r="A78" s="1">
        <v>77</v>
      </c>
      <c r="B78" s="2" t="s">
        <v>139</v>
      </c>
      <c r="C78" s="6">
        <v>2</v>
      </c>
      <c r="D78" s="1">
        <v>60</v>
      </c>
      <c r="E78" s="1">
        <v>45</v>
      </c>
      <c r="F78" s="1">
        <f t="shared" si="38"/>
        <v>15</v>
      </c>
      <c r="G78" s="1">
        <v>2.52</v>
      </c>
      <c r="H78" s="1">
        <v>7.5</v>
      </c>
      <c r="I78" s="1">
        <v>1938</v>
      </c>
      <c r="J78" s="1" t="s">
        <v>0</v>
      </c>
      <c r="K78" s="1" t="s">
        <v>42</v>
      </c>
      <c r="L78" s="1" t="s">
        <v>42</v>
      </c>
      <c r="M78" s="1">
        <v>26</v>
      </c>
      <c r="N78" s="1">
        <f t="shared" si="39"/>
        <v>-0.46743814840749753</v>
      </c>
      <c r="O78" s="1">
        <f t="shared" si="40"/>
        <v>-1.1940298507462686</v>
      </c>
      <c r="P78" s="1" t="s">
        <v>39</v>
      </c>
      <c r="Q78" s="1" t="s">
        <v>38</v>
      </c>
      <c r="R78" s="1" t="s">
        <v>36</v>
      </c>
      <c r="S78" s="1" t="str">
        <f t="shared" si="41"/>
        <v>null</v>
      </c>
      <c r="T78" s="1" t="str">
        <f t="shared" si="42"/>
        <v>null</v>
      </c>
      <c r="U78" s="1" t="s">
        <v>36</v>
      </c>
      <c r="V78" s="1" t="s">
        <v>36</v>
      </c>
      <c r="W78" s="1">
        <v>36</v>
      </c>
      <c r="X78" s="1">
        <f t="shared" si="43"/>
        <v>-0.28092408744977576</v>
      </c>
      <c r="Y78" s="1">
        <f t="shared" si="44"/>
        <v>0.29850746268656714</v>
      </c>
      <c r="Z78" s="1" t="s">
        <v>39</v>
      </c>
      <c r="AA78" s="1" t="s">
        <v>38</v>
      </c>
      <c r="AB78" s="1" t="s">
        <v>36</v>
      </c>
      <c r="AC78" s="1" t="str">
        <f t="shared" si="45"/>
        <v>null</v>
      </c>
      <c r="AD78" s="1" t="str">
        <f t="shared" si="46"/>
        <v>null</v>
      </c>
      <c r="AE78" s="1" t="s">
        <v>36</v>
      </c>
      <c r="AF78" s="1" t="s">
        <v>36</v>
      </c>
      <c r="AG78" s="1">
        <v>40</v>
      </c>
      <c r="AH78" s="1">
        <f t="shared" si="47"/>
        <v>-0.20631846306668711</v>
      </c>
      <c r="AI78" s="1">
        <f t="shared" si="48"/>
        <v>0.89552238805970141</v>
      </c>
      <c r="AJ78" s="1" t="s">
        <v>39</v>
      </c>
      <c r="AK78" s="1" t="s">
        <v>38</v>
      </c>
      <c r="AL78" s="1">
        <f t="shared" ref="AL78:AL87" si="53">MIN(N78,S78,X78,AH78)</f>
        <v>-0.46743814840749753</v>
      </c>
      <c r="AM78" s="1">
        <f t="shared" ref="AM78:AM87" si="54">AVERAGE(N78,S78,X78,AH78)</f>
        <v>-0.31822689964132012</v>
      </c>
      <c r="AN78" s="1">
        <f t="shared" ref="AN78:AN87" si="55">MAX(N78,S78,X78,AH78)</f>
        <v>-0.20631846306668711</v>
      </c>
      <c r="AO78" s="1">
        <f t="shared" ref="AO78" si="56">AN78-AL78</f>
        <v>0.26111968534081043</v>
      </c>
      <c r="AP78" s="1" t="s">
        <v>39</v>
      </c>
      <c r="AQ78" s="1">
        <v>74.529411764705884</v>
      </c>
      <c r="AR78" s="1">
        <v>16.401649845276513</v>
      </c>
      <c r="AS78" s="1">
        <v>34</v>
      </c>
      <c r="AT78" s="1">
        <v>101</v>
      </c>
      <c r="AU78" s="1">
        <v>61</v>
      </c>
      <c r="AV78" s="1">
        <v>90</v>
      </c>
      <c r="AW78" s="1">
        <v>73</v>
      </c>
      <c r="AX78" s="1" t="s">
        <v>51</v>
      </c>
      <c r="AY78" s="1" t="s">
        <v>169</v>
      </c>
      <c r="AZ78" s="1" t="s">
        <v>68</v>
      </c>
      <c r="BA78" s="1" t="s">
        <v>67</v>
      </c>
    </row>
    <row r="79" spans="1:67" x14ac:dyDescent="0.25">
      <c r="A79" s="1">
        <v>78</v>
      </c>
      <c r="B79" s="2" t="s">
        <v>140</v>
      </c>
      <c r="C79" s="6">
        <v>2</v>
      </c>
      <c r="D79" s="1">
        <v>240</v>
      </c>
      <c r="E79" s="1">
        <v>120</v>
      </c>
      <c r="F79" s="1">
        <f t="shared" si="38"/>
        <v>120</v>
      </c>
      <c r="G79" s="1">
        <v>3.71</v>
      </c>
      <c r="H79" s="1">
        <v>7.8</v>
      </c>
      <c r="I79" s="1">
        <v>541</v>
      </c>
      <c r="J79" s="1" t="s">
        <v>3</v>
      </c>
      <c r="K79" s="1" t="s">
        <v>40</v>
      </c>
      <c r="L79" s="1" t="s">
        <v>40</v>
      </c>
      <c r="M79" s="1">
        <v>6</v>
      </c>
      <c r="N79" s="1">
        <f t="shared" si="39"/>
        <v>-0.84046627032294097</v>
      </c>
      <c r="O79" s="1">
        <f t="shared" si="40"/>
        <v>0.53097345132743357</v>
      </c>
      <c r="P79" s="1" t="s">
        <v>39</v>
      </c>
      <c r="Q79" s="1" t="s">
        <v>38</v>
      </c>
      <c r="R79" s="1">
        <v>2</v>
      </c>
      <c r="S79" s="1">
        <f t="shared" si="41"/>
        <v>-0.91507189470602968</v>
      </c>
      <c r="T79" s="1">
        <f t="shared" si="42"/>
        <v>0.17699115044247787</v>
      </c>
      <c r="U79" s="1" t="s">
        <v>38</v>
      </c>
      <c r="V79" s="1" t="s">
        <v>39</v>
      </c>
      <c r="W79" s="1">
        <v>13</v>
      </c>
      <c r="X79" s="1">
        <f t="shared" si="43"/>
        <v>-0.70990642765253575</v>
      </c>
      <c r="Y79" s="1">
        <f t="shared" si="44"/>
        <v>1.1504424778761062</v>
      </c>
      <c r="Z79" s="1" t="s">
        <v>38</v>
      </c>
      <c r="AA79" s="1" t="s">
        <v>38</v>
      </c>
      <c r="AB79" s="1" t="s">
        <v>36</v>
      </c>
      <c r="AC79" s="1" t="str">
        <f t="shared" si="45"/>
        <v>null</v>
      </c>
      <c r="AD79" s="1" t="str">
        <f t="shared" si="46"/>
        <v>null</v>
      </c>
      <c r="AE79" s="1" t="s">
        <v>36</v>
      </c>
      <c r="AF79" s="1" t="s">
        <v>36</v>
      </c>
      <c r="AG79" s="1" t="s">
        <v>36</v>
      </c>
      <c r="AH79" s="1" t="str">
        <f t="shared" si="47"/>
        <v>null</v>
      </c>
      <c r="AI79" s="1" t="str">
        <f t="shared" si="48"/>
        <v>null</v>
      </c>
      <c r="AJ79" s="1" t="s">
        <v>36</v>
      </c>
      <c r="AK79" s="1" t="s">
        <v>36</v>
      </c>
      <c r="AL79" s="1">
        <f t="shared" si="53"/>
        <v>-0.91507189470602968</v>
      </c>
      <c r="AM79" s="1">
        <f t="shared" si="54"/>
        <v>-0.82181486422716876</v>
      </c>
      <c r="AN79" s="1">
        <f t="shared" si="55"/>
        <v>-0.70990642765253575</v>
      </c>
      <c r="AO79" s="1">
        <f t="shared" ref="AO79:AO87" si="57">AN79-AL79</f>
        <v>0.20516546705349392</v>
      </c>
      <c r="AP79" s="1" t="s">
        <v>38</v>
      </c>
      <c r="AQ79" s="1">
        <v>32.450980392156865</v>
      </c>
      <c r="AR79" s="1">
        <v>30.209477801173723</v>
      </c>
      <c r="AS79" s="1">
        <v>0</v>
      </c>
      <c r="AT79" s="1">
        <v>113</v>
      </c>
      <c r="AU79" s="1">
        <v>7</v>
      </c>
      <c r="AV79" s="1">
        <v>57</v>
      </c>
      <c r="AW79" s="1">
        <v>20</v>
      </c>
      <c r="AX79" s="1" t="s">
        <v>85</v>
      </c>
      <c r="AY79" s="1" t="s">
        <v>64</v>
      </c>
      <c r="AZ79" s="1" t="s">
        <v>155</v>
      </c>
    </row>
    <row r="80" spans="1:67" x14ac:dyDescent="0.25">
      <c r="A80" s="1">
        <v>79</v>
      </c>
      <c r="B80" s="2" t="s">
        <v>141</v>
      </c>
      <c r="C80" s="6">
        <v>2</v>
      </c>
      <c r="D80" s="1">
        <v>30</v>
      </c>
      <c r="E80" s="1">
        <v>30</v>
      </c>
      <c r="F80" s="1">
        <f t="shared" si="38"/>
        <v>0</v>
      </c>
      <c r="G80" s="1">
        <v>1.49</v>
      </c>
      <c r="H80" s="1">
        <v>7.5</v>
      </c>
      <c r="I80" s="1">
        <v>132</v>
      </c>
      <c r="J80" s="1" t="s">
        <v>3</v>
      </c>
      <c r="K80" s="1" t="s">
        <v>36</v>
      </c>
      <c r="L80" s="1" t="s">
        <v>41</v>
      </c>
      <c r="M80" s="1">
        <v>0</v>
      </c>
      <c r="N80" s="1">
        <f t="shared" si="39"/>
        <v>-0.95237470689757397</v>
      </c>
      <c r="O80" s="1">
        <f t="shared" si="40"/>
        <v>0</v>
      </c>
      <c r="P80" s="1" t="s">
        <v>39</v>
      </c>
      <c r="Q80" s="1" t="s">
        <v>39</v>
      </c>
      <c r="R80" s="1">
        <v>2</v>
      </c>
      <c r="S80" s="1">
        <f t="shared" si="41"/>
        <v>-0.91507189470602968</v>
      </c>
      <c r="T80" s="1">
        <f t="shared" si="42"/>
        <v>10</v>
      </c>
      <c r="U80" s="1" t="s">
        <v>39</v>
      </c>
      <c r="V80" s="1" t="s">
        <v>39</v>
      </c>
      <c r="W80" s="1" t="s">
        <v>36</v>
      </c>
      <c r="X80" s="1" t="str">
        <f t="shared" si="43"/>
        <v>null</v>
      </c>
      <c r="Y80" s="1" t="str">
        <f t="shared" si="44"/>
        <v>null</v>
      </c>
      <c r="Z80" s="1" t="s">
        <v>36</v>
      </c>
      <c r="AA80" s="1" t="s">
        <v>36</v>
      </c>
      <c r="AB80" s="1" t="s">
        <v>36</v>
      </c>
      <c r="AC80" s="1" t="str">
        <f t="shared" si="45"/>
        <v>null</v>
      </c>
      <c r="AD80" s="1" t="str">
        <f t="shared" si="46"/>
        <v>null</v>
      </c>
      <c r="AE80" s="1" t="s">
        <v>36</v>
      </c>
      <c r="AF80" s="1" t="s">
        <v>36</v>
      </c>
      <c r="AG80" s="1" t="s">
        <v>36</v>
      </c>
      <c r="AH80" s="1" t="str">
        <f t="shared" si="47"/>
        <v>null</v>
      </c>
      <c r="AI80" s="1" t="str">
        <f t="shared" si="48"/>
        <v>null</v>
      </c>
      <c r="AJ80" s="1" t="s">
        <v>36</v>
      </c>
      <c r="AK80" s="1" t="s">
        <v>36</v>
      </c>
      <c r="AL80" s="1">
        <f t="shared" si="53"/>
        <v>-0.95237470689757397</v>
      </c>
      <c r="AM80" s="1">
        <f t="shared" si="54"/>
        <v>-0.93372330080180177</v>
      </c>
      <c r="AN80" s="1">
        <f t="shared" si="55"/>
        <v>-0.91507189470602968</v>
      </c>
      <c r="AO80" s="1">
        <f t="shared" si="57"/>
        <v>3.7302812191544299E-2</v>
      </c>
      <c r="AP80" s="1" t="s">
        <v>39</v>
      </c>
      <c r="AQ80" s="1">
        <v>1.18</v>
      </c>
      <c r="AR80" s="1">
        <v>0.89647837084212745</v>
      </c>
      <c r="AS80" s="1">
        <v>0</v>
      </c>
      <c r="AT80" s="1">
        <v>2</v>
      </c>
      <c r="AU80" s="1">
        <v>0</v>
      </c>
      <c r="AV80" s="1">
        <v>2</v>
      </c>
      <c r="AW80" s="1">
        <v>1.5</v>
      </c>
      <c r="AX80" s="1" t="s">
        <v>45</v>
      </c>
      <c r="AY80" s="1" t="s">
        <v>54</v>
      </c>
      <c r="AZ80" s="1" t="s">
        <v>154</v>
      </c>
      <c r="BA80" s="1" t="s">
        <v>47</v>
      </c>
    </row>
    <row r="81" spans="1:61" x14ac:dyDescent="0.25">
      <c r="A81" s="1">
        <v>80</v>
      </c>
      <c r="B81" s="2" t="s">
        <v>142</v>
      </c>
      <c r="C81" s="6">
        <v>2</v>
      </c>
      <c r="D81" s="1">
        <v>60</v>
      </c>
      <c r="E81" s="1">
        <v>60</v>
      </c>
      <c r="F81" s="1">
        <f t="shared" si="38"/>
        <v>0</v>
      </c>
      <c r="G81" s="1">
        <v>2.34</v>
      </c>
      <c r="H81" s="1">
        <v>7.6</v>
      </c>
      <c r="I81" s="1">
        <v>123</v>
      </c>
      <c r="J81" s="1" t="s">
        <v>3</v>
      </c>
      <c r="K81" s="1" t="s">
        <v>40</v>
      </c>
      <c r="L81" s="1" t="s">
        <v>41</v>
      </c>
      <c r="M81" s="1" t="s">
        <v>36</v>
      </c>
      <c r="N81" s="1" t="str">
        <f t="shared" si="39"/>
        <v>null</v>
      </c>
      <c r="O81" s="1" t="str">
        <f t="shared" si="40"/>
        <v>null</v>
      </c>
      <c r="P81" s="1" t="s">
        <v>36</v>
      </c>
      <c r="Q81" s="1" t="s">
        <v>36</v>
      </c>
      <c r="R81" s="1">
        <v>39</v>
      </c>
      <c r="S81" s="1">
        <f t="shared" si="41"/>
        <v>-0.22496986916245926</v>
      </c>
      <c r="T81" s="1">
        <f t="shared" si="42"/>
        <v>6.8181818181818175</v>
      </c>
      <c r="U81" s="1" t="s">
        <v>38</v>
      </c>
      <c r="V81" s="1" t="s">
        <v>38</v>
      </c>
      <c r="W81" s="1">
        <v>39</v>
      </c>
      <c r="X81" s="1">
        <f t="shared" si="43"/>
        <v>-0.22496986916245926</v>
      </c>
      <c r="Y81" s="1">
        <f t="shared" si="44"/>
        <v>6.8181818181818175</v>
      </c>
      <c r="Z81" s="1" t="s">
        <v>39</v>
      </c>
      <c r="AA81" s="1" t="s">
        <v>38</v>
      </c>
      <c r="AB81" s="1" t="s">
        <v>36</v>
      </c>
      <c r="AC81" s="1" t="str">
        <f t="shared" si="45"/>
        <v>null</v>
      </c>
      <c r="AD81" s="1" t="str">
        <f t="shared" si="46"/>
        <v>null</v>
      </c>
      <c r="AE81" s="1" t="s">
        <v>36</v>
      </c>
      <c r="AF81" s="1" t="s">
        <v>36</v>
      </c>
      <c r="AG81" s="1" t="s">
        <v>36</v>
      </c>
      <c r="AH81" s="1" t="str">
        <f t="shared" si="47"/>
        <v>null</v>
      </c>
      <c r="AI81" s="1" t="str">
        <f t="shared" si="48"/>
        <v>null</v>
      </c>
      <c r="AJ81" s="1" t="s">
        <v>36</v>
      </c>
      <c r="AK81" s="1" t="s">
        <v>36</v>
      </c>
      <c r="AL81" s="1">
        <f t="shared" si="53"/>
        <v>-0.22496986916245926</v>
      </c>
      <c r="AM81" s="1">
        <f t="shared" si="54"/>
        <v>-0.22496986916245926</v>
      </c>
      <c r="AN81" s="1">
        <f t="shared" si="55"/>
        <v>-0.22496986916245926</v>
      </c>
      <c r="AO81" s="1">
        <f t="shared" si="57"/>
        <v>0</v>
      </c>
      <c r="AP81" s="1" t="s">
        <v>39</v>
      </c>
      <c r="AQ81" s="1">
        <v>34.520000000000003</v>
      </c>
      <c r="AR81" s="1">
        <v>5.4781197429745374</v>
      </c>
      <c r="AS81" s="1">
        <v>24</v>
      </c>
      <c r="AT81" s="1">
        <v>46</v>
      </c>
      <c r="AU81" s="1">
        <v>31</v>
      </c>
      <c r="AV81" s="1">
        <v>39</v>
      </c>
      <c r="AW81" s="1">
        <v>34</v>
      </c>
      <c r="AX81" s="1" t="s">
        <v>66</v>
      </c>
      <c r="AY81" s="1" t="s">
        <v>62</v>
      </c>
      <c r="AZ81" s="1" t="s">
        <v>47</v>
      </c>
      <c r="BA81" s="1" t="s">
        <v>147</v>
      </c>
      <c r="BB81" s="1" t="s">
        <v>67</v>
      </c>
    </row>
    <row r="82" spans="1:61" x14ac:dyDescent="0.25">
      <c r="A82" s="1">
        <v>81</v>
      </c>
      <c r="B82" s="2" t="s">
        <v>188</v>
      </c>
      <c r="C82" s="6">
        <v>2</v>
      </c>
      <c r="D82" s="1">
        <v>30</v>
      </c>
      <c r="E82" s="1">
        <v>30</v>
      </c>
      <c r="F82" s="1">
        <f t="shared" si="38"/>
        <v>0</v>
      </c>
      <c r="G82" s="1">
        <v>1.19</v>
      </c>
      <c r="H82" s="1">
        <v>7</v>
      </c>
      <c r="I82" s="1">
        <v>597</v>
      </c>
      <c r="J82" s="1" t="s">
        <v>3</v>
      </c>
      <c r="K82" s="1" t="s">
        <v>41</v>
      </c>
      <c r="L82" s="1" t="s">
        <v>40</v>
      </c>
      <c r="M82" s="1">
        <v>12</v>
      </c>
      <c r="N82" s="1">
        <f t="shared" si="39"/>
        <v>-0.72855783374830796</v>
      </c>
      <c r="O82" s="1">
        <f t="shared" si="40"/>
        <v>1.2</v>
      </c>
      <c r="P82" s="1" t="s">
        <v>38</v>
      </c>
      <c r="Q82" s="1" t="s">
        <v>38</v>
      </c>
      <c r="R82" s="1">
        <v>14</v>
      </c>
      <c r="S82" s="1">
        <f t="shared" si="41"/>
        <v>-0.69125502155676355</v>
      </c>
      <c r="T82" s="1">
        <f t="shared" si="42"/>
        <v>1.6</v>
      </c>
      <c r="U82" s="1" t="s">
        <v>38</v>
      </c>
      <c r="V82" s="1" t="s">
        <v>38</v>
      </c>
      <c r="W82" s="1">
        <v>22</v>
      </c>
      <c r="X82" s="1">
        <f t="shared" si="43"/>
        <v>-0.54204377279058624</v>
      </c>
      <c r="Y82" s="1">
        <f t="shared" si="44"/>
        <v>3.2</v>
      </c>
      <c r="Z82" s="1" t="s">
        <v>38</v>
      </c>
      <c r="AA82" s="1" t="s">
        <v>38</v>
      </c>
      <c r="AB82" s="1" t="s">
        <v>36</v>
      </c>
      <c r="AC82" s="1" t="str">
        <f t="shared" si="45"/>
        <v>null</v>
      </c>
      <c r="AD82" s="1" t="str">
        <f t="shared" si="46"/>
        <v>null</v>
      </c>
      <c r="AE82" s="1" t="s">
        <v>36</v>
      </c>
      <c r="AF82" s="1" t="s">
        <v>36</v>
      </c>
      <c r="AG82" s="1" t="s">
        <v>36</v>
      </c>
      <c r="AH82" s="1" t="str">
        <f t="shared" si="47"/>
        <v>null</v>
      </c>
      <c r="AI82" s="1" t="str">
        <f t="shared" si="48"/>
        <v>null</v>
      </c>
      <c r="AJ82" s="1" t="s">
        <v>36</v>
      </c>
      <c r="AK82" s="1" t="s">
        <v>36</v>
      </c>
      <c r="AL82" s="1">
        <f t="shared" si="53"/>
        <v>-0.72855783374830796</v>
      </c>
      <c r="AM82" s="1">
        <f t="shared" si="54"/>
        <v>-0.65395220936521925</v>
      </c>
      <c r="AN82" s="1">
        <f t="shared" si="55"/>
        <v>-0.54204377279058624</v>
      </c>
      <c r="AO82" s="1">
        <f t="shared" si="57"/>
        <v>0.18651406095772172</v>
      </c>
      <c r="AP82" s="1" t="s">
        <v>38</v>
      </c>
      <c r="AQ82" s="1">
        <v>28.823529411764707</v>
      </c>
      <c r="AR82" s="1">
        <v>10.47416990954976</v>
      </c>
      <c r="AS82" s="1">
        <v>6</v>
      </c>
      <c r="AT82" s="1">
        <v>56</v>
      </c>
      <c r="AU82" s="1">
        <v>21</v>
      </c>
      <c r="AV82" s="1">
        <v>35</v>
      </c>
      <c r="AW82" s="1">
        <v>29</v>
      </c>
      <c r="AX82" s="1" t="s">
        <v>85</v>
      </c>
      <c r="AY82" s="1" t="s">
        <v>57</v>
      </c>
      <c r="AZ82" s="1" t="s">
        <v>61</v>
      </c>
    </row>
    <row r="83" spans="1:61" x14ac:dyDescent="0.25">
      <c r="A83" s="1">
        <v>82</v>
      </c>
      <c r="B83" s="2" t="s">
        <v>189</v>
      </c>
      <c r="C83" s="6">
        <v>2</v>
      </c>
      <c r="D83" s="1">
        <v>30</v>
      </c>
      <c r="E83" s="1">
        <v>14</v>
      </c>
      <c r="F83" s="1">
        <f t="shared" si="38"/>
        <v>16</v>
      </c>
      <c r="G83" s="1">
        <v>1.62</v>
      </c>
      <c r="H83" s="1">
        <v>6.6</v>
      </c>
      <c r="I83" s="1">
        <v>1205</v>
      </c>
      <c r="J83" s="1" t="s">
        <v>3</v>
      </c>
      <c r="K83" s="1" t="s">
        <v>40</v>
      </c>
      <c r="L83" s="1" t="s">
        <v>40</v>
      </c>
      <c r="M83" s="1">
        <v>11</v>
      </c>
      <c r="N83" s="1">
        <f t="shared" si="39"/>
        <v>-0.74720923984408005</v>
      </c>
      <c r="O83" s="1">
        <f t="shared" si="40"/>
        <v>1.8181818181818183</v>
      </c>
      <c r="P83" s="1" t="s">
        <v>39</v>
      </c>
      <c r="Q83" s="1" t="s">
        <v>39</v>
      </c>
      <c r="R83" s="1">
        <v>12</v>
      </c>
      <c r="S83" s="1">
        <f t="shared" si="41"/>
        <v>-0.72855783374830796</v>
      </c>
      <c r="T83" s="1">
        <f t="shared" si="42"/>
        <v>2.7272727272727271</v>
      </c>
      <c r="U83" s="1" t="s">
        <v>39</v>
      </c>
      <c r="V83" s="1" t="s">
        <v>39</v>
      </c>
      <c r="W83" s="1">
        <v>18</v>
      </c>
      <c r="X83" s="1">
        <f t="shared" si="43"/>
        <v>-0.61664939717367484</v>
      </c>
      <c r="Y83" s="1">
        <f t="shared" si="44"/>
        <v>8.1818181818181817</v>
      </c>
      <c r="Z83" s="1" t="s">
        <v>38</v>
      </c>
      <c r="AA83" s="1" t="s">
        <v>39</v>
      </c>
      <c r="AB83" s="1" t="s">
        <v>36</v>
      </c>
      <c r="AC83" s="1" t="str">
        <f t="shared" si="45"/>
        <v>null</v>
      </c>
      <c r="AD83" s="1" t="str">
        <f t="shared" si="46"/>
        <v>null</v>
      </c>
      <c r="AE83" s="1" t="s">
        <v>36</v>
      </c>
      <c r="AF83" s="1" t="s">
        <v>36</v>
      </c>
      <c r="AG83" s="1" t="s">
        <v>36</v>
      </c>
      <c r="AH83" s="1" t="str">
        <f t="shared" si="47"/>
        <v>null</v>
      </c>
      <c r="AI83" s="1" t="str">
        <f t="shared" si="48"/>
        <v>null</v>
      </c>
      <c r="AJ83" s="1" t="s">
        <v>36</v>
      </c>
      <c r="AK83" s="1" t="s">
        <v>36</v>
      </c>
      <c r="AL83" s="1">
        <f t="shared" si="53"/>
        <v>-0.74720923984408005</v>
      </c>
      <c r="AM83" s="1">
        <f t="shared" si="54"/>
        <v>-0.69747215692202091</v>
      </c>
      <c r="AN83" s="1">
        <f t="shared" si="55"/>
        <v>-0.61664939717367484</v>
      </c>
      <c r="AO83" s="1">
        <f t="shared" si="57"/>
        <v>0.13055984267040521</v>
      </c>
      <c r="AP83" s="1" t="s">
        <v>38</v>
      </c>
      <c r="AQ83" s="1">
        <v>13.313725490196079</v>
      </c>
      <c r="AR83" s="1">
        <v>2.4371310681079992</v>
      </c>
      <c r="AS83" s="1">
        <v>9</v>
      </c>
      <c r="AT83" s="1">
        <v>20</v>
      </c>
      <c r="AU83" s="1">
        <v>12</v>
      </c>
      <c r="AV83" s="1">
        <v>14</v>
      </c>
      <c r="AW83" s="1">
        <v>13</v>
      </c>
      <c r="AX83" s="1" t="s">
        <v>84</v>
      </c>
      <c r="AY83" s="1" t="s">
        <v>93</v>
      </c>
      <c r="AZ83" s="1" t="s">
        <v>45</v>
      </c>
      <c r="BA83" s="1" t="s">
        <v>47</v>
      </c>
    </row>
    <row r="84" spans="1:61" x14ac:dyDescent="0.25">
      <c r="A84" s="1">
        <v>83</v>
      </c>
      <c r="B84" s="2" t="s">
        <v>190</v>
      </c>
      <c r="C84" s="6">
        <v>2</v>
      </c>
      <c r="D84" s="1">
        <v>180</v>
      </c>
      <c r="E84" s="1">
        <v>75</v>
      </c>
      <c r="F84" s="1">
        <f t="shared" si="38"/>
        <v>105</v>
      </c>
      <c r="G84" s="1">
        <v>3.84</v>
      </c>
      <c r="H84" s="1">
        <v>8.1999999999999993</v>
      </c>
      <c r="I84" s="1">
        <v>22</v>
      </c>
      <c r="J84" s="1" t="s">
        <v>3</v>
      </c>
      <c r="K84" s="1" t="s">
        <v>41</v>
      </c>
      <c r="L84" s="1" t="s">
        <v>40</v>
      </c>
      <c r="M84" s="1">
        <v>8</v>
      </c>
      <c r="N84" s="1">
        <f t="shared" si="39"/>
        <v>-0.80316345813139656</v>
      </c>
      <c r="O84" s="1">
        <f t="shared" si="40"/>
        <v>-1.8285714285714285</v>
      </c>
      <c r="P84" s="1" t="s">
        <v>39</v>
      </c>
      <c r="Q84" s="1" t="s">
        <v>39</v>
      </c>
      <c r="R84" s="1">
        <v>28</v>
      </c>
      <c r="S84" s="1">
        <f t="shared" si="41"/>
        <v>-0.43013533621595318</v>
      </c>
      <c r="T84" s="1">
        <f t="shared" si="42"/>
        <v>-0.68571428571428572</v>
      </c>
      <c r="U84" s="1" t="s">
        <v>39</v>
      </c>
      <c r="V84" s="1" t="s">
        <v>38</v>
      </c>
      <c r="W84" s="1">
        <v>38</v>
      </c>
      <c r="X84" s="1">
        <f t="shared" si="43"/>
        <v>-0.24362127525823143</v>
      </c>
      <c r="Y84" s="1">
        <f t="shared" si="44"/>
        <v>-0.11428571428571428</v>
      </c>
      <c r="Z84" s="1" t="s">
        <v>39</v>
      </c>
      <c r="AA84" s="1" t="s">
        <v>39</v>
      </c>
      <c r="AB84" s="1" t="s">
        <v>36</v>
      </c>
      <c r="AC84" s="1" t="str">
        <f t="shared" si="45"/>
        <v>null</v>
      </c>
      <c r="AD84" s="1" t="str">
        <f t="shared" si="46"/>
        <v>null</v>
      </c>
      <c r="AE84" s="1" t="s">
        <v>36</v>
      </c>
      <c r="AF84" s="1" t="s">
        <v>36</v>
      </c>
      <c r="AG84" s="1" t="s">
        <v>36</v>
      </c>
      <c r="AH84" s="1" t="str">
        <f t="shared" si="47"/>
        <v>null</v>
      </c>
      <c r="AI84" s="1" t="str">
        <f t="shared" si="48"/>
        <v>null</v>
      </c>
      <c r="AJ84" s="1" t="s">
        <v>36</v>
      </c>
      <c r="AK84" s="1" t="s">
        <v>36</v>
      </c>
      <c r="AL84" s="1">
        <f t="shared" si="53"/>
        <v>-0.80316345813139656</v>
      </c>
      <c r="AM84" s="1">
        <f t="shared" si="54"/>
        <v>-0.49230668986852705</v>
      </c>
      <c r="AN84" s="1">
        <f t="shared" si="55"/>
        <v>-0.24362127525823143</v>
      </c>
      <c r="AO84" s="1">
        <f t="shared" si="57"/>
        <v>0.55954218287316515</v>
      </c>
      <c r="AP84" s="1" t="s">
        <v>38</v>
      </c>
      <c r="AQ84" s="1">
        <v>133.94117647058823</v>
      </c>
      <c r="AR84" s="1">
        <v>37.740382491281615</v>
      </c>
      <c r="AS84" s="1">
        <v>40</v>
      </c>
      <c r="AT84" s="1">
        <v>215</v>
      </c>
      <c r="AU84" s="1">
        <v>100</v>
      </c>
      <c r="AV84" s="1">
        <v>158</v>
      </c>
      <c r="AW84" s="1">
        <v>139</v>
      </c>
      <c r="AX84" s="1" t="s">
        <v>193</v>
      </c>
      <c r="AY84" s="1" t="s">
        <v>58</v>
      </c>
      <c r="AZ84" s="1" t="s">
        <v>87</v>
      </c>
      <c r="BA84" s="1" t="s">
        <v>94</v>
      </c>
      <c r="BB84" s="1" t="s">
        <v>57</v>
      </c>
      <c r="BC84" s="1" t="s">
        <v>55</v>
      </c>
      <c r="BD84" s="1" t="s">
        <v>194</v>
      </c>
      <c r="BE84" s="1" t="s">
        <v>67</v>
      </c>
    </row>
    <row r="85" spans="1:61" x14ac:dyDescent="0.25">
      <c r="A85" s="1">
        <v>84</v>
      </c>
      <c r="B85" s="2" t="s">
        <v>191</v>
      </c>
      <c r="C85" s="6">
        <v>2</v>
      </c>
      <c r="D85" s="1">
        <v>45</v>
      </c>
      <c r="E85" s="1">
        <v>37</v>
      </c>
      <c r="F85" s="1">
        <f t="shared" si="38"/>
        <v>8</v>
      </c>
      <c r="G85" s="1">
        <v>2.2400000000000002</v>
      </c>
      <c r="H85" s="1">
        <v>6.9</v>
      </c>
      <c r="I85" s="1">
        <v>904</v>
      </c>
      <c r="J85" s="1" t="s">
        <v>3</v>
      </c>
      <c r="K85" s="1" t="s">
        <v>37</v>
      </c>
      <c r="L85" s="1" t="s">
        <v>37</v>
      </c>
      <c r="M85" s="1">
        <v>40</v>
      </c>
      <c r="N85" s="1">
        <f t="shared" si="39"/>
        <v>-0.20631846306668711</v>
      </c>
      <c r="O85" s="1">
        <f t="shared" si="40"/>
        <v>0.94594594594594605</v>
      </c>
      <c r="P85" s="1" t="s">
        <v>39</v>
      </c>
      <c r="Q85" s="1" t="s">
        <v>39</v>
      </c>
      <c r="R85" s="1">
        <v>22</v>
      </c>
      <c r="S85" s="1">
        <f t="shared" si="41"/>
        <v>-0.54204377279058624</v>
      </c>
      <c r="T85" s="1">
        <f t="shared" si="42"/>
        <v>-1.4864864864864866</v>
      </c>
      <c r="U85" s="1" t="s">
        <v>39</v>
      </c>
      <c r="V85" s="1" t="s">
        <v>39</v>
      </c>
      <c r="W85" s="1">
        <v>37</v>
      </c>
      <c r="X85" s="1">
        <f t="shared" si="43"/>
        <v>-0.26227268135400361</v>
      </c>
      <c r="Y85" s="1">
        <f t="shared" si="44"/>
        <v>0.54054054054054057</v>
      </c>
      <c r="Z85" s="1" t="s">
        <v>195</v>
      </c>
      <c r="AA85" s="1" t="s">
        <v>39</v>
      </c>
      <c r="AB85" s="1" t="s">
        <v>36</v>
      </c>
      <c r="AC85" s="1" t="str">
        <f t="shared" si="45"/>
        <v>null</v>
      </c>
      <c r="AD85" s="1" t="str">
        <f t="shared" si="46"/>
        <v>null</v>
      </c>
      <c r="AE85" s="1" t="s">
        <v>36</v>
      </c>
      <c r="AF85" s="1" t="s">
        <v>36</v>
      </c>
      <c r="AG85" s="1" t="s">
        <v>36</v>
      </c>
      <c r="AH85" s="1" t="str">
        <f t="shared" si="47"/>
        <v>null</v>
      </c>
      <c r="AI85" s="1" t="str">
        <f t="shared" si="48"/>
        <v>null</v>
      </c>
      <c r="AJ85" s="1" t="s">
        <v>36</v>
      </c>
      <c r="AK85" s="1" t="s">
        <v>36</v>
      </c>
      <c r="AL85" s="1">
        <f t="shared" si="53"/>
        <v>-0.54204377279058624</v>
      </c>
      <c r="AM85" s="1">
        <f t="shared" si="54"/>
        <v>-0.33687830573709232</v>
      </c>
      <c r="AN85" s="1">
        <f t="shared" si="55"/>
        <v>-0.20631846306668711</v>
      </c>
      <c r="AO85" s="1">
        <f t="shared" si="57"/>
        <v>0.33572530972389913</v>
      </c>
      <c r="AP85" s="1" t="s">
        <v>38</v>
      </c>
      <c r="AQ85" s="1">
        <v>60.882352941176471</v>
      </c>
      <c r="AR85" s="1">
        <v>15.896725522979283</v>
      </c>
      <c r="AS85" s="1">
        <v>33</v>
      </c>
      <c r="AT85" s="1">
        <v>107</v>
      </c>
      <c r="AU85" s="1">
        <v>51</v>
      </c>
      <c r="AV85" s="1">
        <v>73</v>
      </c>
      <c r="AW85" s="1">
        <v>58</v>
      </c>
      <c r="AX85" s="1" t="s">
        <v>56</v>
      </c>
      <c r="AY85" s="1" t="s">
        <v>54</v>
      </c>
    </row>
    <row r="86" spans="1:61" x14ac:dyDescent="0.25">
      <c r="A86" s="1">
        <v>85</v>
      </c>
      <c r="B86" s="2" t="s">
        <v>192</v>
      </c>
      <c r="C86" s="6">
        <v>2</v>
      </c>
      <c r="D86" s="1">
        <v>60</v>
      </c>
      <c r="E86" s="1">
        <v>52</v>
      </c>
      <c r="F86" s="1">
        <f t="shared" si="38"/>
        <v>8</v>
      </c>
      <c r="G86" s="1">
        <v>2.23</v>
      </c>
      <c r="H86" s="1">
        <v>7.5</v>
      </c>
      <c r="I86" s="1">
        <v>945</v>
      </c>
      <c r="J86" s="1" t="s">
        <v>3</v>
      </c>
      <c r="K86" s="1" t="s">
        <v>196</v>
      </c>
      <c r="L86" s="1" t="s">
        <v>41</v>
      </c>
      <c r="M86" s="1">
        <v>23</v>
      </c>
      <c r="N86" s="1">
        <f t="shared" si="39"/>
        <v>-0.52339236669481404</v>
      </c>
      <c r="O86" s="1">
        <f t="shared" si="40"/>
        <v>7.391304347826086</v>
      </c>
      <c r="P86" s="1" t="s">
        <v>39</v>
      </c>
      <c r="Q86" s="1" t="s">
        <v>38</v>
      </c>
      <c r="R86" s="1">
        <v>24</v>
      </c>
      <c r="S86" s="1">
        <f t="shared" si="41"/>
        <v>-0.50474096059904183</v>
      </c>
      <c r="T86" s="1">
        <f t="shared" si="42"/>
        <v>7.8260869565217392</v>
      </c>
      <c r="U86" s="1" t="s">
        <v>38</v>
      </c>
      <c r="V86" s="1" t="s">
        <v>38</v>
      </c>
      <c r="W86" s="1">
        <v>22</v>
      </c>
      <c r="X86" s="1">
        <f t="shared" si="43"/>
        <v>-0.54204377279058624</v>
      </c>
      <c r="Y86" s="1">
        <f t="shared" si="44"/>
        <v>6.9565217391304346</v>
      </c>
      <c r="Z86" s="1" t="s">
        <v>38</v>
      </c>
      <c r="AA86" s="1" t="s">
        <v>38</v>
      </c>
      <c r="AB86" s="1" t="s">
        <v>36</v>
      </c>
      <c r="AC86" s="1" t="str">
        <f t="shared" si="45"/>
        <v>null</v>
      </c>
      <c r="AD86" s="1" t="str">
        <f t="shared" si="46"/>
        <v>null</v>
      </c>
      <c r="AE86" s="1" t="s">
        <v>36</v>
      </c>
      <c r="AF86" s="1" t="s">
        <v>36</v>
      </c>
      <c r="AG86" s="1" t="s">
        <v>36</v>
      </c>
      <c r="AH86" s="1" t="str">
        <f t="shared" si="47"/>
        <v>null</v>
      </c>
      <c r="AI86" s="1" t="str">
        <f t="shared" si="48"/>
        <v>null</v>
      </c>
      <c r="AJ86" s="1" t="s">
        <v>36</v>
      </c>
      <c r="AK86" s="1" t="s">
        <v>36</v>
      </c>
      <c r="AL86" s="1">
        <f t="shared" si="53"/>
        <v>-0.54204377279058624</v>
      </c>
      <c r="AM86" s="1">
        <f t="shared" si="54"/>
        <v>-0.52339236669481404</v>
      </c>
      <c r="AN86" s="1">
        <f t="shared" si="55"/>
        <v>-0.50474096059904183</v>
      </c>
      <c r="AO86" s="1">
        <f t="shared" si="57"/>
        <v>3.730281219154441E-2</v>
      </c>
      <c r="AP86" s="1" t="s">
        <v>38</v>
      </c>
      <c r="AQ86" s="1">
        <v>21.372549019607842</v>
      </c>
      <c r="AR86" s="1">
        <v>4.8123207886163426</v>
      </c>
      <c r="AS86" s="1">
        <v>6</v>
      </c>
      <c r="AT86" s="1">
        <v>29</v>
      </c>
      <c r="AU86" s="1">
        <v>18</v>
      </c>
      <c r="AV86" s="1">
        <v>25</v>
      </c>
      <c r="AW86" s="1">
        <v>22</v>
      </c>
      <c r="AX86" s="1" t="s">
        <v>45</v>
      </c>
      <c r="AY86" s="1" t="s">
        <v>58</v>
      </c>
      <c r="AZ86" s="1" t="s">
        <v>54</v>
      </c>
      <c r="BA86" s="1" t="s">
        <v>47</v>
      </c>
      <c r="BB86" s="1" t="s">
        <v>149</v>
      </c>
      <c r="BC86" s="1" t="s">
        <v>167</v>
      </c>
    </row>
    <row r="87" spans="1:61" x14ac:dyDescent="0.25">
      <c r="A87" s="1">
        <v>86</v>
      </c>
      <c r="B87" s="2" t="s">
        <v>143</v>
      </c>
      <c r="C87" s="6">
        <v>2</v>
      </c>
      <c r="D87" s="1">
        <v>75</v>
      </c>
      <c r="E87" s="1">
        <v>45</v>
      </c>
      <c r="F87" s="1">
        <f t="shared" si="38"/>
        <v>30</v>
      </c>
      <c r="G87" s="1">
        <v>2.21</v>
      </c>
      <c r="H87" s="1">
        <v>7.8</v>
      </c>
      <c r="I87" s="1">
        <v>63</v>
      </c>
      <c r="J87" s="1" t="s">
        <v>3</v>
      </c>
      <c r="K87" s="1" t="s">
        <v>41</v>
      </c>
      <c r="L87" s="1" t="s">
        <v>40</v>
      </c>
      <c r="M87" s="1">
        <v>70</v>
      </c>
      <c r="N87" s="1">
        <f t="shared" si="39"/>
        <v>0.3532237198064781</v>
      </c>
      <c r="O87" s="1">
        <f t="shared" si="40"/>
        <v>3.8674033149171274</v>
      </c>
      <c r="P87" s="1" t="s">
        <v>39</v>
      </c>
      <c r="Q87" s="1" t="s">
        <v>39</v>
      </c>
      <c r="R87" s="1">
        <v>96</v>
      </c>
      <c r="S87" s="1">
        <f t="shared" si="41"/>
        <v>0.8381602782965546</v>
      </c>
      <c r="T87" s="1">
        <f t="shared" si="42"/>
        <v>5.3038674033149169</v>
      </c>
      <c r="U87" s="1" t="s">
        <v>39</v>
      </c>
      <c r="V87" s="1" t="s">
        <v>39</v>
      </c>
      <c r="W87" s="1">
        <v>107</v>
      </c>
      <c r="X87" s="1">
        <f t="shared" si="43"/>
        <v>1.0433257453500484</v>
      </c>
      <c r="Y87" s="1">
        <f t="shared" si="44"/>
        <v>5.9116022099447516</v>
      </c>
      <c r="Z87" s="1" t="s">
        <v>39</v>
      </c>
      <c r="AA87" s="1" t="s">
        <v>39</v>
      </c>
      <c r="AB87" s="1" t="s">
        <v>36</v>
      </c>
      <c r="AC87" s="1" t="str">
        <f t="shared" si="45"/>
        <v>null</v>
      </c>
      <c r="AD87" s="1" t="str">
        <f t="shared" si="46"/>
        <v>null</v>
      </c>
      <c r="AE87" s="1" t="s">
        <v>36</v>
      </c>
      <c r="AF87" s="1" t="s">
        <v>36</v>
      </c>
      <c r="AG87" s="1" t="s">
        <v>36</v>
      </c>
      <c r="AH87" s="1" t="str">
        <f t="shared" si="47"/>
        <v>null</v>
      </c>
      <c r="AI87" s="1" t="str">
        <f t="shared" si="48"/>
        <v>null</v>
      </c>
      <c r="AJ87" s="1" t="s">
        <v>36</v>
      </c>
      <c r="AK87" s="1" t="s">
        <v>36</v>
      </c>
      <c r="AL87" s="1">
        <f t="shared" si="53"/>
        <v>0.3532237198064781</v>
      </c>
      <c r="AM87" s="1">
        <f t="shared" si="54"/>
        <v>0.74490324781769368</v>
      </c>
      <c r="AN87" s="1">
        <f t="shared" si="55"/>
        <v>1.0433257453500484</v>
      </c>
      <c r="AO87" s="1">
        <f t="shared" si="57"/>
        <v>0.69010202554357036</v>
      </c>
      <c r="AP87" s="1" t="s">
        <v>38</v>
      </c>
      <c r="AQ87" s="1">
        <v>79.431372549019613</v>
      </c>
      <c r="AR87" s="1">
        <v>47.164501439943486</v>
      </c>
      <c r="AS87" s="1">
        <v>0</v>
      </c>
      <c r="AT87" s="1">
        <v>181</v>
      </c>
      <c r="AU87" s="1">
        <v>57</v>
      </c>
      <c r="AV87" s="1">
        <v>105</v>
      </c>
      <c r="AW87" s="1">
        <v>87</v>
      </c>
      <c r="AX87" s="1" t="s">
        <v>45</v>
      </c>
      <c r="AY87" s="1" t="s">
        <v>52</v>
      </c>
      <c r="AZ87" s="1" t="s">
        <v>46</v>
      </c>
      <c r="BA87" s="1" t="s">
        <v>85</v>
      </c>
      <c r="BB87" s="1" t="s">
        <v>63</v>
      </c>
      <c r="BC87" s="1" t="s">
        <v>64</v>
      </c>
      <c r="BD87" s="1" t="s">
        <v>57</v>
      </c>
    </row>
    <row r="88" spans="1:61" x14ac:dyDescent="0.25">
      <c r="A88" s="1">
        <v>87</v>
      </c>
      <c r="B88" s="2" t="s">
        <v>197</v>
      </c>
      <c r="C88" s="6">
        <v>3</v>
      </c>
      <c r="D88" s="1">
        <v>109</v>
      </c>
      <c r="E88" s="1">
        <v>40</v>
      </c>
      <c r="F88" s="1">
        <f t="shared" si="38"/>
        <v>69</v>
      </c>
      <c r="G88" s="1">
        <v>1.88</v>
      </c>
      <c r="H88" s="1">
        <v>7</v>
      </c>
      <c r="I88" s="1">
        <v>4288</v>
      </c>
      <c r="J88" s="1" t="s">
        <v>0</v>
      </c>
      <c r="K88" s="1" t="s">
        <v>36</v>
      </c>
      <c r="L88" s="1" t="s">
        <v>36</v>
      </c>
      <c r="M88" s="1" t="s">
        <v>36</v>
      </c>
      <c r="N88" s="1" t="str">
        <f t="shared" si="39"/>
        <v>null</v>
      </c>
      <c r="O88" s="1" t="str">
        <f t="shared" si="40"/>
        <v>null</v>
      </c>
      <c r="P88" s="1" t="s">
        <v>38</v>
      </c>
      <c r="Q88" s="1" t="s">
        <v>38</v>
      </c>
      <c r="R88" s="1" t="s">
        <v>36</v>
      </c>
      <c r="S88" s="1" t="str">
        <f t="shared" si="41"/>
        <v>null</v>
      </c>
      <c r="T88" s="1" t="str">
        <f t="shared" si="42"/>
        <v>null</v>
      </c>
      <c r="U88" s="1" t="s">
        <v>36</v>
      </c>
      <c r="V88" s="1" t="s">
        <v>36</v>
      </c>
      <c r="W88" s="1" t="s">
        <v>36</v>
      </c>
      <c r="X88" s="1" t="str">
        <f t="shared" si="43"/>
        <v>null</v>
      </c>
      <c r="Y88" s="1" t="str">
        <f t="shared" si="44"/>
        <v>null</v>
      </c>
      <c r="Z88" s="1" t="s">
        <v>38</v>
      </c>
      <c r="AA88" s="1" t="s">
        <v>38</v>
      </c>
      <c r="AB88" s="1" t="s">
        <v>36</v>
      </c>
      <c r="AC88" s="1" t="str">
        <f t="shared" si="45"/>
        <v>null</v>
      </c>
      <c r="AD88" s="1" t="str">
        <f t="shared" si="46"/>
        <v>null</v>
      </c>
      <c r="AE88" s="1" t="s">
        <v>36</v>
      </c>
      <c r="AF88" s="1" t="s">
        <v>36</v>
      </c>
      <c r="AG88" s="1" t="s">
        <v>36</v>
      </c>
      <c r="AH88" s="1" t="str">
        <f t="shared" si="47"/>
        <v>null</v>
      </c>
      <c r="AI88" s="1" t="str">
        <f t="shared" si="48"/>
        <v>null</v>
      </c>
      <c r="AJ88" s="1" t="s">
        <v>36</v>
      </c>
      <c r="AK88" s="1" t="s">
        <v>36</v>
      </c>
      <c r="AL88" s="1" t="s">
        <v>36</v>
      </c>
      <c r="AM88" s="1" t="s">
        <v>36</v>
      </c>
      <c r="AN88" s="1" t="s">
        <v>36</v>
      </c>
      <c r="AO88" s="1" t="s">
        <v>36</v>
      </c>
      <c r="AP88" s="1" t="s">
        <v>39</v>
      </c>
      <c r="AQ88" s="1" t="s">
        <v>36</v>
      </c>
      <c r="AR88" s="1" t="s">
        <v>36</v>
      </c>
      <c r="AS88" s="1" t="s">
        <v>36</v>
      </c>
      <c r="AT88" s="1" t="s">
        <v>36</v>
      </c>
      <c r="AU88" s="1" t="s">
        <v>36</v>
      </c>
      <c r="AV88" s="1" t="s">
        <v>36</v>
      </c>
      <c r="AW88" s="1" t="s">
        <v>36</v>
      </c>
      <c r="AX88" s="1" t="s">
        <v>50</v>
      </c>
      <c r="AY88" s="1" t="s">
        <v>93</v>
      </c>
      <c r="AZ88" s="1" t="s">
        <v>193</v>
      </c>
      <c r="BA88" s="1" t="s">
        <v>73</v>
      </c>
      <c r="BB88" s="1" t="s">
        <v>54</v>
      </c>
      <c r="BC88" s="1" t="s">
        <v>238</v>
      </c>
      <c r="BD88" s="1" t="s">
        <v>78</v>
      </c>
      <c r="BE88" s="1" t="s">
        <v>85</v>
      </c>
      <c r="BF88" s="1" t="s">
        <v>64</v>
      </c>
      <c r="BG88" s="1" t="s">
        <v>179</v>
      </c>
      <c r="BH88" s="1" t="s">
        <v>239</v>
      </c>
      <c r="BI88" s="1" t="s">
        <v>80</v>
      </c>
    </row>
    <row r="89" spans="1:61" x14ac:dyDescent="0.25">
      <c r="A89" s="1">
        <v>88</v>
      </c>
      <c r="B89" s="2" t="s">
        <v>198</v>
      </c>
      <c r="C89" s="6">
        <v>3</v>
      </c>
      <c r="D89" s="1">
        <v>90</v>
      </c>
      <c r="E89" s="1">
        <v>20</v>
      </c>
      <c r="F89" s="1">
        <f t="shared" si="38"/>
        <v>70</v>
      </c>
      <c r="G89" s="1">
        <v>2</v>
      </c>
      <c r="H89" s="1">
        <v>8</v>
      </c>
      <c r="I89" s="1">
        <v>40</v>
      </c>
      <c r="J89" s="1" t="s">
        <v>3</v>
      </c>
      <c r="K89" s="1" t="s">
        <v>36</v>
      </c>
      <c r="L89" s="1" t="s">
        <v>36</v>
      </c>
      <c r="M89" s="1" t="s">
        <v>36</v>
      </c>
      <c r="N89" s="1" t="str">
        <f t="shared" si="39"/>
        <v>null</v>
      </c>
      <c r="O89" s="1" t="str">
        <f t="shared" si="40"/>
        <v>null</v>
      </c>
      <c r="P89" s="1" t="s">
        <v>38</v>
      </c>
      <c r="Q89" s="1" t="s">
        <v>38</v>
      </c>
      <c r="R89" s="1" t="s">
        <v>36</v>
      </c>
      <c r="S89" s="1" t="str">
        <f t="shared" si="41"/>
        <v>null</v>
      </c>
      <c r="T89" s="1" t="str">
        <f t="shared" si="42"/>
        <v>null</v>
      </c>
      <c r="U89" s="1" t="s">
        <v>39</v>
      </c>
      <c r="V89" s="1" t="s">
        <v>39</v>
      </c>
      <c r="W89" s="1" t="s">
        <v>36</v>
      </c>
      <c r="X89" s="1" t="str">
        <f t="shared" si="43"/>
        <v>null</v>
      </c>
      <c r="Y89" s="1" t="str">
        <f t="shared" si="44"/>
        <v>null</v>
      </c>
      <c r="Z89" s="1" t="s">
        <v>38</v>
      </c>
      <c r="AA89" s="1" t="s">
        <v>38</v>
      </c>
      <c r="AB89" s="1" t="s">
        <v>36</v>
      </c>
      <c r="AC89" s="1" t="str">
        <f t="shared" si="45"/>
        <v>null</v>
      </c>
      <c r="AD89" s="1" t="str">
        <f t="shared" si="46"/>
        <v>null</v>
      </c>
      <c r="AE89" s="1" t="s">
        <v>36</v>
      </c>
      <c r="AF89" s="1" t="s">
        <v>36</v>
      </c>
      <c r="AG89" s="1" t="s">
        <v>36</v>
      </c>
      <c r="AH89" s="1" t="str">
        <f t="shared" si="47"/>
        <v>null</v>
      </c>
      <c r="AI89" s="1" t="str">
        <f t="shared" si="48"/>
        <v>null</v>
      </c>
      <c r="AJ89" s="1" t="s">
        <v>36</v>
      </c>
      <c r="AK89" s="1" t="s">
        <v>36</v>
      </c>
      <c r="AL89" s="1" t="s">
        <v>36</v>
      </c>
      <c r="AM89" s="1" t="s">
        <v>36</v>
      </c>
      <c r="AN89" s="1" t="s">
        <v>36</v>
      </c>
      <c r="AO89" s="1" t="s">
        <v>36</v>
      </c>
      <c r="AP89" s="1" t="s">
        <v>38</v>
      </c>
      <c r="AQ89" s="1" t="s">
        <v>36</v>
      </c>
      <c r="AR89" s="1" t="s">
        <v>36</v>
      </c>
      <c r="AS89" s="1" t="s">
        <v>36</v>
      </c>
      <c r="AT89" s="1" t="s">
        <v>36</v>
      </c>
      <c r="AU89" s="1" t="s">
        <v>36</v>
      </c>
      <c r="AV89" s="1" t="s">
        <v>36</v>
      </c>
      <c r="AW89" s="1" t="s">
        <v>36</v>
      </c>
      <c r="AX89" s="1" t="s">
        <v>83</v>
      </c>
      <c r="AY89" s="1" t="s">
        <v>73</v>
      </c>
      <c r="AZ89" s="1" t="s">
        <v>54</v>
      </c>
      <c r="BA89" s="1" t="s">
        <v>179</v>
      </c>
      <c r="BB89" s="1" t="s">
        <v>156</v>
      </c>
    </row>
    <row r="90" spans="1:61" x14ac:dyDescent="0.25">
      <c r="A90" s="1">
        <v>89</v>
      </c>
      <c r="B90" s="2" t="s">
        <v>199</v>
      </c>
      <c r="C90" s="6">
        <v>3</v>
      </c>
      <c r="D90" s="1">
        <v>150</v>
      </c>
      <c r="E90" s="1">
        <v>75</v>
      </c>
      <c r="F90" s="1">
        <f t="shared" si="38"/>
        <v>75</v>
      </c>
      <c r="G90" s="1">
        <v>2.94</v>
      </c>
      <c r="H90" s="1">
        <v>7.4</v>
      </c>
      <c r="I90" s="1">
        <v>2923</v>
      </c>
      <c r="J90" s="1" t="s">
        <v>3</v>
      </c>
      <c r="K90" s="1" t="s">
        <v>36</v>
      </c>
      <c r="L90" s="1" t="s">
        <v>36</v>
      </c>
      <c r="M90" s="1" t="s">
        <v>36</v>
      </c>
      <c r="N90" s="1" t="str">
        <f t="shared" si="39"/>
        <v>null</v>
      </c>
      <c r="O90" s="1" t="str">
        <f t="shared" si="40"/>
        <v>null</v>
      </c>
      <c r="R90" s="1" t="s">
        <v>36</v>
      </c>
      <c r="S90" s="1" t="str">
        <f t="shared" si="41"/>
        <v>null</v>
      </c>
      <c r="T90" s="1" t="str">
        <f t="shared" si="42"/>
        <v>null</v>
      </c>
      <c r="W90" s="1" t="s">
        <v>36</v>
      </c>
      <c r="X90" s="1" t="str">
        <f t="shared" si="43"/>
        <v>null</v>
      </c>
      <c r="Y90" s="1" t="str">
        <f t="shared" si="44"/>
        <v>null</v>
      </c>
      <c r="AB90" s="1" t="s">
        <v>36</v>
      </c>
      <c r="AC90" s="1" t="str">
        <f t="shared" si="45"/>
        <v>null</v>
      </c>
      <c r="AD90" s="1" t="str">
        <f t="shared" si="46"/>
        <v>null</v>
      </c>
      <c r="AG90" s="1" t="s">
        <v>36</v>
      </c>
      <c r="AH90" s="1" t="str">
        <f t="shared" si="47"/>
        <v>null</v>
      </c>
      <c r="AI90" s="1" t="str">
        <f t="shared" si="48"/>
        <v>null</v>
      </c>
      <c r="AJ90" s="1" t="s">
        <v>36</v>
      </c>
      <c r="AK90" s="1" t="s">
        <v>36</v>
      </c>
      <c r="AL90" s="1" t="s">
        <v>36</v>
      </c>
      <c r="AM90" s="1" t="s">
        <v>36</v>
      </c>
      <c r="AN90" s="1" t="s">
        <v>36</v>
      </c>
      <c r="AO90" s="1" t="s">
        <v>36</v>
      </c>
      <c r="AP90" s="1" t="s">
        <v>38</v>
      </c>
      <c r="AQ90" s="1" t="s">
        <v>36</v>
      </c>
      <c r="AR90" s="1" t="s">
        <v>36</v>
      </c>
      <c r="AS90" s="1" t="s">
        <v>36</v>
      </c>
      <c r="AT90" s="1" t="s">
        <v>36</v>
      </c>
      <c r="AU90" s="1" t="s">
        <v>36</v>
      </c>
      <c r="AV90" s="1" t="s">
        <v>36</v>
      </c>
      <c r="AW90" s="1" t="s">
        <v>36</v>
      </c>
      <c r="AX90" s="1" t="s">
        <v>96</v>
      </c>
      <c r="AY90" s="1" t="s">
        <v>58</v>
      </c>
      <c r="AZ90" s="1" t="s">
        <v>74</v>
      </c>
      <c r="BA90" s="1" t="s">
        <v>181</v>
      </c>
      <c r="BB90" s="1" t="s">
        <v>159</v>
      </c>
      <c r="BC90" s="1" t="s">
        <v>149</v>
      </c>
      <c r="BD90" s="1" t="s">
        <v>240</v>
      </c>
      <c r="BE90" s="1" t="s">
        <v>53</v>
      </c>
    </row>
    <row r="91" spans="1:61" x14ac:dyDescent="0.25">
      <c r="A91" s="1">
        <v>90</v>
      </c>
      <c r="B91" s="2" t="s">
        <v>200</v>
      </c>
      <c r="C91" s="6">
        <v>3</v>
      </c>
      <c r="D91" s="1">
        <v>60</v>
      </c>
      <c r="E91" s="1">
        <v>45</v>
      </c>
      <c r="F91" s="1">
        <f t="shared" si="38"/>
        <v>15</v>
      </c>
      <c r="G91" s="1">
        <v>2.42</v>
      </c>
      <c r="H91" s="1">
        <v>8.1999999999999993</v>
      </c>
      <c r="I91" s="1">
        <v>3626</v>
      </c>
      <c r="J91" s="1" t="s">
        <v>3</v>
      </c>
      <c r="K91" s="1" t="s">
        <v>40</v>
      </c>
      <c r="L91" s="1" t="s">
        <v>41</v>
      </c>
      <c r="M91" s="1" t="s">
        <v>36</v>
      </c>
      <c r="N91" s="1" t="str">
        <f t="shared" si="39"/>
        <v>null</v>
      </c>
      <c r="O91" s="1" t="str">
        <f t="shared" si="40"/>
        <v>null</v>
      </c>
      <c r="P91" s="1" t="s">
        <v>36</v>
      </c>
      <c r="Q91" s="1" t="s">
        <v>36</v>
      </c>
      <c r="R91" s="1">
        <v>2</v>
      </c>
      <c r="S91" s="1">
        <f t="shared" si="41"/>
        <v>-0.91507189470602968</v>
      </c>
      <c r="T91" s="1">
        <f t="shared" si="42"/>
        <v>4</v>
      </c>
      <c r="U91" s="1" t="s">
        <v>39</v>
      </c>
      <c r="V91" s="1" t="s">
        <v>38</v>
      </c>
      <c r="W91" s="1">
        <v>1</v>
      </c>
      <c r="X91" s="1">
        <f t="shared" si="43"/>
        <v>-0.93372330080180177</v>
      </c>
      <c r="Y91" s="1">
        <f t="shared" si="44"/>
        <v>2</v>
      </c>
      <c r="Z91" s="1" t="s">
        <v>38</v>
      </c>
      <c r="AA91" s="1" t="s">
        <v>38</v>
      </c>
      <c r="AB91" s="1" t="s">
        <v>36</v>
      </c>
      <c r="AC91" s="1" t="str">
        <f t="shared" si="45"/>
        <v>null</v>
      </c>
      <c r="AD91" s="1" t="str">
        <f t="shared" si="46"/>
        <v>null</v>
      </c>
      <c r="AE91" s="1" t="s">
        <v>36</v>
      </c>
      <c r="AF91" s="1" t="s">
        <v>36</v>
      </c>
      <c r="AG91" s="1" t="s">
        <v>36</v>
      </c>
      <c r="AH91" s="1" t="str">
        <f t="shared" si="47"/>
        <v>null</v>
      </c>
      <c r="AI91" s="1" t="str">
        <f t="shared" si="48"/>
        <v>null</v>
      </c>
      <c r="AJ91" s="1" t="s">
        <v>36</v>
      </c>
      <c r="AK91" s="1" t="s">
        <v>36</v>
      </c>
      <c r="AL91" s="1">
        <f>MIN(N91,S91,X91,AH91)</f>
        <v>-0.93372330080180177</v>
      </c>
      <c r="AM91" s="1">
        <f>AVERAGE(N91,S91,X91,AH91)</f>
        <v>-0.92439759775391572</v>
      </c>
      <c r="AN91" s="1">
        <f>MAX(N91,S91,X91,AH91)</f>
        <v>-0.91507189470602968</v>
      </c>
      <c r="AO91" s="1">
        <f t="shared" ref="AO91" si="58">AN91-AL91</f>
        <v>1.8651406095772094E-2</v>
      </c>
      <c r="AP91" s="1" t="s">
        <v>39</v>
      </c>
      <c r="AQ91" s="1">
        <v>1.48</v>
      </c>
      <c r="AR91" s="1">
        <v>1.2493263490900255</v>
      </c>
      <c r="AS91" s="1">
        <v>0</v>
      </c>
      <c r="AT91" s="1">
        <v>5</v>
      </c>
      <c r="AU91" s="1">
        <v>0.75</v>
      </c>
      <c r="AV91" s="1">
        <v>2</v>
      </c>
      <c r="AW91" s="1">
        <v>1</v>
      </c>
      <c r="AX91" s="1" t="s">
        <v>45</v>
      </c>
      <c r="AY91" s="1" t="s">
        <v>58</v>
      </c>
      <c r="AZ91" s="1" t="s">
        <v>74</v>
      </c>
      <c r="BA91" s="1" t="s">
        <v>54</v>
      </c>
      <c r="BB91" s="1" t="s">
        <v>57</v>
      </c>
    </row>
    <row r="92" spans="1:61" x14ac:dyDescent="0.25">
      <c r="A92" s="1">
        <v>91</v>
      </c>
      <c r="B92" s="2" t="s">
        <v>201</v>
      </c>
      <c r="C92" s="6">
        <v>3</v>
      </c>
      <c r="D92" s="1">
        <v>75</v>
      </c>
      <c r="E92" s="1">
        <v>50</v>
      </c>
      <c r="F92" s="1">
        <f t="shared" si="38"/>
        <v>25</v>
      </c>
      <c r="G92" s="1">
        <v>2.59</v>
      </c>
      <c r="H92" s="1">
        <v>7.6</v>
      </c>
      <c r="I92" s="1">
        <v>740</v>
      </c>
      <c r="J92" s="1" t="s">
        <v>3</v>
      </c>
      <c r="K92" s="1" t="s">
        <v>36</v>
      </c>
      <c r="L92" s="1" t="s">
        <v>41</v>
      </c>
      <c r="M92" s="1">
        <v>31</v>
      </c>
      <c r="N92" s="1">
        <f t="shared" si="39"/>
        <v>-0.37418111792863662</v>
      </c>
      <c r="O92" s="1">
        <f t="shared" si="40"/>
        <v>1.0344827586206897</v>
      </c>
      <c r="P92" s="1" t="s">
        <v>38</v>
      </c>
      <c r="Q92" s="1" t="s">
        <v>38</v>
      </c>
      <c r="R92" s="1">
        <v>36</v>
      </c>
      <c r="S92" s="1">
        <f t="shared" si="41"/>
        <v>-0.28092408744977576</v>
      </c>
      <c r="T92" s="1">
        <f t="shared" si="42"/>
        <v>1.6091954022988506</v>
      </c>
      <c r="U92" s="1" t="s">
        <v>38</v>
      </c>
      <c r="V92" s="1" t="s">
        <v>38</v>
      </c>
      <c r="W92" s="1">
        <v>23</v>
      </c>
      <c r="X92" s="1">
        <f t="shared" si="43"/>
        <v>-0.52339236669481404</v>
      </c>
      <c r="Y92" s="1">
        <f t="shared" si="44"/>
        <v>0.11494252873563218</v>
      </c>
      <c r="Z92" s="1" t="s">
        <v>38</v>
      </c>
      <c r="AA92" s="1" t="s">
        <v>38</v>
      </c>
      <c r="AB92" s="1" t="s">
        <v>36</v>
      </c>
      <c r="AC92" s="1" t="str">
        <f t="shared" si="45"/>
        <v>null</v>
      </c>
      <c r="AD92" s="1" t="str">
        <f t="shared" si="46"/>
        <v>null</v>
      </c>
      <c r="AE92" s="1" t="s">
        <v>36</v>
      </c>
      <c r="AF92" s="1" t="s">
        <v>36</v>
      </c>
      <c r="AG92" s="1" t="s">
        <v>36</v>
      </c>
      <c r="AH92" s="1" t="str">
        <f t="shared" si="47"/>
        <v>null</v>
      </c>
      <c r="AI92" s="1" t="str">
        <f t="shared" si="48"/>
        <v>null</v>
      </c>
      <c r="AJ92" s="1" t="s">
        <v>36</v>
      </c>
      <c r="AK92" s="1" t="s">
        <v>36</v>
      </c>
      <c r="AL92" s="1">
        <f>MIN(N92,S92,X92,AH92)</f>
        <v>-0.52339236669481404</v>
      </c>
      <c r="AM92" s="1">
        <f>AVERAGE(N92,S92,X92,AH92)</f>
        <v>-0.39283252402440877</v>
      </c>
      <c r="AN92" s="1">
        <f>MAX(N92,S92,X92,AH92)</f>
        <v>-0.28092408744977576</v>
      </c>
      <c r="AO92" s="1">
        <f t="shared" ref="AO92:AO128" si="59">AN92-AL92</f>
        <v>0.24246827924503828</v>
      </c>
      <c r="AP92" s="1" t="s">
        <v>38</v>
      </c>
      <c r="AQ92" s="1">
        <v>62.215686274509807</v>
      </c>
      <c r="AR92" s="1">
        <v>18.862994168996813</v>
      </c>
      <c r="AS92" s="1">
        <v>22</v>
      </c>
      <c r="AT92" s="1">
        <v>109</v>
      </c>
      <c r="AU92" s="1">
        <v>49</v>
      </c>
      <c r="AV92" s="1">
        <v>77</v>
      </c>
      <c r="AW92" s="1">
        <v>61</v>
      </c>
      <c r="AX92" s="1" t="s">
        <v>45</v>
      </c>
      <c r="AY92" s="1" t="s">
        <v>47</v>
      </c>
      <c r="AZ92" s="1" t="s">
        <v>55</v>
      </c>
      <c r="BA92" s="1" t="s">
        <v>53</v>
      </c>
    </row>
    <row r="93" spans="1:61" x14ac:dyDescent="0.25">
      <c r="A93" s="1">
        <v>92</v>
      </c>
      <c r="B93" s="2" t="s">
        <v>202</v>
      </c>
      <c r="C93" s="6">
        <v>3</v>
      </c>
      <c r="D93" s="1">
        <v>30</v>
      </c>
      <c r="E93" s="1">
        <v>22</v>
      </c>
      <c r="F93" s="1">
        <f t="shared" si="38"/>
        <v>8</v>
      </c>
      <c r="G93" s="1">
        <v>1.1599999999999999</v>
      </c>
      <c r="H93" s="1">
        <v>7.3</v>
      </c>
      <c r="I93" s="1">
        <v>379</v>
      </c>
      <c r="J93" s="1" t="s">
        <v>3</v>
      </c>
      <c r="K93" s="1" t="s">
        <v>36</v>
      </c>
      <c r="L93" s="1" t="s">
        <v>41</v>
      </c>
      <c r="M93" s="1">
        <v>75</v>
      </c>
      <c r="N93" s="1">
        <f t="shared" si="39"/>
        <v>0.44648075028533896</v>
      </c>
      <c r="O93" s="1">
        <f t="shared" si="40"/>
        <v>6.375</v>
      </c>
      <c r="P93" s="1" t="s">
        <v>38</v>
      </c>
      <c r="Q93" s="1" t="s">
        <v>39</v>
      </c>
      <c r="R93" s="1">
        <v>77</v>
      </c>
      <c r="S93" s="1">
        <f t="shared" si="41"/>
        <v>0.48378356247688326</v>
      </c>
      <c r="T93" s="1">
        <f t="shared" si="42"/>
        <v>6.625</v>
      </c>
      <c r="U93" s="1" t="s">
        <v>39</v>
      </c>
      <c r="V93" s="1" t="s">
        <v>39</v>
      </c>
      <c r="W93" s="1">
        <v>65</v>
      </c>
      <c r="X93" s="1">
        <f t="shared" si="43"/>
        <v>0.25996668932761718</v>
      </c>
      <c r="Y93" s="1">
        <f t="shared" si="44"/>
        <v>5.125</v>
      </c>
      <c r="Z93" s="1" t="s">
        <v>38</v>
      </c>
      <c r="AA93" s="1" t="s">
        <v>38</v>
      </c>
      <c r="AB93" s="1" t="s">
        <v>36</v>
      </c>
      <c r="AC93" s="1" t="str">
        <f t="shared" si="45"/>
        <v>null</v>
      </c>
      <c r="AD93" s="1" t="str">
        <f t="shared" si="46"/>
        <v>null</v>
      </c>
      <c r="AE93" s="1" t="s">
        <v>36</v>
      </c>
      <c r="AF93" s="1" t="s">
        <v>36</v>
      </c>
      <c r="AG93" s="1" t="s">
        <v>36</v>
      </c>
      <c r="AH93" s="1" t="str">
        <f t="shared" si="47"/>
        <v>null</v>
      </c>
      <c r="AI93" s="1" t="str">
        <f t="shared" si="48"/>
        <v>null</v>
      </c>
      <c r="AJ93" s="1" t="s">
        <v>36</v>
      </c>
      <c r="AK93" s="1" t="s">
        <v>36</v>
      </c>
      <c r="AL93" s="1">
        <f>MIN(N93,S93,X93,AH93)</f>
        <v>0.25996668932761718</v>
      </c>
      <c r="AM93" s="1">
        <f>AVERAGE(N93,S93,X93,AH93)</f>
        <v>0.39674366736327982</v>
      </c>
      <c r="AN93" s="1">
        <f>MAX(N93,S93,X93,AH93)</f>
        <v>0.48378356247688326</v>
      </c>
      <c r="AO93" s="1">
        <f t="shared" si="59"/>
        <v>0.22381687314926607</v>
      </c>
      <c r="AP93" s="1" t="s">
        <v>38</v>
      </c>
      <c r="AQ93" s="1">
        <v>50.490196078431374</v>
      </c>
      <c r="AR93" s="1">
        <v>16.454023883560652</v>
      </c>
      <c r="AS93" s="1">
        <v>24</v>
      </c>
      <c r="AT93" s="1">
        <v>104</v>
      </c>
      <c r="AU93" s="1">
        <v>39</v>
      </c>
      <c r="AV93" s="1">
        <v>61</v>
      </c>
      <c r="AW93" s="1">
        <v>46</v>
      </c>
      <c r="AX93" s="1" t="s">
        <v>45</v>
      </c>
      <c r="AY93" s="1" t="s">
        <v>47</v>
      </c>
    </row>
    <row r="94" spans="1:61" x14ac:dyDescent="0.25">
      <c r="A94" s="1">
        <v>93</v>
      </c>
      <c r="B94" s="2" t="s">
        <v>203</v>
      </c>
      <c r="C94" s="6">
        <v>3</v>
      </c>
      <c r="D94" s="1">
        <v>120</v>
      </c>
      <c r="E94" s="1">
        <v>60</v>
      </c>
      <c r="F94" s="1">
        <f t="shared" si="38"/>
        <v>60</v>
      </c>
      <c r="G94" s="1">
        <v>2.29</v>
      </c>
      <c r="H94" s="1">
        <v>7.6</v>
      </c>
      <c r="I94" s="1">
        <v>1545</v>
      </c>
      <c r="J94" s="1" t="s">
        <v>3</v>
      </c>
      <c r="K94" s="1" t="s">
        <v>36</v>
      </c>
      <c r="L94" s="1" t="s">
        <v>41</v>
      </c>
      <c r="M94" s="1">
        <v>87</v>
      </c>
      <c r="N94" s="1">
        <f t="shared" si="39"/>
        <v>0.67029762343460497</v>
      </c>
      <c r="O94" s="1">
        <f t="shared" si="40"/>
        <v>6.454545454545455</v>
      </c>
      <c r="P94" s="1" t="s">
        <v>38</v>
      </c>
      <c r="Q94" s="1" t="s">
        <v>38</v>
      </c>
      <c r="R94" s="1">
        <v>105</v>
      </c>
      <c r="S94" s="1">
        <f t="shared" si="41"/>
        <v>1.006022933158504</v>
      </c>
      <c r="T94" s="1">
        <f t="shared" si="42"/>
        <v>8.0909090909090899</v>
      </c>
      <c r="U94" s="1" t="s">
        <v>38</v>
      </c>
      <c r="V94" s="1" t="s">
        <v>38</v>
      </c>
      <c r="W94" s="1">
        <v>87</v>
      </c>
      <c r="X94" s="1">
        <f t="shared" si="43"/>
        <v>0.67029762343460497</v>
      </c>
      <c r="Y94" s="1">
        <f t="shared" si="44"/>
        <v>6.454545454545455</v>
      </c>
      <c r="Z94" s="1" t="s">
        <v>38</v>
      </c>
      <c r="AA94" s="1" t="s">
        <v>39</v>
      </c>
      <c r="AB94" s="1" t="s">
        <v>36</v>
      </c>
      <c r="AC94" s="1" t="str">
        <f t="shared" si="45"/>
        <v>null</v>
      </c>
      <c r="AD94" s="1" t="str">
        <f t="shared" si="46"/>
        <v>null</v>
      </c>
      <c r="AE94" s="1" t="s">
        <v>36</v>
      </c>
      <c r="AF94" s="1" t="s">
        <v>36</v>
      </c>
      <c r="AG94" s="1" t="s">
        <v>36</v>
      </c>
      <c r="AH94" s="1" t="str">
        <f t="shared" si="47"/>
        <v>null</v>
      </c>
      <c r="AI94" s="1" t="str">
        <f t="shared" si="48"/>
        <v>null</v>
      </c>
      <c r="AJ94" s="1" t="s">
        <v>36</v>
      </c>
      <c r="AK94" s="1" t="s">
        <v>36</v>
      </c>
      <c r="AL94" s="1">
        <f>MIN(N94,S94,X94,AH94)</f>
        <v>0.67029762343460497</v>
      </c>
      <c r="AM94" s="1">
        <f>AVERAGE(N94,S94,X94,AH94)</f>
        <v>0.78220606000923798</v>
      </c>
      <c r="AN94" s="1">
        <f>MAX(N94,S94,X94,AH94)</f>
        <v>1.006022933158504</v>
      </c>
      <c r="AO94" s="1">
        <f t="shared" si="59"/>
        <v>0.33572530972389902</v>
      </c>
      <c r="AP94" s="1" t="s">
        <v>38</v>
      </c>
      <c r="AQ94" s="1">
        <v>72.297297297297291</v>
      </c>
      <c r="AR94" s="1">
        <v>23.004667237643641</v>
      </c>
      <c r="AS94" s="1">
        <v>16</v>
      </c>
      <c r="AT94" s="1">
        <v>126</v>
      </c>
      <c r="AU94" s="1">
        <v>55</v>
      </c>
      <c r="AV94" s="1">
        <v>90</v>
      </c>
      <c r="AW94" s="1">
        <v>71</v>
      </c>
      <c r="AX94" s="1" t="s">
        <v>84</v>
      </c>
      <c r="AY94" s="1" t="s">
        <v>58</v>
      </c>
      <c r="AZ94" s="1" t="s">
        <v>158</v>
      </c>
      <c r="BA94" s="1" t="s">
        <v>54</v>
      </c>
      <c r="BB94" s="1" t="s">
        <v>250</v>
      </c>
      <c r="BC94" s="1" t="s">
        <v>251</v>
      </c>
      <c r="BD94" s="1" t="s">
        <v>252</v>
      </c>
      <c r="BE94" s="1" t="s">
        <v>65</v>
      </c>
    </row>
    <row r="95" spans="1:61" x14ac:dyDescent="0.25">
      <c r="A95" s="1">
        <v>94</v>
      </c>
      <c r="B95" s="2" t="s">
        <v>204</v>
      </c>
      <c r="C95" s="6">
        <v>3</v>
      </c>
      <c r="D95" s="1">
        <v>90</v>
      </c>
      <c r="E95" s="1">
        <v>90</v>
      </c>
      <c r="F95" s="1">
        <f t="shared" si="38"/>
        <v>0</v>
      </c>
      <c r="G95" s="1">
        <v>3.69</v>
      </c>
      <c r="H95" s="1">
        <v>7.6</v>
      </c>
      <c r="I95" s="1">
        <v>456</v>
      </c>
      <c r="J95" s="1" t="s">
        <v>3</v>
      </c>
      <c r="K95" s="1" t="s">
        <v>41</v>
      </c>
      <c r="L95" s="1" t="s">
        <v>41</v>
      </c>
      <c r="M95" s="1">
        <v>50</v>
      </c>
      <c r="N95" s="1">
        <f t="shared" si="39"/>
        <v>-1.9804402108965374E-2</v>
      </c>
      <c r="O95" s="1">
        <f t="shared" si="40"/>
        <v>0.65530799475753598</v>
      </c>
      <c r="P95" s="1" t="s">
        <v>38</v>
      </c>
      <c r="Q95" s="1" t="s">
        <v>39</v>
      </c>
      <c r="R95" s="1">
        <v>488</v>
      </c>
      <c r="S95" s="1">
        <f t="shared" si="41"/>
        <v>8.1495114678392468</v>
      </c>
      <c r="T95" s="1">
        <f t="shared" si="42"/>
        <v>6.3958060288335519</v>
      </c>
      <c r="U95" s="1" t="s">
        <v>38</v>
      </c>
      <c r="V95" s="1" t="s">
        <v>38</v>
      </c>
      <c r="W95" s="1">
        <v>0</v>
      </c>
      <c r="X95" s="1">
        <f t="shared" si="43"/>
        <v>-0.95237470689757397</v>
      </c>
      <c r="Y95" s="1">
        <f t="shared" si="44"/>
        <v>0</v>
      </c>
      <c r="Z95" s="1" t="s">
        <v>38</v>
      </c>
      <c r="AA95" s="1" t="s">
        <v>38</v>
      </c>
      <c r="AB95" s="1" t="s">
        <v>36</v>
      </c>
      <c r="AC95" s="1" t="str">
        <f t="shared" si="45"/>
        <v>null</v>
      </c>
      <c r="AD95" s="1" t="str">
        <f t="shared" si="46"/>
        <v>null</v>
      </c>
      <c r="AE95" s="1" t="s">
        <v>36</v>
      </c>
      <c r="AF95" s="1" t="s">
        <v>36</v>
      </c>
      <c r="AG95" s="1" t="s">
        <v>36</v>
      </c>
      <c r="AH95" s="1" t="str">
        <f t="shared" si="47"/>
        <v>null</v>
      </c>
      <c r="AI95" s="1" t="str">
        <f t="shared" si="48"/>
        <v>null</v>
      </c>
      <c r="AJ95" s="1" t="s">
        <v>36</v>
      </c>
      <c r="AK95" s="1" t="s">
        <v>36</v>
      </c>
      <c r="AL95" s="1">
        <f>MIN(N95,S95,X95,AH95)</f>
        <v>-0.95237470689757397</v>
      </c>
      <c r="AM95" s="1">
        <f>AVERAGE(N95,S95,X95,AH95)</f>
        <v>2.3924441196109023</v>
      </c>
      <c r="AN95" s="1">
        <f>MAX(N95,S95,X95,AH95)</f>
        <v>8.1495114678392468</v>
      </c>
      <c r="AO95" s="1">
        <f t="shared" si="59"/>
        <v>9.1018861747368209</v>
      </c>
      <c r="AP95" s="1" t="s">
        <v>38</v>
      </c>
      <c r="AQ95" s="1">
        <v>409.92156862745099</v>
      </c>
      <c r="AR95" s="1">
        <v>195.34941444880297</v>
      </c>
      <c r="AS95" s="1">
        <v>0</v>
      </c>
      <c r="AT95" s="1">
        <v>763</v>
      </c>
      <c r="AU95" s="1">
        <v>281</v>
      </c>
      <c r="AV95" s="1">
        <v>541</v>
      </c>
      <c r="AW95" s="1">
        <v>441</v>
      </c>
      <c r="AX95" s="1" t="s">
        <v>93</v>
      </c>
      <c r="AY95" s="1" t="s">
        <v>45</v>
      </c>
      <c r="AZ95" s="1" t="s">
        <v>169</v>
      </c>
      <c r="BA95" s="1" t="s">
        <v>153</v>
      </c>
      <c r="BB95" s="1" t="s">
        <v>62</v>
      </c>
      <c r="BC95" s="1" t="s">
        <v>55</v>
      </c>
    </row>
    <row r="96" spans="1:61" x14ac:dyDescent="0.25">
      <c r="A96" s="1">
        <v>95</v>
      </c>
      <c r="B96" s="2" t="s">
        <v>205</v>
      </c>
      <c r="C96" s="6">
        <v>3</v>
      </c>
      <c r="D96" s="1" t="s">
        <v>36</v>
      </c>
      <c r="E96" s="1">
        <v>120</v>
      </c>
      <c r="F96" s="1" t="s">
        <v>36</v>
      </c>
      <c r="G96" s="1">
        <v>3.1</v>
      </c>
      <c r="H96" s="1">
        <v>8.6</v>
      </c>
      <c r="I96" s="1">
        <v>295</v>
      </c>
      <c r="J96" s="1" t="s">
        <v>3</v>
      </c>
      <c r="K96" s="1" t="s">
        <v>36</v>
      </c>
      <c r="L96" s="1" t="s">
        <v>36</v>
      </c>
      <c r="M96" s="1" t="s">
        <v>36</v>
      </c>
      <c r="N96" s="1" t="str">
        <f t="shared" si="39"/>
        <v>null</v>
      </c>
      <c r="O96" s="1" t="str">
        <f t="shared" si="40"/>
        <v>null</v>
      </c>
      <c r="P96" s="1" t="s">
        <v>36</v>
      </c>
      <c r="Q96" s="1" t="s">
        <v>36</v>
      </c>
      <c r="R96" s="1" t="s">
        <v>36</v>
      </c>
      <c r="S96" s="1" t="str">
        <f t="shared" si="41"/>
        <v>null</v>
      </c>
      <c r="T96" s="1" t="str">
        <f t="shared" si="42"/>
        <v>null</v>
      </c>
      <c r="U96" s="1" t="s">
        <v>38</v>
      </c>
      <c r="V96" s="1" t="s">
        <v>38</v>
      </c>
      <c r="W96" s="1" t="s">
        <v>36</v>
      </c>
      <c r="X96" s="1" t="str">
        <f t="shared" si="43"/>
        <v>null</v>
      </c>
      <c r="Y96" s="1" t="str">
        <f t="shared" si="44"/>
        <v>null</v>
      </c>
      <c r="Z96" s="1" t="s">
        <v>36</v>
      </c>
      <c r="AA96" s="1" t="s">
        <v>36</v>
      </c>
      <c r="AB96" s="1" t="s">
        <v>36</v>
      </c>
      <c r="AC96" s="1" t="str">
        <f t="shared" si="45"/>
        <v>null</v>
      </c>
      <c r="AD96" s="1" t="str">
        <f t="shared" si="46"/>
        <v>null</v>
      </c>
      <c r="AE96" s="1" t="s">
        <v>38</v>
      </c>
      <c r="AF96" s="1" t="s">
        <v>38</v>
      </c>
      <c r="AG96" s="1" t="s">
        <v>36</v>
      </c>
      <c r="AH96" s="1" t="str">
        <f t="shared" si="47"/>
        <v>null</v>
      </c>
      <c r="AI96" s="1" t="str">
        <f t="shared" si="48"/>
        <v>null</v>
      </c>
      <c r="AJ96" s="1" t="s">
        <v>36</v>
      </c>
      <c r="AK96" s="1" t="s">
        <v>36</v>
      </c>
      <c r="AL96" s="1" t="s">
        <v>36</v>
      </c>
      <c r="AM96" s="1" t="s">
        <v>36</v>
      </c>
      <c r="AN96" s="1" t="s">
        <v>36</v>
      </c>
      <c r="AO96" s="1" t="s">
        <v>36</v>
      </c>
      <c r="AP96" s="1" t="s">
        <v>39</v>
      </c>
      <c r="AQ96" s="1" t="s">
        <v>36</v>
      </c>
      <c r="AR96" s="1" t="s">
        <v>36</v>
      </c>
      <c r="AS96" s="1" t="s">
        <v>36</v>
      </c>
      <c r="AT96" s="1" t="s">
        <v>36</v>
      </c>
      <c r="AU96" s="1" t="s">
        <v>36</v>
      </c>
      <c r="AV96" s="1" t="s">
        <v>36</v>
      </c>
      <c r="AW96" s="1" t="s">
        <v>36</v>
      </c>
      <c r="AX96" s="1" t="s">
        <v>253</v>
      </c>
      <c r="AY96" s="1" t="s">
        <v>158</v>
      </c>
      <c r="AZ96" s="1" t="s">
        <v>54</v>
      </c>
      <c r="BA96" s="1" t="s">
        <v>57</v>
      </c>
      <c r="BB96" s="1" t="s">
        <v>254</v>
      </c>
      <c r="BC96" s="1" t="s">
        <v>59</v>
      </c>
    </row>
    <row r="97" spans="1:58" x14ac:dyDescent="0.25">
      <c r="A97" s="1">
        <v>96</v>
      </c>
      <c r="B97" s="2" t="s">
        <v>206</v>
      </c>
      <c r="C97" s="6">
        <v>3</v>
      </c>
      <c r="D97" s="1">
        <v>60</v>
      </c>
      <c r="E97" s="1">
        <v>53</v>
      </c>
      <c r="F97" s="1">
        <f t="shared" si="38"/>
        <v>7</v>
      </c>
      <c r="G97" s="1">
        <v>2.1</v>
      </c>
      <c r="H97" s="1">
        <v>7</v>
      </c>
      <c r="I97" s="1">
        <v>489</v>
      </c>
      <c r="J97" s="1" t="s">
        <v>3</v>
      </c>
      <c r="K97" s="1" t="s">
        <v>40</v>
      </c>
      <c r="L97" s="1" t="s">
        <v>41</v>
      </c>
      <c r="M97" s="1">
        <v>122</v>
      </c>
      <c r="N97" s="1">
        <f t="shared" si="39"/>
        <v>1.3230968367866309</v>
      </c>
      <c r="O97" s="1">
        <f t="shared" si="40"/>
        <v>5.612903225806452</v>
      </c>
      <c r="P97" s="1" t="s">
        <v>38</v>
      </c>
      <c r="Q97" s="1" t="s">
        <v>38</v>
      </c>
      <c r="R97" s="1">
        <v>153</v>
      </c>
      <c r="S97" s="1">
        <f t="shared" si="41"/>
        <v>1.9012904257555683</v>
      </c>
      <c r="T97" s="1">
        <f t="shared" si="42"/>
        <v>7.6129032258064511</v>
      </c>
      <c r="U97" s="1" t="s">
        <v>38</v>
      </c>
      <c r="V97" s="1" t="s">
        <v>39</v>
      </c>
      <c r="W97" s="1">
        <v>110</v>
      </c>
      <c r="X97" s="1">
        <f t="shared" si="43"/>
        <v>1.0992799636373649</v>
      </c>
      <c r="Y97" s="1">
        <f t="shared" si="44"/>
        <v>4.838709677419355</v>
      </c>
      <c r="Z97" s="1" t="s">
        <v>38</v>
      </c>
      <c r="AA97" s="1" t="s">
        <v>38</v>
      </c>
      <c r="AB97" s="1" t="s">
        <v>36</v>
      </c>
      <c r="AC97" s="1" t="str">
        <f t="shared" si="45"/>
        <v>null</v>
      </c>
      <c r="AD97" s="1" t="str">
        <f t="shared" si="46"/>
        <v>null</v>
      </c>
      <c r="AE97" s="1" t="s">
        <v>36</v>
      </c>
      <c r="AF97" s="1" t="s">
        <v>36</v>
      </c>
      <c r="AG97" s="1" t="s">
        <v>36</v>
      </c>
      <c r="AH97" s="1" t="str">
        <f t="shared" si="47"/>
        <v>null</v>
      </c>
      <c r="AI97" s="1" t="str">
        <f t="shared" si="48"/>
        <v>null</v>
      </c>
      <c r="AJ97" s="1" t="s">
        <v>36</v>
      </c>
      <c r="AK97" s="1" t="s">
        <v>36</v>
      </c>
      <c r="AL97" s="1">
        <f t="shared" ref="AL97:AL128" si="60">MIN(N97,S97,X97,AH97)</f>
        <v>1.0992799636373649</v>
      </c>
      <c r="AM97" s="1">
        <f t="shared" ref="AM97:AM128" si="61">AVERAGE(N97,S97,X97,AH97)</f>
        <v>1.4412224087265215</v>
      </c>
      <c r="AN97" s="1">
        <f t="shared" ref="AN97:AN128" si="62">MAX(N97,S97,X97,AH97)</f>
        <v>1.9012904257555683</v>
      </c>
      <c r="AO97" s="1">
        <f t="shared" si="59"/>
        <v>0.80201046211820337</v>
      </c>
      <c r="AP97" s="1" t="s">
        <v>38</v>
      </c>
      <c r="AQ97" s="1">
        <v>127.07843137254902</v>
      </c>
      <c r="AR97" s="1">
        <v>27.776135899188628</v>
      </c>
      <c r="AS97" s="1">
        <v>35</v>
      </c>
      <c r="AT97" s="1">
        <v>190</v>
      </c>
      <c r="AU97" s="1">
        <v>114</v>
      </c>
      <c r="AV97" s="1">
        <v>141</v>
      </c>
      <c r="AW97" s="1">
        <v>128</v>
      </c>
      <c r="AX97" s="1" t="s">
        <v>45</v>
      </c>
      <c r="AY97" s="1" t="s">
        <v>54</v>
      </c>
      <c r="AZ97" s="1" t="s">
        <v>150</v>
      </c>
      <c r="BA97" s="1" t="s">
        <v>47</v>
      </c>
      <c r="BB97" s="1" t="s">
        <v>55</v>
      </c>
    </row>
    <row r="98" spans="1:58" x14ac:dyDescent="0.25">
      <c r="A98" s="1">
        <v>97</v>
      </c>
      <c r="B98" s="2" t="s">
        <v>207</v>
      </c>
      <c r="C98" s="6">
        <v>3</v>
      </c>
      <c r="D98" s="1">
        <v>120</v>
      </c>
      <c r="E98" s="1">
        <v>90</v>
      </c>
      <c r="F98" s="1">
        <f t="shared" si="38"/>
        <v>30</v>
      </c>
      <c r="G98" s="1" t="s">
        <v>36</v>
      </c>
      <c r="H98" s="1" t="s">
        <v>36</v>
      </c>
      <c r="I98" s="1" t="s">
        <v>36</v>
      </c>
      <c r="J98" s="1" t="s">
        <v>3</v>
      </c>
      <c r="K98" s="1" t="s">
        <v>37</v>
      </c>
      <c r="L98" s="1" t="s">
        <v>41</v>
      </c>
      <c r="M98" s="1">
        <v>83</v>
      </c>
      <c r="N98" s="1">
        <f t="shared" si="39"/>
        <v>0.59569199905151626</v>
      </c>
      <c r="O98" s="1">
        <f t="shared" si="40"/>
        <v>1.8309859154929577</v>
      </c>
      <c r="P98" s="1" t="s">
        <v>38</v>
      </c>
      <c r="Q98" s="1" t="s">
        <v>38</v>
      </c>
      <c r="R98" s="1">
        <v>112</v>
      </c>
      <c r="S98" s="1">
        <f t="shared" si="41"/>
        <v>1.1365827758289093</v>
      </c>
      <c r="T98" s="1">
        <f t="shared" si="42"/>
        <v>3.192488262910798</v>
      </c>
      <c r="U98" s="1" t="s">
        <v>39</v>
      </c>
      <c r="V98" s="1" t="s">
        <v>39</v>
      </c>
      <c r="W98" s="1">
        <v>107</v>
      </c>
      <c r="X98" s="1">
        <f t="shared" si="43"/>
        <v>1.0433257453500484</v>
      </c>
      <c r="Y98" s="1">
        <f t="shared" si="44"/>
        <v>2.9577464788732395</v>
      </c>
      <c r="Z98" s="1" t="s">
        <v>38</v>
      </c>
      <c r="AA98" s="1" t="s">
        <v>38</v>
      </c>
      <c r="AB98" s="1" t="s">
        <v>36</v>
      </c>
      <c r="AC98" s="1" t="str">
        <f t="shared" si="45"/>
        <v>null</v>
      </c>
      <c r="AD98" s="1" t="str">
        <f t="shared" si="46"/>
        <v>null</v>
      </c>
      <c r="AE98" s="1" t="s">
        <v>36</v>
      </c>
      <c r="AF98" s="1" t="s">
        <v>36</v>
      </c>
      <c r="AG98" s="1" t="s">
        <v>36</v>
      </c>
      <c r="AH98" s="1" t="str">
        <f t="shared" si="47"/>
        <v>null</v>
      </c>
      <c r="AI98" s="1" t="str">
        <f t="shared" si="48"/>
        <v>null</v>
      </c>
      <c r="AJ98" s="1" t="s">
        <v>36</v>
      </c>
      <c r="AK98" s="1" t="s">
        <v>36</v>
      </c>
      <c r="AL98" s="1">
        <f t="shared" si="60"/>
        <v>0.59569199905151626</v>
      </c>
      <c r="AM98" s="1">
        <f t="shared" si="61"/>
        <v>0.92520017341015792</v>
      </c>
      <c r="AN98" s="1">
        <f t="shared" si="62"/>
        <v>1.1365827758289093</v>
      </c>
      <c r="AO98" s="1">
        <f t="shared" si="59"/>
        <v>0.54089077677739306</v>
      </c>
      <c r="AP98" s="1" t="s">
        <v>38</v>
      </c>
      <c r="AQ98" s="1">
        <v>114.3</v>
      </c>
      <c r="AR98" s="1">
        <v>45.049292730410365</v>
      </c>
      <c r="AS98" s="1">
        <v>44</v>
      </c>
      <c r="AT98" s="1">
        <v>257</v>
      </c>
      <c r="AU98" s="1">
        <v>83</v>
      </c>
      <c r="AV98" s="1">
        <v>122.25</v>
      </c>
      <c r="AW98" s="1">
        <v>105</v>
      </c>
      <c r="AX98" s="1" t="s">
        <v>47</v>
      </c>
    </row>
    <row r="99" spans="1:58" x14ac:dyDescent="0.25">
      <c r="A99" s="1">
        <v>98</v>
      </c>
      <c r="B99" s="2" t="s">
        <v>208</v>
      </c>
      <c r="C99" s="6">
        <v>3</v>
      </c>
      <c r="D99" s="1">
        <v>90</v>
      </c>
      <c r="E99" s="1">
        <v>60</v>
      </c>
      <c r="F99" s="1">
        <f t="shared" si="38"/>
        <v>30</v>
      </c>
      <c r="G99" s="1">
        <v>2.4300000000000002</v>
      </c>
      <c r="H99" s="1">
        <v>7.1</v>
      </c>
      <c r="I99" s="1">
        <v>497</v>
      </c>
      <c r="J99" s="1" t="s">
        <v>3</v>
      </c>
      <c r="K99" s="1" t="s">
        <v>41</v>
      </c>
      <c r="L99" s="1" t="s">
        <v>40</v>
      </c>
      <c r="M99" s="1">
        <v>68</v>
      </c>
      <c r="N99" s="1">
        <f t="shared" si="39"/>
        <v>0.31592090761493374</v>
      </c>
      <c r="O99" s="1">
        <f t="shared" si="40"/>
        <v>6.7532467532467528</v>
      </c>
      <c r="P99" s="1" t="s">
        <v>38</v>
      </c>
      <c r="Q99" s="1" t="s">
        <v>38</v>
      </c>
      <c r="R99" s="1">
        <v>72</v>
      </c>
      <c r="S99" s="1">
        <f t="shared" si="41"/>
        <v>0.3905265319980224</v>
      </c>
      <c r="T99" s="1">
        <f t="shared" si="42"/>
        <v>7.2727272727272734</v>
      </c>
      <c r="U99" s="1" t="s">
        <v>38</v>
      </c>
      <c r="V99" s="1" t="s">
        <v>38</v>
      </c>
      <c r="W99" s="1">
        <v>72</v>
      </c>
      <c r="X99" s="1">
        <f t="shared" si="43"/>
        <v>0.3905265319980224</v>
      </c>
      <c r="Y99" s="1">
        <f t="shared" si="44"/>
        <v>7.2727272727272734</v>
      </c>
      <c r="Z99" s="1" t="s">
        <v>38</v>
      </c>
      <c r="AA99" s="1" t="s">
        <v>38</v>
      </c>
      <c r="AB99" s="1" t="s">
        <v>36</v>
      </c>
      <c r="AC99" s="1" t="str">
        <f t="shared" si="45"/>
        <v>null</v>
      </c>
      <c r="AD99" s="1" t="str">
        <f t="shared" si="46"/>
        <v>null</v>
      </c>
      <c r="AE99" s="1" t="s">
        <v>36</v>
      </c>
      <c r="AF99" s="1" t="s">
        <v>36</v>
      </c>
      <c r="AG99" s="1" t="s">
        <v>36</v>
      </c>
      <c r="AH99" s="1" t="str">
        <f t="shared" si="47"/>
        <v>null</v>
      </c>
      <c r="AI99" s="1" t="str">
        <f t="shared" si="48"/>
        <v>null</v>
      </c>
      <c r="AJ99" s="1" t="s">
        <v>36</v>
      </c>
      <c r="AK99" s="1" t="s">
        <v>36</v>
      </c>
      <c r="AL99" s="1">
        <f t="shared" si="60"/>
        <v>0.31592090761493374</v>
      </c>
      <c r="AM99" s="1">
        <f t="shared" si="61"/>
        <v>0.36565799053699283</v>
      </c>
      <c r="AN99" s="1">
        <f t="shared" si="62"/>
        <v>0.3905265319980224</v>
      </c>
      <c r="AO99" s="1">
        <f t="shared" si="59"/>
        <v>7.4605624383088653E-2</v>
      </c>
      <c r="AP99" s="1" t="s">
        <v>38</v>
      </c>
      <c r="AQ99" s="1">
        <v>54.627450980392155</v>
      </c>
      <c r="AR99" s="1">
        <v>19.271700271967411</v>
      </c>
      <c r="AS99" s="1">
        <v>16</v>
      </c>
      <c r="AT99" s="1">
        <v>93</v>
      </c>
      <c r="AU99" s="1">
        <v>40</v>
      </c>
      <c r="AV99" s="1">
        <v>72</v>
      </c>
      <c r="AW99" s="1">
        <v>54</v>
      </c>
      <c r="AX99" s="1" t="s">
        <v>50</v>
      </c>
      <c r="AY99" s="1" t="s">
        <v>54</v>
      </c>
      <c r="AZ99" s="1" t="s">
        <v>57</v>
      </c>
      <c r="BA99" s="1" t="s">
        <v>159</v>
      </c>
      <c r="BB99" s="1" t="s">
        <v>255</v>
      </c>
      <c r="BC99" s="1" t="s">
        <v>149</v>
      </c>
      <c r="BD99" s="1" t="s">
        <v>65</v>
      </c>
    </row>
    <row r="100" spans="1:58" x14ac:dyDescent="0.25">
      <c r="A100" s="1">
        <v>99</v>
      </c>
      <c r="B100" s="2" t="s">
        <v>209</v>
      </c>
      <c r="C100" s="6">
        <v>3</v>
      </c>
      <c r="D100" s="1">
        <v>30</v>
      </c>
      <c r="E100" s="1">
        <v>25</v>
      </c>
      <c r="F100" s="1">
        <f t="shared" si="38"/>
        <v>5</v>
      </c>
      <c r="G100" s="1">
        <v>2</v>
      </c>
      <c r="H100" s="1">
        <v>7.6</v>
      </c>
      <c r="I100" s="1">
        <v>2219</v>
      </c>
      <c r="J100" s="1" t="s">
        <v>0</v>
      </c>
      <c r="K100" s="1" t="s">
        <v>37</v>
      </c>
      <c r="L100" s="1" t="s">
        <v>40</v>
      </c>
      <c r="M100" s="1">
        <v>56</v>
      </c>
      <c r="N100" s="1">
        <f t="shared" si="39"/>
        <v>9.2104034465667659E-2</v>
      </c>
      <c r="O100" s="1">
        <f t="shared" si="40"/>
        <v>3.75</v>
      </c>
      <c r="P100" s="1" t="s">
        <v>38</v>
      </c>
      <c r="Q100" s="1" t="s">
        <v>38</v>
      </c>
      <c r="R100" s="1" t="s">
        <v>36</v>
      </c>
      <c r="S100" s="1" t="str">
        <f t="shared" si="41"/>
        <v>null</v>
      </c>
      <c r="T100" s="1" t="str">
        <f t="shared" si="42"/>
        <v>null</v>
      </c>
      <c r="U100" s="1" t="s">
        <v>36</v>
      </c>
      <c r="V100" s="1" t="s">
        <v>36</v>
      </c>
      <c r="W100" s="1">
        <v>57</v>
      </c>
      <c r="X100" s="1">
        <f t="shared" si="43"/>
        <v>0.11075544056143984</v>
      </c>
      <c r="Y100" s="1">
        <f t="shared" si="44"/>
        <v>3.9285714285714284</v>
      </c>
      <c r="Z100" s="1" t="s">
        <v>38</v>
      </c>
      <c r="AA100" s="1" t="s">
        <v>38</v>
      </c>
      <c r="AB100" s="1" t="s">
        <v>36</v>
      </c>
      <c r="AC100" s="1" t="str">
        <f t="shared" si="45"/>
        <v>null</v>
      </c>
      <c r="AD100" s="1" t="str">
        <f t="shared" si="46"/>
        <v>null</v>
      </c>
      <c r="AE100" s="1" t="s">
        <v>36</v>
      </c>
      <c r="AF100" s="1" t="s">
        <v>36</v>
      </c>
      <c r="AG100" s="1" t="s">
        <v>36</v>
      </c>
      <c r="AH100" s="1" t="str">
        <f t="shared" si="47"/>
        <v>null</v>
      </c>
      <c r="AI100" s="1" t="str">
        <f t="shared" si="48"/>
        <v>null</v>
      </c>
      <c r="AJ100" s="1" t="s">
        <v>36</v>
      </c>
      <c r="AK100" s="1" t="s">
        <v>36</v>
      </c>
      <c r="AL100" s="1">
        <f t="shared" si="60"/>
        <v>9.2104034465667659E-2</v>
      </c>
      <c r="AM100" s="1">
        <f t="shared" si="61"/>
        <v>0.10142973751355375</v>
      </c>
      <c r="AN100" s="1">
        <f t="shared" si="62"/>
        <v>0.11075544056143984</v>
      </c>
      <c r="AO100" s="1">
        <f t="shared" si="59"/>
        <v>1.8651406095772177E-2</v>
      </c>
      <c r="AP100" s="1" t="s">
        <v>39</v>
      </c>
      <c r="AQ100" s="1">
        <v>59.784313725490193</v>
      </c>
      <c r="AR100" s="1">
        <v>13.366097000231886</v>
      </c>
      <c r="AS100" s="1">
        <v>35</v>
      </c>
      <c r="AT100" s="1">
        <v>91</v>
      </c>
      <c r="AU100" s="1">
        <v>49</v>
      </c>
      <c r="AV100" s="1">
        <v>70</v>
      </c>
      <c r="AW100" s="1">
        <v>55</v>
      </c>
      <c r="AX100" s="1" t="s">
        <v>45</v>
      </c>
      <c r="AY100" s="1" t="s">
        <v>82</v>
      </c>
      <c r="AZ100" s="1" t="s">
        <v>256</v>
      </c>
      <c r="BA100" s="1" t="s">
        <v>47</v>
      </c>
      <c r="BB100" s="1" t="s">
        <v>55</v>
      </c>
    </row>
    <row r="101" spans="1:58" x14ac:dyDescent="0.25">
      <c r="A101" s="1">
        <v>100</v>
      </c>
      <c r="B101" s="2" t="s">
        <v>210</v>
      </c>
      <c r="C101" s="6">
        <v>3</v>
      </c>
      <c r="D101" s="1">
        <v>90</v>
      </c>
      <c r="E101" s="1">
        <v>70</v>
      </c>
      <c r="F101" s="1">
        <f t="shared" si="38"/>
        <v>20</v>
      </c>
      <c r="G101" s="1">
        <v>2.77</v>
      </c>
      <c r="H101" s="1">
        <v>7.8</v>
      </c>
      <c r="I101" s="1">
        <v>81</v>
      </c>
      <c r="J101" s="1" t="s">
        <v>3</v>
      </c>
      <c r="K101" s="1" t="s">
        <v>37</v>
      </c>
      <c r="L101" s="1" t="s">
        <v>41</v>
      </c>
      <c r="M101" s="1">
        <v>28</v>
      </c>
      <c r="N101" s="1">
        <f t="shared" si="39"/>
        <v>-0.43013533621595318</v>
      </c>
      <c r="O101" s="1">
        <f t="shared" si="40"/>
        <v>3.4210526315789473</v>
      </c>
      <c r="P101" s="1" t="s">
        <v>38</v>
      </c>
      <c r="Q101" s="1" t="s">
        <v>38</v>
      </c>
      <c r="R101" s="1">
        <v>35</v>
      </c>
      <c r="S101" s="1">
        <f t="shared" si="41"/>
        <v>-0.29957549354554797</v>
      </c>
      <c r="T101" s="1">
        <f t="shared" si="42"/>
        <v>5.2631578947368416</v>
      </c>
      <c r="U101" s="1" t="s">
        <v>38</v>
      </c>
      <c r="V101" s="1" t="s">
        <v>38</v>
      </c>
      <c r="W101" s="1">
        <v>30</v>
      </c>
      <c r="X101" s="1">
        <f t="shared" si="43"/>
        <v>-0.39283252402440882</v>
      </c>
      <c r="Y101" s="1">
        <f t="shared" si="44"/>
        <v>3.9473684210526319</v>
      </c>
      <c r="Z101" s="1" t="s">
        <v>38</v>
      </c>
      <c r="AA101" s="1" t="s">
        <v>38</v>
      </c>
      <c r="AB101" s="1" t="s">
        <v>36</v>
      </c>
      <c r="AC101" s="1" t="str">
        <f t="shared" si="45"/>
        <v>null</v>
      </c>
      <c r="AD101" s="1" t="str">
        <f t="shared" si="46"/>
        <v>null</v>
      </c>
      <c r="AE101" s="1" t="s">
        <v>36</v>
      </c>
      <c r="AF101" s="1" t="s">
        <v>36</v>
      </c>
      <c r="AG101" s="1" t="s">
        <v>36</v>
      </c>
      <c r="AH101" s="1" t="str">
        <f t="shared" si="47"/>
        <v>null</v>
      </c>
      <c r="AI101" s="1" t="str">
        <f t="shared" si="48"/>
        <v>null</v>
      </c>
      <c r="AJ101" s="1" t="s">
        <v>36</v>
      </c>
      <c r="AK101" s="1" t="s">
        <v>36</v>
      </c>
      <c r="AL101" s="1">
        <f t="shared" si="60"/>
        <v>-0.43013533621595318</v>
      </c>
      <c r="AM101" s="1">
        <f t="shared" si="61"/>
        <v>-0.37418111792863668</v>
      </c>
      <c r="AN101" s="1">
        <f t="shared" si="62"/>
        <v>-0.29957549354554797</v>
      </c>
      <c r="AO101" s="1">
        <f t="shared" si="59"/>
        <v>0.13055984267040521</v>
      </c>
      <c r="AP101" s="1" t="s">
        <v>38</v>
      </c>
      <c r="AQ101" s="3">
        <v>38.509803921568626</v>
      </c>
      <c r="AR101" s="3">
        <v>47.976816296632109</v>
      </c>
      <c r="AS101" s="3">
        <v>15</v>
      </c>
      <c r="AT101" s="3">
        <v>53</v>
      </c>
      <c r="AU101" s="3">
        <v>25</v>
      </c>
      <c r="AV101" s="3">
        <v>39</v>
      </c>
      <c r="AW101" s="3">
        <v>32</v>
      </c>
      <c r="AX101" s="1" t="s">
        <v>46</v>
      </c>
      <c r="AY101" s="1" t="s">
        <v>254</v>
      </c>
      <c r="AZ101" s="1" t="s">
        <v>53</v>
      </c>
      <c r="BA101" s="1" t="s">
        <v>67</v>
      </c>
    </row>
    <row r="102" spans="1:58" x14ac:dyDescent="0.25">
      <c r="A102" s="1">
        <v>101</v>
      </c>
      <c r="B102" s="2" t="s">
        <v>211</v>
      </c>
      <c r="C102" s="6">
        <v>3</v>
      </c>
      <c r="D102" s="1">
        <v>135</v>
      </c>
      <c r="E102" s="1">
        <v>75</v>
      </c>
      <c r="F102" s="1">
        <f t="shared" si="38"/>
        <v>60</v>
      </c>
      <c r="G102" s="1">
        <v>2.8</v>
      </c>
      <c r="H102" s="1">
        <v>7.6</v>
      </c>
      <c r="I102" s="1">
        <v>485</v>
      </c>
      <c r="J102" s="1" t="s">
        <v>3</v>
      </c>
      <c r="K102" s="1" t="s">
        <v>41</v>
      </c>
      <c r="L102" s="1" t="s">
        <v>41</v>
      </c>
      <c r="M102" s="1">
        <v>36</v>
      </c>
      <c r="N102" s="1">
        <f t="shared" si="39"/>
        <v>-0.28092408744977576</v>
      </c>
      <c r="O102" s="1">
        <f t="shared" si="40"/>
        <v>3.3644859813084111</v>
      </c>
      <c r="P102" s="1" t="s">
        <v>38</v>
      </c>
      <c r="Q102" s="1" t="s">
        <v>38</v>
      </c>
      <c r="R102" s="1">
        <v>67</v>
      </c>
      <c r="S102" s="1">
        <f t="shared" si="41"/>
        <v>0.29726950151916154</v>
      </c>
      <c r="T102" s="1">
        <f t="shared" si="42"/>
        <v>6.2616822429906538</v>
      </c>
      <c r="U102" s="1" t="s">
        <v>38</v>
      </c>
      <c r="V102" s="1" t="s">
        <v>38</v>
      </c>
      <c r="W102" s="1">
        <v>50</v>
      </c>
      <c r="X102" s="1">
        <f t="shared" si="43"/>
        <v>-1.9804402108965374E-2</v>
      </c>
      <c r="Y102" s="1">
        <f t="shared" si="44"/>
        <v>4.6728971962616823</v>
      </c>
      <c r="Z102" s="1" t="s">
        <v>38</v>
      </c>
      <c r="AA102" s="1" t="s">
        <v>38</v>
      </c>
      <c r="AB102" s="1" t="s">
        <v>36</v>
      </c>
      <c r="AC102" s="1" t="str">
        <f t="shared" si="45"/>
        <v>null</v>
      </c>
      <c r="AD102" s="1" t="str">
        <f t="shared" si="46"/>
        <v>null</v>
      </c>
      <c r="AE102" s="1" t="s">
        <v>36</v>
      </c>
      <c r="AF102" s="1" t="s">
        <v>36</v>
      </c>
      <c r="AG102" s="1" t="s">
        <v>36</v>
      </c>
      <c r="AH102" s="1" t="str">
        <f t="shared" si="47"/>
        <v>null</v>
      </c>
      <c r="AI102" s="1" t="str">
        <f t="shared" si="48"/>
        <v>null</v>
      </c>
      <c r="AJ102" s="1" t="s">
        <v>36</v>
      </c>
      <c r="AK102" s="1" t="s">
        <v>36</v>
      </c>
      <c r="AL102" s="1">
        <f t="shared" si="60"/>
        <v>-0.28092408744977576</v>
      </c>
      <c r="AM102" s="1">
        <f t="shared" si="61"/>
        <v>-1.1529960131931988E-3</v>
      </c>
      <c r="AN102" s="1">
        <f t="shared" si="62"/>
        <v>0.29726950151916154</v>
      </c>
      <c r="AO102" s="1">
        <f t="shared" si="59"/>
        <v>0.57819358896893736</v>
      </c>
      <c r="AP102" s="1" t="s">
        <v>38</v>
      </c>
      <c r="AQ102" s="1">
        <v>45.352941176470587</v>
      </c>
      <c r="AR102" s="1">
        <v>15.534250583033302</v>
      </c>
      <c r="AS102" s="1">
        <v>0</v>
      </c>
      <c r="AT102" s="1">
        <v>107</v>
      </c>
      <c r="AU102" s="1">
        <v>36</v>
      </c>
      <c r="AV102" s="1">
        <v>54</v>
      </c>
      <c r="AW102" s="1">
        <v>44</v>
      </c>
      <c r="AX102" s="1" t="s">
        <v>45</v>
      </c>
      <c r="AY102" s="1" t="s">
        <v>54</v>
      </c>
      <c r="AZ102" s="1" t="s">
        <v>68</v>
      </c>
      <c r="BA102" s="1" t="s">
        <v>65</v>
      </c>
    </row>
    <row r="103" spans="1:58" x14ac:dyDescent="0.25">
      <c r="A103" s="1">
        <v>102</v>
      </c>
      <c r="B103" s="2" t="s">
        <v>212</v>
      </c>
      <c r="C103" s="6">
        <v>3</v>
      </c>
      <c r="D103" s="1">
        <v>122</v>
      </c>
      <c r="E103" s="1">
        <v>122</v>
      </c>
      <c r="F103" s="1">
        <f t="shared" si="38"/>
        <v>0</v>
      </c>
      <c r="G103" s="1">
        <v>2.78</v>
      </c>
      <c r="H103" s="1">
        <v>7.2</v>
      </c>
      <c r="I103" s="1">
        <v>3497</v>
      </c>
      <c r="J103" s="1" t="s">
        <v>0</v>
      </c>
      <c r="K103" s="1" t="s">
        <v>36</v>
      </c>
      <c r="L103" s="1" t="s">
        <v>36</v>
      </c>
      <c r="M103" s="1" t="s">
        <v>36</v>
      </c>
      <c r="N103" s="1" t="str">
        <f t="shared" si="39"/>
        <v>null</v>
      </c>
      <c r="O103" s="1" t="str">
        <f t="shared" si="40"/>
        <v>null</v>
      </c>
      <c r="P103" s="1" t="s">
        <v>38</v>
      </c>
      <c r="Q103" s="1" t="s">
        <v>38</v>
      </c>
      <c r="R103" s="1" t="s">
        <v>36</v>
      </c>
      <c r="S103" s="1" t="str">
        <f t="shared" si="41"/>
        <v>null</v>
      </c>
      <c r="T103" s="1" t="str">
        <f t="shared" si="42"/>
        <v>null</v>
      </c>
      <c r="U103" s="1" t="s">
        <v>36</v>
      </c>
      <c r="V103" s="1" t="s">
        <v>36</v>
      </c>
      <c r="W103" s="1" t="s">
        <v>36</v>
      </c>
      <c r="X103" s="1" t="str">
        <f t="shared" si="43"/>
        <v>null</v>
      </c>
      <c r="Y103" s="1" t="str">
        <f t="shared" si="44"/>
        <v>null</v>
      </c>
      <c r="Z103" s="1" t="s">
        <v>38</v>
      </c>
      <c r="AA103" s="1" t="s">
        <v>38</v>
      </c>
      <c r="AB103" s="1" t="s">
        <v>36</v>
      </c>
      <c r="AC103" s="1" t="str">
        <f t="shared" si="45"/>
        <v>null</v>
      </c>
      <c r="AD103" s="1" t="str">
        <f t="shared" si="46"/>
        <v>null</v>
      </c>
      <c r="AE103" s="1" t="s">
        <v>36</v>
      </c>
      <c r="AF103" s="1" t="s">
        <v>36</v>
      </c>
      <c r="AG103" s="1" t="s">
        <v>36</v>
      </c>
      <c r="AH103" s="1" t="str">
        <f t="shared" si="47"/>
        <v>null</v>
      </c>
      <c r="AI103" s="1" t="str">
        <f t="shared" si="48"/>
        <v>null</v>
      </c>
      <c r="AJ103" s="1" t="s">
        <v>36</v>
      </c>
      <c r="AK103" s="1" t="s">
        <v>36</v>
      </c>
      <c r="AL103" s="1" t="s">
        <v>36</v>
      </c>
      <c r="AM103" s="1" t="s">
        <v>36</v>
      </c>
      <c r="AN103" s="1" t="s">
        <v>36</v>
      </c>
      <c r="AO103" s="1" t="s">
        <v>36</v>
      </c>
      <c r="AP103" s="1" t="s">
        <v>39</v>
      </c>
      <c r="AQ103" s="1" t="s">
        <v>36</v>
      </c>
      <c r="AR103" s="1" t="s">
        <v>36</v>
      </c>
      <c r="AS103" s="1" t="s">
        <v>36</v>
      </c>
      <c r="AT103" s="1" t="s">
        <v>36</v>
      </c>
      <c r="AU103" s="1" t="s">
        <v>36</v>
      </c>
      <c r="AV103" s="1" t="s">
        <v>36</v>
      </c>
      <c r="AW103" s="1" t="s">
        <v>36</v>
      </c>
      <c r="AX103" s="1" t="s">
        <v>73</v>
      </c>
      <c r="AY103" s="1" t="s">
        <v>58</v>
      </c>
      <c r="AZ103" s="1" t="s">
        <v>257</v>
      </c>
      <c r="BA103" s="1" t="s">
        <v>158</v>
      </c>
      <c r="BB103" s="1" t="s">
        <v>64</v>
      </c>
      <c r="BC103" s="1" t="s">
        <v>186</v>
      </c>
      <c r="BD103" s="1" t="s">
        <v>258</v>
      </c>
      <c r="BE103" s="1" t="s">
        <v>144</v>
      </c>
      <c r="BF103" s="1" t="s">
        <v>67</v>
      </c>
    </row>
    <row r="104" spans="1:58" x14ac:dyDescent="0.25">
      <c r="A104" s="1">
        <v>103</v>
      </c>
      <c r="B104" s="2" t="s">
        <v>213</v>
      </c>
      <c r="C104" s="6">
        <v>3</v>
      </c>
      <c r="D104" s="1">
        <v>30</v>
      </c>
      <c r="E104" s="1">
        <v>20</v>
      </c>
      <c r="F104" s="1">
        <f t="shared" si="38"/>
        <v>10</v>
      </c>
      <c r="G104" s="1">
        <v>1.56</v>
      </c>
      <c r="H104" s="1">
        <v>6.1</v>
      </c>
      <c r="I104" s="1">
        <v>10867</v>
      </c>
      <c r="J104" s="1" t="s">
        <v>3</v>
      </c>
      <c r="K104" s="1" t="s">
        <v>36</v>
      </c>
      <c r="L104" s="1" t="s">
        <v>40</v>
      </c>
      <c r="M104" s="1">
        <v>15</v>
      </c>
      <c r="N104" s="1">
        <f t="shared" si="39"/>
        <v>-0.67260361546099146</v>
      </c>
      <c r="O104" s="1">
        <f t="shared" si="40"/>
        <v>3.6170212765957448</v>
      </c>
      <c r="P104" s="1" t="s">
        <v>259</v>
      </c>
      <c r="R104" s="1">
        <v>20</v>
      </c>
      <c r="S104" s="1">
        <f t="shared" si="41"/>
        <v>-0.57934658498213054</v>
      </c>
      <c r="T104" s="1">
        <f t="shared" si="42"/>
        <v>4.6808510638297873</v>
      </c>
      <c r="U104" s="1" t="s">
        <v>38</v>
      </c>
      <c r="W104" s="1">
        <v>35</v>
      </c>
      <c r="X104" s="1">
        <f t="shared" si="43"/>
        <v>-0.29957549354554797</v>
      </c>
      <c r="Y104" s="1">
        <f t="shared" si="44"/>
        <v>7.8723404255319149</v>
      </c>
      <c r="Z104" s="1" t="s">
        <v>38</v>
      </c>
      <c r="AB104" s="1" t="s">
        <v>36</v>
      </c>
      <c r="AC104" s="1" t="str">
        <f t="shared" si="45"/>
        <v>null</v>
      </c>
      <c r="AD104" s="1" t="str">
        <f t="shared" si="46"/>
        <v>null</v>
      </c>
      <c r="AE104" s="1" t="s">
        <v>36</v>
      </c>
      <c r="AF104" s="1" t="s">
        <v>36</v>
      </c>
      <c r="AG104" s="1" t="s">
        <v>36</v>
      </c>
      <c r="AH104" s="1" t="str">
        <f t="shared" si="47"/>
        <v>null</v>
      </c>
      <c r="AI104" s="1" t="str">
        <f t="shared" si="48"/>
        <v>null</v>
      </c>
      <c r="AJ104" s="1" t="s">
        <v>36</v>
      </c>
      <c r="AK104" s="1" t="s">
        <v>36</v>
      </c>
      <c r="AL104" s="1">
        <f t="shared" si="60"/>
        <v>-0.67260361546099146</v>
      </c>
      <c r="AM104" s="1">
        <f t="shared" si="61"/>
        <v>-0.51717523132955667</v>
      </c>
      <c r="AN104" s="1">
        <f t="shared" si="62"/>
        <v>-0.29957549354554797</v>
      </c>
      <c r="AO104" s="1">
        <f t="shared" si="59"/>
        <v>0.37302812191544349</v>
      </c>
      <c r="AP104" s="1" t="s">
        <v>38</v>
      </c>
      <c r="AQ104" s="1">
        <v>22.877551020408163</v>
      </c>
      <c r="AR104" s="1">
        <v>9.3888955976844084</v>
      </c>
      <c r="AS104" s="1">
        <v>-2</v>
      </c>
      <c r="AT104" s="1">
        <v>45</v>
      </c>
      <c r="AU104" s="1">
        <v>16.5</v>
      </c>
      <c r="AV104" s="1">
        <v>28.5</v>
      </c>
      <c r="AW104" s="1">
        <v>22</v>
      </c>
      <c r="AX104" s="1" t="s">
        <v>56</v>
      </c>
      <c r="AY104" s="1" t="s">
        <v>150</v>
      </c>
      <c r="AZ104" s="1" t="s">
        <v>47</v>
      </c>
    </row>
    <row r="105" spans="1:58" x14ac:dyDescent="0.25">
      <c r="A105" s="1">
        <v>104</v>
      </c>
      <c r="B105" s="2" t="s">
        <v>214</v>
      </c>
      <c r="C105" s="6">
        <v>3</v>
      </c>
      <c r="D105" s="1">
        <v>60</v>
      </c>
      <c r="E105" s="1">
        <v>35</v>
      </c>
      <c r="F105" s="1">
        <f t="shared" si="38"/>
        <v>25</v>
      </c>
      <c r="G105" s="1">
        <v>1.8120000000000001</v>
      </c>
      <c r="H105" s="1">
        <v>7.1</v>
      </c>
      <c r="I105" s="1">
        <v>414</v>
      </c>
      <c r="J105" s="1" t="s">
        <v>3</v>
      </c>
      <c r="K105" s="1" t="s">
        <v>41</v>
      </c>
      <c r="L105" s="1" t="s">
        <v>40</v>
      </c>
      <c r="M105" s="1">
        <v>10</v>
      </c>
      <c r="N105" s="1">
        <f t="shared" si="39"/>
        <v>-0.76586064593985226</v>
      </c>
      <c r="O105" s="1">
        <f t="shared" si="40"/>
        <v>2.8571428571428568</v>
      </c>
      <c r="P105" s="1" t="s">
        <v>38</v>
      </c>
      <c r="Q105" s="1" t="s">
        <v>38</v>
      </c>
      <c r="R105" s="1">
        <v>23</v>
      </c>
      <c r="S105" s="1">
        <f t="shared" si="41"/>
        <v>-0.52339236669481404</v>
      </c>
      <c r="T105" s="1">
        <f t="shared" si="42"/>
        <v>6.5714285714285712</v>
      </c>
      <c r="U105" s="1" t="s">
        <v>38</v>
      </c>
      <c r="V105" s="1" t="s">
        <v>38</v>
      </c>
      <c r="W105" s="1">
        <v>33</v>
      </c>
      <c r="X105" s="1">
        <f t="shared" si="43"/>
        <v>-0.33687830573709232</v>
      </c>
      <c r="Y105" s="1">
        <f t="shared" si="44"/>
        <v>9.4285714285714288</v>
      </c>
      <c r="Z105" s="1" t="s">
        <v>38</v>
      </c>
      <c r="AA105" s="1" t="s">
        <v>38</v>
      </c>
      <c r="AB105" s="1">
        <v>30</v>
      </c>
      <c r="AC105" s="1">
        <f t="shared" si="45"/>
        <v>-0.39283252402440882</v>
      </c>
      <c r="AD105" s="1">
        <f t="shared" si="46"/>
        <v>8.5714285714285712</v>
      </c>
      <c r="AE105" s="1" t="s">
        <v>38</v>
      </c>
      <c r="AF105" s="1" t="s">
        <v>38</v>
      </c>
      <c r="AG105" s="1" t="s">
        <v>36</v>
      </c>
      <c r="AH105" s="1" t="str">
        <f t="shared" si="47"/>
        <v>null</v>
      </c>
      <c r="AI105" s="1" t="str">
        <f t="shared" si="48"/>
        <v>null</v>
      </c>
      <c r="AJ105" s="1" t="s">
        <v>36</v>
      </c>
      <c r="AK105" s="1" t="s">
        <v>36</v>
      </c>
      <c r="AL105" s="1">
        <f t="shared" si="60"/>
        <v>-0.76586064593985226</v>
      </c>
      <c r="AM105" s="1">
        <f t="shared" si="61"/>
        <v>-0.54204377279058613</v>
      </c>
      <c r="AN105" s="1">
        <f t="shared" si="62"/>
        <v>-0.33687830573709232</v>
      </c>
      <c r="AO105" s="1">
        <f t="shared" si="59"/>
        <v>0.42898234020275994</v>
      </c>
      <c r="AP105" s="1" t="s">
        <v>38</v>
      </c>
      <c r="AQ105" s="1">
        <v>18.431372549019606</v>
      </c>
      <c r="AR105" s="1">
        <v>10.333629375898456</v>
      </c>
      <c r="AS105" s="1">
        <v>0</v>
      </c>
      <c r="AT105" s="1">
        <v>35</v>
      </c>
      <c r="AU105" s="1">
        <v>11</v>
      </c>
      <c r="AV105" s="1">
        <v>27</v>
      </c>
      <c r="AW105" s="1">
        <v>19</v>
      </c>
      <c r="AX105" s="1" t="s">
        <v>96</v>
      </c>
      <c r="AY105" s="1" t="s">
        <v>157</v>
      </c>
      <c r="AZ105" s="1" t="s">
        <v>54</v>
      </c>
      <c r="BA105" s="1" t="s">
        <v>150</v>
      </c>
      <c r="BB105" s="1" t="s">
        <v>260</v>
      </c>
      <c r="BC105" s="1" t="s">
        <v>65</v>
      </c>
      <c r="BD105" s="1" t="s">
        <v>53</v>
      </c>
    </row>
    <row r="106" spans="1:58" x14ac:dyDescent="0.25">
      <c r="A106" s="1">
        <v>105</v>
      </c>
      <c r="B106" s="2" t="s">
        <v>215</v>
      </c>
      <c r="C106" s="6">
        <v>3</v>
      </c>
      <c r="D106" s="1">
        <v>90</v>
      </c>
      <c r="E106" s="1">
        <v>75</v>
      </c>
      <c r="F106" s="1">
        <f t="shared" si="38"/>
        <v>15</v>
      </c>
      <c r="G106" s="1">
        <v>1.6</v>
      </c>
      <c r="H106" s="1">
        <v>8.6</v>
      </c>
      <c r="I106" s="1">
        <v>12618</v>
      </c>
      <c r="J106" s="1" t="s">
        <v>3</v>
      </c>
      <c r="K106" s="1" t="s">
        <v>40</v>
      </c>
      <c r="L106" s="1" t="s">
        <v>36</v>
      </c>
      <c r="M106" s="1" t="s">
        <v>36</v>
      </c>
      <c r="N106" s="1" t="str">
        <f t="shared" si="39"/>
        <v>null</v>
      </c>
      <c r="O106" s="1" t="str">
        <f t="shared" si="40"/>
        <v>null</v>
      </c>
      <c r="R106" s="1" t="s">
        <v>36</v>
      </c>
      <c r="S106" s="1" t="str">
        <f t="shared" si="41"/>
        <v>null</v>
      </c>
      <c r="T106" s="1" t="str">
        <f t="shared" si="42"/>
        <v>null</v>
      </c>
      <c r="W106" s="1" t="s">
        <v>36</v>
      </c>
      <c r="X106" s="1" t="str">
        <f t="shared" si="43"/>
        <v>null</v>
      </c>
      <c r="Y106" s="1" t="str">
        <f t="shared" si="44"/>
        <v>null</v>
      </c>
      <c r="AB106" s="1" t="s">
        <v>36</v>
      </c>
      <c r="AC106" s="1" t="str">
        <f t="shared" si="45"/>
        <v>null</v>
      </c>
      <c r="AD106" s="1" t="str">
        <f t="shared" si="46"/>
        <v>null</v>
      </c>
      <c r="AE106" s="1" t="s">
        <v>36</v>
      </c>
      <c r="AF106" s="1" t="s">
        <v>36</v>
      </c>
      <c r="AG106" s="1" t="s">
        <v>36</v>
      </c>
      <c r="AH106" s="1" t="str">
        <f t="shared" si="47"/>
        <v>null</v>
      </c>
      <c r="AI106" s="1" t="str">
        <f t="shared" si="48"/>
        <v>null</v>
      </c>
      <c r="AJ106" s="1" t="s">
        <v>36</v>
      </c>
      <c r="AK106" s="1" t="s">
        <v>36</v>
      </c>
      <c r="AL106" s="1" t="s">
        <v>36</v>
      </c>
      <c r="AM106" s="1" t="s">
        <v>36</v>
      </c>
      <c r="AN106" s="1" t="s">
        <v>36</v>
      </c>
      <c r="AO106" s="1" t="s">
        <v>36</v>
      </c>
      <c r="AP106" s="1" t="s">
        <v>38</v>
      </c>
      <c r="AQ106" s="1" t="s">
        <v>36</v>
      </c>
      <c r="AR106" s="1" t="s">
        <v>36</v>
      </c>
      <c r="AS106" s="1" t="s">
        <v>36</v>
      </c>
      <c r="AT106" s="1" t="s">
        <v>36</v>
      </c>
      <c r="AU106" s="1" t="s">
        <v>36</v>
      </c>
      <c r="AV106" s="1" t="s">
        <v>36</v>
      </c>
      <c r="AW106" s="1" t="s">
        <v>36</v>
      </c>
      <c r="AX106" s="1" t="s">
        <v>73</v>
      </c>
      <c r="AY106" s="1" t="s">
        <v>170</v>
      </c>
      <c r="AZ106" s="1" t="s">
        <v>62</v>
      </c>
      <c r="BA106" s="1" t="s">
        <v>238</v>
      </c>
      <c r="BB106" s="1" t="s">
        <v>59</v>
      </c>
    </row>
    <row r="107" spans="1:58" x14ac:dyDescent="0.25">
      <c r="A107" s="1">
        <v>106</v>
      </c>
      <c r="B107" s="2" t="s">
        <v>216</v>
      </c>
      <c r="C107" s="6">
        <v>3</v>
      </c>
      <c r="D107" s="1" t="s">
        <v>36</v>
      </c>
      <c r="E107" s="1">
        <v>37</v>
      </c>
      <c r="F107" s="1" t="s">
        <v>36</v>
      </c>
      <c r="G107" s="1">
        <v>1.75</v>
      </c>
      <c r="H107" s="1">
        <v>7.1</v>
      </c>
      <c r="I107" s="1">
        <v>454</v>
      </c>
      <c r="J107" s="1" t="s">
        <v>3</v>
      </c>
      <c r="L107" s="1" t="s">
        <v>261</v>
      </c>
      <c r="M107" s="1">
        <v>50</v>
      </c>
      <c r="N107" s="1">
        <f t="shared" si="39"/>
        <v>-1.9804402108965374E-2</v>
      </c>
      <c r="O107" s="1">
        <f t="shared" si="40"/>
        <v>3.103448275862069</v>
      </c>
      <c r="P107" s="1" t="s">
        <v>38</v>
      </c>
      <c r="R107" s="1" t="s">
        <v>36</v>
      </c>
      <c r="S107" s="1" t="str">
        <f t="shared" si="41"/>
        <v>null</v>
      </c>
      <c r="T107" s="1" t="str">
        <f t="shared" si="42"/>
        <v>null</v>
      </c>
      <c r="U107" s="1" t="s">
        <v>36</v>
      </c>
      <c r="V107" s="1" t="s">
        <v>36</v>
      </c>
      <c r="W107" s="1" t="s">
        <v>36</v>
      </c>
      <c r="X107" s="1" t="str">
        <f t="shared" si="43"/>
        <v>null</v>
      </c>
      <c r="Y107" s="1" t="str">
        <f t="shared" si="44"/>
        <v>null</v>
      </c>
      <c r="Z107" s="1" t="s">
        <v>36</v>
      </c>
      <c r="AA107" s="1" t="s">
        <v>36</v>
      </c>
      <c r="AB107" s="1">
        <v>54</v>
      </c>
      <c r="AC107" s="1">
        <f t="shared" si="45"/>
        <v>5.4801222274123318E-2</v>
      </c>
      <c r="AD107" s="1">
        <f t="shared" si="46"/>
        <v>3.5632183908045976</v>
      </c>
      <c r="AE107" s="1" t="s">
        <v>38</v>
      </c>
      <c r="AG107" s="1" t="s">
        <v>36</v>
      </c>
      <c r="AH107" s="1" t="str">
        <f t="shared" si="47"/>
        <v>null</v>
      </c>
      <c r="AI107" s="1" t="str">
        <f t="shared" si="48"/>
        <v>null</v>
      </c>
      <c r="AJ107" s="1" t="s">
        <v>36</v>
      </c>
      <c r="AK107" s="1" t="s">
        <v>36</v>
      </c>
      <c r="AL107" s="1">
        <f t="shared" si="60"/>
        <v>-1.9804402108965374E-2</v>
      </c>
      <c r="AM107" s="1">
        <f t="shared" si="61"/>
        <v>-1.9804402108965374E-2</v>
      </c>
      <c r="AN107" s="1">
        <f t="shared" si="62"/>
        <v>-1.9804402108965374E-2</v>
      </c>
      <c r="AO107" s="1">
        <f t="shared" si="59"/>
        <v>0</v>
      </c>
      <c r="AP107" s="1" t="s">
        <v>39</v>
      </c>
      <c r="AQ107" s="1">
        <v>63.22</v>
      </c>
      <c r="AR107" s="1">
        <v>15.6456814149712</v>
      </c>
      <c r="AS107" s="1">
        <v>23</v>
      </c>
      <c r="AT107" s="1">
        <v>110</v>
      </c>
      <c r="AU107" s="1">
        <v>52.75</v>
      </c>
      <c r="AV107" s="1">
        <v>72</v>
      </c>
      <c r="AW107" s="1">
        <v>60.5</v>
      </c>
      <c r="AX107" s="1" t="s">
        <v>86</v>
      </c>
      <c r="AY107" s="1" t="s">
        <v>47</v>
      </c>
      <c r="AZ107" s="1" t="s">
        <v>65</v>
      </c>
      <c r="BA107" s="1" t="s">
        <v>144</v>
      </c>
    </row>
    <row r="108" spans="1:58" x14ac:dyDescent="0.25">
      <c r="A108" s="1">
        <v>107</v>
      </c>
      <c r="B108" s="2" t="s">
        <v>217</v>
      </c>
      <c r="C108" s="6">
        <v>3</v>
      </c>
      <c r="D108" s="1">
        <v>120</v>
      </c>
      <c r="E108" s="1">
        <v>180</v>
      </c>
      <c r="F108" s="1">
        <f t="shared" si="38"/>
        <v>-60</v>
      </c>
      <c r="G108" s="1">
        <v>2.11</v>
      </c>
      <c r="H108" s="1">
        <v>8.1</v>
      </c>
      <c r="I108" s="1">
        <v>320</v>
      </c>
      <c r="J108" s="1" t="s">
        <v>3</v>
      </c>
      <c r="K108" s="1" t="s">
        <v>40</v>
      </c>
      <c r="L108" s="1" t="s">
        <v>36</v>
      </c>
      <c r="M108" s="1" t="s">
        <v>36</v>
      </c>
      <c r="N108" s="1" t="str">
        <f t="shared" si="39"/>
        <v>null</v>
      </c>
      <c r="O108" s="1" t="str">
        <f t="shared" si="40"/>
        <v>null</v>
      </c>
      <c r="P108" s="1" t="s">
        <v>38</v>
      </c>
      <c r="Q108" s="1" t="s">
        <v>38</v>
      </c>
      <c r="R108" s="1" t="s">
        <v>36</v>
      </c>
      <c r="S108" s="1" t="str">
        <f t="shared" si="41"/>
        <v>null</v>
      </c>
      <c r="T108" s="1" t="str">
        <f t="shared" si="42"/>
        <v>null</v>
      </c>
      <c r="U108" s="1" t="s">
        <v>38</v>
      </c>
      <c r="V108" s="1" t="s">
        <v>38</v>
      </c>
      <c r="W108" s="1" t="s">
        <v>36</v>
      </c>
      <c r="X108" s="1" t="str">
        <f t="shared" si="43"/>
        <v>null</v>
      </c>
      <c r="Y108" s="1" t="str">
        <f t="shared" si="44"/>
        <v>null</v>
      </c>
      <c r="Z108" s="1" t="s">
        <v>38</v>
      </c>
      <c r="AA108" s="1" t="s">
        <v>38</v>
      </c>
      <c r="AB108" s="1" t="s">
        <v>36</v>
      </c>
      <c r="AC108" s="1" t="str">
        <f t="shared" si="45"/>
        <v>null</v>
      </c>
      <c r="AD108" s="1" t="str">
        <f t="shared" si="46"/>
        <v>null</v>
      </c>
      <c r="AE108" s="1" t="s">
        <v>36</v>
      </c>
      <c r="AF108" s="1" t="s">
        <v>36</v>
      </c>
      <c r="AG108" s="1" t="s">
        <v>36</v>
      </c>
      <c r="AH108" s="1" t="str">
        <f t="shared" si="47"/>
        <v>null</v>
      </c>
      <c r="AI108" s="1" t="str">
        <f t="shared" si="48"/>
        <v>null</v>
      </c>
      <c r="AJ108" s="1" t="s">
        <v>36</v>
      </c>
      <c r="AK108" s="1" t="s">
        <v>36</v>
      </c>
      <c r="AL108" s="1" t="s">
        <v>36</v>
      </c>
      <c r="AM108" s="1" t="s">
        <v>36</v>
      </c>
      <c r="AN108" s="1" t="s">
        <v>36</v>
      </c>
      <c r="AO108" s="1" t="s">
        <v>36</v>
      </c>
      <c r="AP108" s="1" t="s">
        <v>38</v>
      </c>
      <c r="AQ108" s="1" t="s">
        <v>36</v>
      </c>
      <c r="AR108" s="1" t="s">
        <v>36</v>
      </c>
      <c r="AS108" s="1" t="s">
        <v>36</v>
      </c>
      <c r="AT108" s="1" t="s">
        <v>36</v>
      </c>
      <c r="AU108" s="1" t="s">
        <v>36</v>
      </c>
      <c r="AV108" s="1" t="s">
        <v>36</v>
      </c>
      <c r="AW108" s="1" t="s">
        <v>36</v>
      </c>
      <c r="AX108" s="1" t="s">
        <v>58</v>
      </c>
      <c r="AY108" s="1" t="s">
        <v>158</v>
      </c>
      <c r="AZ108" s="1" t="s">
        <v>262</v>
      </c>
      <c r="BA108" s="1" t="s">
        <v>179</v>
      </c>
      <c r="BB108" s="1" t="s">
        <v>263</v>
      </c>
      <c r="BC108" s="1" t="s">
        <v>264</v>
      </c>
      <c r="BD108" s="1" t="s">
        <v>59</v>
      </c>
      <c r="BE108" s="1" t="s">
        <v>67</v>
      </c>
    </row>
    <row r="109" spans="1:58" x14ac:dyDescent="0.25">
      <c r="A109" s="1">
        <v>108</v>
      </c>
      <c r="B109" s="2" t="s">
        <v>218</v>
      </c>
      <c r="C109" s="6">
        <v>3</v>
      </c>
      <c r="D109" s="1">
        <v>75</v>
      </c>
      <c r="E109" s="1">
        <v>45</v>
      </c>
      <c r="F109" s="1">
        <f t="shared" si="38"/>
        <v>30</v>
      </c>
      <c r="G109" s="1">
        <v>2.12</v>
      </c>
      <c r="H109" s="1">
        <v>7.7</v>
      </c>
      <c r="I109" s="1">
        <v>720</v>
      </c>
      <c r="J109" s="1" t="s">
        <v>3</v>
      </c>
      <c r="K109" s="1" t="s">
        <v>40</v>
      </c>
      <c r="L109" s="1" t="s">
        <v>41</v>
      </c>
      <c r="M109" s="1" t="s">
        <v>36</v>
      </c>
      <c r="N109" s="1" t="str">
        <f t="shared" si="39"/>
        <v>null</v>
      </c>
      <c r="O109" s="1" t="str">
        <f t="shared" si="40"/>
        <v>null</v>
      </c>
      <c r="P109" s="1" t="s">
        <v>38</v>
      </c>
      <c r="Q109" s="1" t="s">
        <v>38</v>
      </c>
      <c r="R109" s="1" t="s">
        <v>36</v>
      </c>
      <c r="S109" s="1" t="str">
        <f t="shared" si="41"/>
        <v>null</v>
      </c>
      <c r="T109" s="1" t="str">
        <f t="shared" si="42"/>
        <v>null</v>
      </c>
      <c r="U109" s="1" t="s">
        <v>38</v>
      </c>
      <c r="V109" s="1" t="s">
        <v>38</v>
      </c>
      <c r="W109" s="1" t="s">
        <v>36</v>
      </c>
      <c r="X109" s="1" t="str">
        <f t="shared" si="43"/>
        <v>null</v>
      </c>
      <c r="Y109" s="1" t="str">
        <f t="shared" si="44"/>
        <v>null</v>
      </c>
      <c r="Z109" s="1" t="s">
        <v>38</v>
      </c>
      <c r="AA109" s="1" t="s">
        <v>38</v>
      </c>
      <c r="AB109" s="1" t="s">
        <v>36</v>
      </c>
      <c r="AC109" s="1" t="str">
        <f t="shared" si="45"/>
        <v>null</v>
      </c>
      <c r="AD109" s="1" t="str">
        <f t="shared" si="46"/>
        <v>null</v>
      </c>
      <c r="AE109" s="1" t="s">
        <v>36</v>
      </c>
      <c r="AF109" s="1" t="s">
        <v>36</v>
      </c>
      <c r="AG109" s="1" t="s">
        <v>36</v>
      </c>
      <c r="AH109" s="1" t="str">
        <f t="shared" si="47"/>
        <v>null</v>
      </c>
      <c r="AI109" s="1" t="str">
        <f t="shared" si="48"/>
        <v>null</v>
      </c>
      <c r="AJ109" s="1" t="s">
        <v>36</v>
      </c>
      <c r="AK109" s="1" t="s">
        <v>36</v>
      </c>
      <c r="AL109" s="1" t="s">
        <v>36</v>
      </c>
      <c r="AM109" s="1" t="s">
        <v>36</v>
      </c>
      <c r="AN109" s="1" t="s">
        <v>36</v>
      </c>
      <c r="AO109" s="1" t="s">
        <v>36</v>
      </c>
      <c r="AP109" s="1" t="s">
        <v>38</v>
      </c>
      <c r="AQ109" s="1" t="s">
        <v>36</v>
      </c>
      <c r="AR109" s="1" t="s">
        <v>36</v>
      </c>
      <c r="AS109" s="1" t="s">
        <v>36</v>
      </c>
      <c r="AT109" s="1" t="s">
        <v>36</v>
      </c>
      <c r="AU109" s="1" t="s">
        <v>36</v>
      </c>
      <c r="AV109" s="1" t="s">
        <v>36</v>
      </c>
      <c r="AW109" s="1" t="s">
        <v>36</v>
      </c>
      <c r="AX109" s="1" t="s">
        <v>52</v>
      </c>
      <c r="AY109" s="1" t="s">
        <v>58</v>
      </c>
      <c r="AZ109" s="1" t="s">
        <v>57</v>
      </c>
      <c r="BA109" s="1" t="s">
        <v>90</v>
      </c>
      <c r="BB109" s="1" t="s">
        <v>144</v>
      </c>
    </row>
    <row r="110" spans="1:58" x14ac:dyDescent="0.25">
      <c r="A110" s="1">
        <v>109</v>
      </c>
      <c r="B110" s="2" t="s">
        <v>219</v>
      </c>
      <c r="C110" s="6">
        <v>3</v>
      </c>
      <c r="D110" s="1">
        <v>30</v>
      </c>
      <c r="E110" s="1">
        <v>20</v>
      </c>
      <c r="F110" s="1">
        <f t="shared" si="38"/>
        <v>10</v>
      </c>
      <c r="G110" s="1">
        <v>1</v>
      </c>
      <c r="H110" s="1">
        <v>6.6</v>
      </c>
      <c r="I110" s="1">
        <v>6447</v>
      </c>
      <c r="J110" s="1" t="s">
        <v>0</v>
      </c>
      <c r="K110" s="1" t="s">
        <v>37</v>
      </c>
      <c r="L110" s="1" t="s">
        <v>42</v>
      </c>
      <c r="M110" s="1">
        <v>21</v>
      </c>
      <c r="N110" s="1">
        <f t="shared" si="39"/>
        <v>-0.56069517888635834</v>
      </c>
      <c r="O110" s="1">
        <f t="shared" si="40"/>
        <v>6.7741935483870961</v>
      </c>
      <c r="P110" s="1" t="s">
        <v>38</v>
      </c>
      <c r="Q110" s="1" t="s">
        <v>38</v>
      </c>
      <c r="R110" s="1" t="s">
        <v>36</v>
      </c>
      <c r="S110" s="1" t="str">
        <f t="shared" si="41"/>
        <v>null</v>
      </c>
      <c r="T110" s="1" t="str">
        <f t="shared" si="42"/>
        <v>null</v>
      </c>
      <c r="U110" s="1" t="s">
        <v>36</v>
      </c>
      <c r="V110" s="1" t="s">
        <v>36</v>
      </c>
      <c r="W110" s="1">
        <v>13</v>
      </c>
      <c r="X110" s="1">
        <f t="shared" si="43"/>
        <v>-0.70990642765253575</v>
      </c>
      <c r="Y110" s="1">
        <f t="shared" si="44"/>
        <v>4.193548387096774</v>
      </c>
      <c r="Z110" s="1" t="s">
        <v>38</v>
      </c>
      <c r="AA110" s="1" t="s">
        <v>38</v>
      </c>
      <c r="AB110" s="1" t="s">
        <v>36</v>
      </c>
      <c r="AC110" s="1" t="str">
        <f t="shared" si="45"/>
        <v>null</v>
      </c>
      <c r="AD110" s="1" t="str">
        <f t="shared" si="46"/>
        <v>null</v>
      </c>
      <c r="AE110" s="1" t="s">
        <v>36</v>
      </c>
      <c r="AF110" s="1" t="s">
        <v>36</v>
      </c>
      <c r="AG110" s="1">
        <v>12</v>
      </c>
      <c r="AH110" s="1">
        <f t="shared" si="47"/>
        <v>-0.72855783374830796</v>
      </c>
      <c r="AI110" s="1">
        <f t="shared" si="48"/>
        <v>3.870967741935484</v>
      </c>
      <c r="AJ110" s="1" t="s">
        <v>38</v>
      </c>
      <c r="AK110" s="1" t="s">
        <v>38</v>
      </c>
      <c r="AL110" s="1">
        <f t="shared" si="60"/>
        <v>-0.72855783374830796</v>
      </c>
      <c r="AM110" s="1">
        <f t="shared" si="61"/>
        <v>-0.66638648009573398</v>
      </c>
      <c r="AN110" s="1">
        <f t="shared" si="62"/>
        <v>-0.56069517888635834</v>
      </c>
      <c r="AO110" s="1">
        <f t="shared" si="59"/>
        <v>0.16786265486194962</v>
      </c>
      <c r="AP110" s="1" t="s">
        <v>39</v>
      </c>
      <c r="AQ110" s="3">
        <v>15.921568627450981</v>
      </c>
      <c r="AR110" s="3">
        <v>8.2845473919940904</v>
      </c>
      <c r="AS110" s="3">
        <v>0</v>
      </c>
      <c r="AT110" s="3">
        <v>31</v>
      </c>
      <c r="AU110" s="3">
        <v>9</v>
      </c>
      <c r="AV110" s="3">
        <v>23</v>
      </c>
      <c r="AW110" s="3">
        <v>17</v>
      </c>
      <c r="AX110" s="1" t="s">
        <v>265</v>
      </c>
    </row>
    <row r="111" spans="1:58" x14ac:dyDescent="0.25">
      <c r="A111" s="1">
        <v>110</v>
      </c>
      <c r="B111" s="2" t="s">
        <v>220</v>
      </c>
      <c r="C111" s="6">
        <v>3</v>
      </c>
      <c r="D111" s="1">
        <v>70</v>
      </c>
      <c r="E111" s="1">
        <v>37</v>
      </c>
      <c r="F111" s="1">
        <f t="shared" si="38"/>
        <v>33</v>
      </c>
      <c r="G111" s="1">
        <v>1.98</v>
      </c>
      <c r="H111" s="1">
        <v>7</v>
      </c>
      <c r="I111" s="1">
        <v>713</v>
      </c>
      <c r="J111" s="1" t="s">
        <v>3</v>
      </c>
      <c r="K111" s="1" t="s">
        <v>40</v>
      </c>
      <c r="L111" s="1" t="s">
        <v>41</v>
      </c>
      <c r="M111" s="1" t="s">
        <v>36</v>
      </c>
      <c r="N111" s="1" t="str">
        <f t="shared" si="39"/>
        <v>null</v>
      </c>
      <c r="O111" s="1" t="str">
        <f t="shared" si="40"/>
        <v>null</v>
      </c>
      <c r="P111" s="1" t="s">
        <v>39</v>
      </c>
      <c r="Q111" s="1" t="s">
        <v>39</v>
      </c>
      <c r="R111" s="1" t="s">
        <v>36</v>
      </c>
      <c r="S111" s="1" t="str">
        <f t="shared" si="41"/>
        <v>null</v>
      </c>
      <c r="T111" s="1" t="str">
        <f t="shared" si="42"/>
        <v>null</v>
      </c>
      <c r="U111" s="1" t="s">
        <v>39</v>
      </c>
      <c r="V111" s="1" t="s">
        <v>39</v>
      </c>
      <c r="W111" s="1" t="s">
        <v>36</v>
      </c>
      <c r="X111" s="1" t="str">
        <f t="shared" si="43"/>
        <v>null</v>
      </c>
      <c r="Y111" s="1" t="str">
        <f t="shared" si="44"/>
        <v>null</v>
      </c>
      <c r="Z111" s="1" t="s">
        <v>39</v>
      </c>
      <c r="AA111" s="1" t="s">
        <v>39</v>
      </c>
      <c r="AB111" s="1" t="s">
        <v>36</v>
      </c>
      <c r="AC111" s="1" t="str">
        <f t="shared" si="45"/>
        <v>null</v>
      </c>
      <c r="AD111" s="1" t="str">
        <f t="shared" si="46"/>
        <v>null</v>
      </c>
      <c r="AE111" s="1" t="s">
        <v>36</v>
      </c>
      <c r="AF111" s="1" t="s">
        <v>36</v>
      </c>
      <c r="AG111" s="1" t="s">
        <v>36</v>
      </c>
      <c r="AH111" s="1" t="str">
        <f t="shared" si="47"/>
        <v>null</v>
      </c>
      <c r="AI111" s="1" t="str">
        <f t="shared" si="48"/>
        <v>null</v>
      </c>
      <c r="AJ111" s="1" t="s">
        <v>36</v>
      </c>
      <c r="AK111" s="1" t="s">
        <v>36</v>
      </c>
      <c r="AL111" s="1" t="s">
        <v>36</v>
      </c>
      <c r="AM111" s="1" t="s">
        <v>36</v>
      </c>
      <c r="AN111" s="1" t="s">
        <v>36</v>
      </c>
      <c r="AO111" s="1" t="s">
        <v>36</v>
      </c>
      <c r="AP111" s="1" t="s">
        <v>38</v>
      </c>
      <c r="AQ111" s="1" t="s">
        <v>36</v>
      </c>
      <c r="AR111" s="1" t="s">
        <v>36</v>
      </c>
      <c r="AS111" s="1" t="s">
        <v>36</v>
      </c>
      <c r="AT111" s="1" t="s">
        <v>36</v>
      </c>
      <c r="AU111" s="1" t="s">
        <v>36</v>
      </c>
      <c r="AV111" s="1" t="s">
        <v>36</v>
      </c>
      <c r="AW111" s="1" t="s">
        <v>36</v>
      </c>
      <c r="AX111" s="1" t="s">
        <v>52</v>
      </c>
      <c r="AY111" s="1" t="s">
        <v>54</v>
      </c>
      <c r="AZ111" s="1" t="s">
        <v>149</v>
      </c>
      <c r="BA111" s="1" t="s">
        <v>240</v>
      </c>
    </row>
    <row r="112" spans="1:58" x14ac:dyDescent="0.25">
      <c r="A112" s="1">
        <v>111</v>
      </c>
      <c r="B112" s="2" t="s">
        <v>221</v>
      </c>
      <c r="C112" s="6">
        <v>3</v>
      </c>
      <c r="D112" s="1">
        <v>105</v>
      </c>
      <c r="E112" s="1">
        <v>75</v>
      </c>
      <c r="F112" s="1">
        <f t="shared" si="38"/>
        <v>30</v>
      </c>
      <c r="G112" s="1">
        <v>2.83</v>
      </c>
      <c r="H112" s="1">
        <v>7.8</v>
      </c>
      <c r="I112" s="1">
        <v>1081</v>
      </c>
      <c r="J112" s="1" t="s">
        <v>3</v>
      </c>
      <c r="K112" s="1" t="s">
        <v>40</v>
      </c>
      <c r="L112" s="1" t="s">
        <v>37</v>
      </c>
      <c r="M112" s="1">
        <v>20</v>
      </c>
      <c r="N112" s="1">
        <f t="shared" si="39"/>
        <v>-0.57934658498213054</v>
      </c>
      <c r="O112" s="1">
        <f t="shared" si="40"/>
        <v>2.34375</v>
      </c>
      <c r="P112" s="1" t="s">
        <v>38</v>
      </c>
      <c r="Q112" s="1" t="s">
        <v>39</v>
      </c>
      <c r="R112" s="1">
        <v>17</v>
      </c>
      <c r="S112" s="1">
        <f t="shared" si="41"/>
        <v>-0.63530080326944705</v>
      </c>
      <c r="T112" s="1">
        <f t="shared" si="42"/>
        <v>1.875</v>
      </c>
      <c r="U112" s="1" t="s">
        <v>38</v>
      </c>
      <c r="V112" s="1" t="s">
        <v>39</v>
      </c>
      <c r="W112" s="1">
        <v>11</v>
      </c>
      <c r="X112" s="1">
        <f t="shared" si="43"/>
        <v>-0.74720923984408005</v>
      </c>
      <c r="Y112" s="1">
        <f t="shared" si="44"/>
        <v>0.9375</v>
      </c>
      <c r="Z112" s="1" t="s">
        <v>38</v>
      </c>
      <c r="AA112" s="1" t="s">
        <v>38</v>
      </c>
      <c r="AB112" s="1" t="s">
        <v>36</v>
      </c>
      <c r="AC112" s="1" t="str">
        <f t="shared" si="45"/>
        <v>null</v>
      </c>
      <c r="AD112" s="1" t="str">
        <f t="shared" si="46"/>
        <v>null</v>
      </c>
      <c r="AE112" s="1" t="s">
        <v>36</v>
      </c>
      <c r="AF112" s="1" t="s">
        <v>36</v>
      </c>
      <c r="AG112" s="1" t="s">
        <v>36</v>
      </c>
      <c r="AH112" s="1" t="str">
        <f t="shared" si="47"/>
        <v>null</v>
      </c>
      <c r="AI112" s="1" t="str">
        <f t="shared" si="48"/>
        <v>null</v>
      </c>
      <c r="AJ112" s="1" t="s">
        <v>36</v>
      </c>
      <c r="AK112" s="1" t="s">
        <v>36</v>
      </c>
      <c r="AL112" s="1">
        <f t="shared" si="60"/>
        <v>-0.74720923984408005</v>
      </c>
      <c r="AM112" s="1">
        <f t="shared" si="61"/>
        <v>-0.65395220936521925</v>
      </c>
      <c r="AN112" s="1">
        <f t="shared" si="62"/>
        <v>-0.57934658498213054</v>
      </c>
      <c r="AO112" s="1">
        <f t="shared" si="59"/>
        <v>0.16786265486194951</v>
      </c>
      <c r="AP112" s="1" t="s">
        <v>38</v>
      </c>
      <c r="AQ112" s="1">
        <v>40.529411764705884</v>
      </c>
      <c r="AR112" s="1">
        <v>14.376860493412973</v>
      </c>
      <c r="AS112" s="1">
        <v>5</v>
      </c>
      <c r="AT112" s="1">
        <v>69</v>
      </c>
      <c r="AU112" s="1">
        <v>29</v>
      </c>
      <c r="AV112" s="1">
        <v>50</v>
      </c>
      <c r="AW112" s="1">
        <v>41</v>
      </c>
      <c r="AX112" s="1" t="s">
        <v>45</v>
      </c>
      <c r="AY112" s="1" t="s">
        <v>58</v>
      </c>
      <c r="AZ112" s="1" t="s">
        <v>54</v>
      </c>
      <c r="BA112" s="1" t="s">
        <v>47</v>
      </c>
      <c r="BB112" s="1" t="s">
        <v>53</v>
      </c>
      <c r="BC112" s="1" t="s">
        <v>67</v>
      </c>
    </row>
    <row r="113" spans="1:56" x14ac:dyDescent="0.25">
      <c r="A113" s="1">
        <v>112</v>
      </c>
      <c r="B113" s="2" t="s">
        <v>222</v>
      </c>
      <c r="C113" s="6">
        <v>3</v>
      </c>
      <c r="D113" s="1">
        <v>180</v>
      </c>
      <c r="E113" s="1">
        <v>115</v>
      </c>
      <c r="F113" s="1">
        <f t="shared" si="38"/>
        <v>65</v>
      </c>
      <c r="G113" s="1">
        <v>3.6</v>
      </c>
      <c r="H113" s="1">
        <v>8.1</v>
      </c>
      <c r="I113" s="1">
        <v>43</v>
      </c>
      <c r="J113" s="1" t="s">
        <v>3</v>
      </c>
      <c r="K113" s="1" t="s">
        <v>37</v>
      </c>
      <c r="L113" s="1" t="s">
        <v>40</v>
      </c>
      <c r="M113" s="1">
        <v>52</v>
      </c>
      <c r="N113" s="1">
        <f t="shared" si="39"/>
        <v>1.749841008257897E-2</v>
      </c>
      <c r="O113" s="1">
        <f t="shared" si="40"/>
        <v>-2.3595505617977528</v>
      </c>
      <c r="P113" s="1" t="s">
        <v>39</v>
      </c>
      <c r="Q113" s="1" t="s">
        <v>39</v>
      </c>
      <c r="R113" s="1">
        <v>65</v>
      </c>
      <c r="S113" s="1">
        <f t="shared" si="41"/>
        <v>0.25996668932761718</v>
      </c>
      <c r="T113" s="1">
        <f t="shared" si="42"/>
        <v>-0.898876404494382</v>
      </c>
      <c r="U113" s="1" t="s">
        <v>38</v>
      </c>
      <c r="V113" s="1" t="s">
        <v>39</v>
      </c>
      <c r="W113" s="1">
        <v>67</v>
      </c>
      <c r="X113" s="1">
        <f t="shared" si="43"/>
        <v>0.29726950151916154</v>
      </c>
      <c r="Y113" s="1">
        <f t="shared" si="44"/>
        <v>-0.6741573033707865</v>
      </c>
      <c r="Z113" s="1" t="s">
        <v>38</v>
      </c>
      <c r="AA113" s="1" t="s">
        <v>39</v>
      </c>
      <c r="AB113" s="1" t="s">
        <v>36</v>
      </c>
      <c r="AC113" s="1" t="str">
        <f t="shared" si="45"/>
        <v>null</v>
      </c>
      <c r="AD113" s="1" t="str">
        <f t="shared" si="46"/>
        <v>null</v>
      </c>
      <c r="AE113" s="1" t="s">
        <v>36</v>
      </c>
      <c r="AF113" s="1" t="s">
        <v>36</v>
      </c>
      <c r="AG113" s="1" t="s">
        <v>36</v>
      </c>
      <c r="AH113" s="1" t="str">
        <f t="shared" si="47"/>
        <v>null</v>
      </c>
      <c r="AI113" s="1" t="str">
        <f t="shared" si="48"/>
        <v>null</v>
      </c>
      <c r="AJ113" s="1" t="s">
        <v>36</v>
      </c>
      <c r="AK113" s="1" t="s">
        <v>36</v>
      </c>
      <c r="AL113" s="1">
        <f t="shared" si="60"/>
        <v>1.749841008257897E-2</v>
      </c>
      <c r="AM113" s="1">
        <f t="shared" si="61"/>
        <v>0.1915782003097859</v>
      </c>
      <c r="AN113" s="1">
        <f t="shared" si="62"/>
        <v>0.29726950151916154</v>
      </c>
      <c r="AO113" s="1">
        <f t="shared" si="59"/>
        <v>0.27977109143658258</v>
      </c>
      <c r="AP113" s="1" t="s">
        <v>38</v>
      </c>
      <c r="AQ113" s="1">
        <v>110.01960784313725</v>
      </c>
      <c r="AR113" s="1">
        <v>22.304699232294915</v>
      </c>
      <c r="AS113" s="1">
        <v>73</v>
      </c>
      <c r="AT113" s="1">
        <v>162</v>
      </c>
      <c r="AU113" s="1">
        <v>89</v>
      </c>
      <c r="AV113" s="1">
        <v>122</v>
      </c>
      <c r="AW113" s="1">
        <v>108</v>
      </c>
      <c r="AX113" s="1" t="s">
        <v>66</v>
      </c>
      <c r="AY113" s="1" t="s">
        <v>54</v>
      </c>
      <c r="AZ113" s="1" t="s">
        <v>94</v>
      </c>
      <c r="BA113" s="1" t="s">
        <v>184</v>
      </c>
      <c r="BB113" s="1" t="s">
        <v>254</v>
      </c>
      <c r="BC113" s="1" t="s">
        <v>95</v>
      </c>
      <c r="BD113" s="1" t="s">
        <v>67</v>
      </c>
    </row>
    <row r="114" spans="1:56" x14ac:dyDescent="0.25">
      <c r="A114" s="1">
        <v>113</v>
      </c>
      <c r="B114" s="2" t="s">
        <v>223</v>
      </c>
      <c r="C114" s="6">
        <v>3</v>
      </c>
      <c r="D114" s="1">
        <v>36</v>
      </c>
      <c r="E114" s="1">
        <v>22</v>
      </c>
      <c r="F114" s="1">
        <f t="shared" si="38"/>
        <v>14</v>
      </c>
      <c r="G114" s="1">
        <v>1.47</v>
      </c>
      <c r="H114" s="1">
        <v>7.1</v>
      </c>
      <c r="I114" s="1">
        <v>921</v>
      </c>
      <c r="J114" s="1" t="s">
        <v>3</v>
      </c>
      <c r="L114" s="1" t="s">
        <v>37</v>
      </c>
      <c r="M114" s="1">
        <v>41</v>
      </c>
      <c r="N114" s="1">
        <f t="shared" si="39"/>
        <v>-0.18766705697091493</v>
      </c>
      <c r="O114" s="1">
        <f t="shared" si="40"/>
        <v>11.290322580645162</v>
      </c>
      <c r="P114" s="1" t="s">
        <v>38</v>
      </c>
      <c r="Q114" s="1" t="s">
        <v>38</v>
      </c>
      <c r="R114" s="1">
        <v>34</v>
      </c>
      <c r="S114" s="1">
        <f t="shared" si="41"/>
        <v>-0.31822689964132012</v>
      </c>
      <c r="T114" s="1">
        <f t="shared" si="42"/>
        <v>9.0322580645161281</v>
      </c>
      <c r="U114" s="1" t="s">
        <v>38</v>
      </c>
      <c r="V114" s="1" t="s">
        <v>38</v>
      </c>
      <c r="W114" s="1">
        <v>34</v>
      </c>
      <c r="X114" s="1">
        <f t="shared" si="43"/>
        <v>-0.31822689964132012</v>
      </c>
      <c r="Y114" s="1">
        <f t="shared" si="44"/>
        <v>9.0322580645161281</v>
      </c>
      <c r="Z114" s="1" t="s">
        <v>38</v>
      </c>
      <c r="AA114" s="1" t="s">
        <v>38</v>
      </c>
      <c r="AB114" s="1">
        <v>37</v>
      </c>
      <c r="AC114" s="1">
        <f t="shared" si="45"/>
        <v>-0.26227268135400361</v>
      </c>
      <c r="AD114" s="1">
        <f t="shared" si="46"/>
        <v>10</v>
      </c>
      <c r="AE114" s="1" t="s">
        <v>38</v>
      </c>
      <c r="AF114" s="1" t="s">
        <v>38</v>
      </c>
      <c r="AG114" s="1" t="s">
        <v>36</v>
      </c>
      <c r="AH114" s="1" t="str">
        <f t="shared" si="47"/>
        <v>null</v>
      </c>
      <c r="AI114" s="1" t="str">
        <f t="shared" si="48"/>
        <v>null</v>
      </c>
      <c r="AJ114" s="1" t="s">
        <v>36</v>
      </c>
      <c r="AK114" s="1" t="s">
        <v>36</v>
      </c>
      <c r="AL114" s="1">
        <f t="shared" si="60"/>
        <v>-0.31822689964132012</v>
      </c>
      <c r="AM114" s="1">
        <f t="shared" si="61"/>
        <v>-0.2747069520845184</v>
      </c>
      <c r="AN114" s="1">
        <f t="shared" si="62"/>
        <v>-0.18766705697091493</v>
      </c>
      <c r="AO114" s="1">
        <f t="shared" si="59"/>
        <v>0.13055984267040519</v>
      </c>
      <c r="AP114" s="1" t="s">
        <v>38</v>
      </c>
      <c r="AQ114" s="1">
        <v>22.979166666666668</v>
      </c>
      <c r="AR114" s="1">
        <v>5.7445240653677025</v>
      </c>
      <c r="AS114" s="1">
        <v>6</v>
      </c>
      <c r="AT114" s="1">
        <v>37</v>
      </c>
      <c r="AU114" s="1">
        <v>19.25</v>
      </c>
      <c r="AV114" s="1">
        <v>26</v>
      </c>
      <c r="AW114" s="1">
        <v>24</v>
      </c>
      <c r="AX114" s="1" t="s">
        <v>45</v>
      </c>
      <c r="AY114" s="1" t="s">
        <v>47</v>
      </c>
    </row>
    <row r="115" spans="1:56" x14ac:dyDescent="0.25">
      <c r="A115" s="1">
        <v>114</v>
      </c>
      <c r="B115" s="2" t="s">
        <v>224</v>
      </c>
      <c r="C115" s="6">
        <v>3</v>
      </c>
      <c r="D115" s="1">
        <v>20</v>
      </c>
      <c r="E115" s="1">
        <v>25</v>
      </c>
      <c r="F115" s="1">
        <f t="shared" si="38"/>
        <v>-5</v>
      </c>
      <c r="G115" s="1">
        <v>1</v>
      </c>
      <c r="H115" s="1">
        <v>7.3</v>
      </c>
      <c r="I115" s="1">
        <v>4890</v>
      </c>
      <c r="J115" s="1" t="s">
        <v>0</v>
      </c>
      <c r="K115" s="1" t="s">
        <v>42</v>
      </c>
      <c r="L115" s="1" t="s">
        <v>40</v>
      </c>
      <c r="M115" s="1">
        <v>4</v>
      </c>
      <c r="N115" s="1">
        <f t="shared" si="39"/>
        <v>-0.87776908251448527</v>
      </c>
      <c r="O115" s="1">
        <f t="shared" si="40"/>
        <v>8</v>
      </c>
      <c r="P115" s="1" t="s">
        <v>38</v>
      </c>
      <c r="Q115" s="1" t="s">
        <v>38</v>
      </c>
      <c r="R115" s="1" t="s">
        <v>36</v>
      </c>
      <c r="S115" s="1" t="str">
        <f t="shared" si="41"/>
        <v>null</v>
      </c>
      <c r="T115" s="1" t="str">
        <f t="shared" si="42"/>
        <v>null</v>
      </c>
      <c r="U115" s="1" t="s">
        <v>36</v>
      </c>
      <c r="V115" s="1" t="s">
        <v>36</v>
      </c>
      <c r="W115" s="1">
        <v>5</v>
      </c>
      <c r="X115" s="1">
        <f t="shared" si="43"/>
        <v>-0.85911767641871317</v>
      </c>
      <c r="Y115" s="1">
        <f t="shared" si="44"/>
        <v>10</v>
      </c>
      <c r="Z115" s="1" t="s">
        <v>38</v>
      </c>
      <c r="AA115" s="1" t="s">
        <v>38</v>
      </c>
      <c r="AB115" s="1" t="s">
        <v>36</v>
      </c>
      <c r="AC115" s="1" t="str">
        <f t="shared" si="45"/>
        <v>null</v>
      </c>
      <c r="AD115" s="1" t="str">
        <f t="shared" si="46"/>
        <v>null</v>
      </c>
      <c r="AE115" s="1" t="s">
        <v>36</v>
      </c>
      <c r="AF115" s="1" t="s">
        <v>36</v>
      </c>
      <c r="AG115" s="1">
        <v>4</v>
      </c>
      <c r="AH115" s="1">
        <f t="shared" si="47"/>
        <v>-0.87776908251448527</v>
      </c>
      <c r="AI115" s="1">
        <f t="shared" si="48"/>
        <v>8</v>
      </c>
      <c r="AJ115" s="1" t="s">
        <v>38</v>
      </c>
      <c r="AK115" s="1" t="s">
        <v>38</v>
      </c>
      <c r="AL115" s="1">
        <f t="shared" si="60"/>
        <v>-0.87776908251448527</v>
      </c>
      <c r="AM115" s="1">
        <f t="shared" si="61"/>
        <v>-0.87155194714922801</v>
      </c>
      <c r="AN115" s="1">
        <f t="shared" si="62"/>
        <v>-0.85911767641871317</v>
      </c>
      <c r="AO115" s="1">
        <f t="shared" si="59"/>
        <v>1.8651406095772094E-2</v>
      </c>
      <c r="AP115" s="1" t="s">
        <v>39</v>
      </c>
      <c r="AQ115" s="1">
        <v>2.72</v>
      </c>
      <c r="AR115" s="1">
        <v>1.3708332041023035</v>
      </c>
      <c r="AS115" s="1">
        <v>0</v>
      </c>
      <c r="AT115" s="1">
        <v>5</v>
      </c>
      <c r="AU115" s="1">
        <v>2</v>
      </c>
      <c r="AV115" s="1">
        <v>4</v>
      </c>
      <c r="AW115" s="1">
        <v>2</v>
      </c>
      <c r="AX115" s="1" t="s">
        <v>58</v>
      </c>
      <c r="AY115" s="1" t="s">
        <v>266</v>
      </c>
      <c r="AZ115" s="1" t="s">
        <v>57</v>
      </c>
    </row>
    <row r="116" spans="1:56" x14ac:dyDescent="0.25">
      <c r="A116" s="1">
        <v>115</v>
      </c>
      <c r="B116" s="2" t="s">
        <v>225</v>
      </c>
      <c r="C116" s="6">
        <v>3</v>
      </c>
      <c r="D116" s="1">
        <v>90</v>
      </c>
      <c r="E116" s="1">
        <v>52</v>
      </c>
      <c r="F116" s="1">
        <f t="shared" si="38"/>
        <v>38</v>
      </c>
      <c r="G116" s="1">
        <v>2.33</v>
      </c>
      <c r="H116" s="1">
        <v>7</v>
      </c>
      <c r="I116" s="1">
        <v>6388</v>
      </c>
      <c r="J116" s="1" t="s">
        <v>3</v>
      </c>
      <c r="K116" s="1" t="s">
        <v>40</v>
      </c>
      <c r="L116" s="1" t="s">
        <v>41</v>
      </c>
      <c r="M116" s="1">
        <v>26</v>
      </c>
      <c r="N116" s="1">
        <f t="shared" si="39"/>
        <v>-0.46743814840749753</v>
      </c>
      <c r="O116" s="1">
        <f t="shared" si="40"/>
        <v>1.4130434782608694</v>
      </c>
      <c r="P116" s="1" t="s">
        <v>38</v>
      </c>
      <c r="R116" s="1">
        <v>57</v>
      </c>
      <c r="S116" s="1">
        <f t="shared" si="41"/>
        <v>0.11075544056143984</v>
      </c>
      <c r="T116" s="1">
        <f t="shared" si="42"/>
        <v>4.7826086956521738</v>
      </c>
      <c r="U116" s="1" t="s">
        <v>38</v>
      </c>
      <c r="W116" s="1">
        <v>32</v>
      </c>
      <c r="X116" s="1">
        <f t="shared" si="43"/>
        <v>-0.35552971183286447</v>
      </c>
      <c r="Y116" s="1">
        <f t="shared" si="44"/>
        <v>2.0652173913043477</v>
      </c>
      <c r="Z116" s="1" t="s">
        <v>38</v>
      </c>
      <c r="AB116" s="1" t="s">
        <v>36</v>
      </c>
      <c r="AC116" s="1" t="str">
        <f t="shared" si="45"/>
        <v>null</v>
      </c>
      <c r="AD116" s="1" t="str">
        <f t="shared" si="46"/>
        <v>null</v>
      </c>
      <c r="AE116" s="1" t="s">
        <v>36</v>
      </c>
      <c r="AF116" s="1" t="s">
        <v>36</v>
      </c>
      <c r="AG116" s="1" t="s">
        <v>36</v>
      </c>
      <c r="AH116" s="1" t="str">
        <f t="shared" si="47"/>
        <v>null</v>
      </c>
      <c r="AI116" s="1" t="str">
        <f t="shared" si="48"/>
        <v>null</v>
      </c>
      <c r="AJ116" s="1" t="s">
        <v>36</v>
      </c>
      <c r="AK116" s="1" t="s">
        <v>36</v>
      </c>
      <c r="AL116" s="1">
        <f t="shared" si="60"/>
        <v>-0.46743814840749753</v>
      </c>
      <c r="AM116" s="1">
        <f t="shared" si="61"/>
        <v>-0.23740413989297404</v>
      </c>
      <c r="AN116" s="1">
        <f t="shared" si="62"/>
        <v>0.11075544056143984</v>
      </c>
      <c r="AO116" s="1">
        <f t="shared" si="59"/>
        <v>0.57819358896893736</v>
      </c>
      <c r="AP116" s="1" t="s">
        <v>38</v>
      </c>
      <c r="AQ116" s="1">
        <v>53.333333333333336</v>
      </c>
      <c r="AR116" s="1">
        <v>21.798776724088597</v>
      </c>
      <c r="AS116" s="1">
        <v>13</v>
      </c>
      <c r="AT116" s="1">
        <v>105</v>
      </c>
      <c r="AU116" s="1">
        <v>38</v>
      </c>
      <c r="AV116" s="1">
        <v>69</v>
      </c>
      <c r="AW116" s="1">
        <v>55</v>
      </c>
      <c r="AX116" s="1" t="s">
        <v>56</v>
      </c>
      <c r="AY116" s="1" t="s">
        <v>52</v>
      </c>
    </row>
    <row r="117" spans="1:56" x14ac:dyDescent="0.25">
      <c r="A117" s="1">
        <v>116</v>
      </c>
      <c r="B117" s="2" t="s">
        <v>226</v>
      </c>
      <c r="C117" s="6">
        <v>3</v>
      </c>
      <c r="D117" s="1">
        <v>20</v>
      </c>
      <c r="E117" s="1">
        <v>20</v>
      </c>
      <c r="F117" s="1">
        <f t="shared" si="38"/>
        <v>0</v>
      </c>
      <c r="G117" s="1">
        <v>1.21</v>
      </c>
      <c r="H117" s="1">
        <v>7</v>
      </c>
      <c r="I117" s="1">
        <v>2323</v>
      </c>
      <c r="J117" s="1" t="s">
        <v>0</v>
      </c>
      <c r="K117" s="1" t="s">
        <v>36</v>
      </c>
      <c r="L117" s="1" t="s">
        <v>40</v>
      </c>
      <c r="M117" s="1">
        <v>9</v>
      </c>
      <c r="N117" s="1">
        <f t="shared" si="39"/>
        <v>-0.78451205203562446</v>
      </c>
      <c r="O117" s="1">
        <f t="shared" si="40"/>
        <v>2.2222222222222223</v>
      </c>
      <c r="P117" s="1" t="s">
        <v>38</v>
      </c>
      <c r="Q117" s="1" t="s">
        <v>38</v>
      </c>
      <c r="R117" s="1" t="s">
        <v>36</v>
      </c>
      <c r="S117" s="1" t="str">
        <f t="shared" si="41"/>
        <v>null</v>
      </c>
      <c r="T117" s="1" t="str">
        <f t="shared" si="42"/>
        <v>null</v>
      </c>
      <c r="U117" s="1" t="s">
        <v>36</v>
      </c>
      <c r="V117" s="1" t="s">
        <v>36</v>
      </c>
      <c r="W117" s="1">
        <v>15</v>
      </c>
      <c r="X117" s="1">
        <f t="shared" si="43"/>
        <v>-0.67260361546099146</v>
      </c>
      <c r="Y117" s="1">
        <f t="shared" si="44"/>
        <v>5.5555555555555554</v>
      </c>
      <c r="Z117" s="1" t="s">
        <v>38</v>
      </c>
      <c r="AA117" s="1" t="s">
        <v>38</v>
      </c>
      <c r="AB117" s="1" t="s">
        <v>36</v>
      </c>
      <c r="AC117" s="1" t="str">
        <f t="shared" si="45"/>
        <v>null</v>
      </c>
      <c r="AD117" s="1" t="str">
        <f t="shared" si="46"/>
        <v>null</v>
      </c>
      <c r="AE117" s="1" t="s">
        <v>36</v>
      </c>
      <c r="AF117" s="1" t="s">
        <v>36</v>
      </c>
      <c r="AG117" s="1">
        <v>7</v>
      </c>
      <c r="AH117" s="1">
        <f t="shared" si="47"/>
        <v>-0.82181486422716876</v>
      </c>
      <c r="AI117" s="1">
        <f t="shared" si="48"/>
        <v>1.1111111111111112</v>
      </c>
      <c r="AJ117" s="1" t="s">
        <v>39</v>
      </c>
      <c r="AK117" s="1" t="s">
        <v>38</v>
      </c>
      <c r="AL117" s="1">
        <f t="shared" si="60"/>
        <v>-0.82181486422716876</v>
      </c>
      <c r="AM117" s="1">
        <f t="shared" si="61"/>
        <v>-0.759643510574595</v>
      </c>
      <c r="AN117" s="1">
        <f t="shared" si="62"/>
        <v>-0.67260361546099146</v>
      </c>
      <c r="AO117" s="1">
        <f t="shared" si="59"/>
        <v>0.14921124876617731</v>
      </c>
      <c r="AP117" s="1" t="s">
        <v>39</v>
      </c>
      <c r="AQ117" s="1">
        <v>14.901960784313726</v>
      </c>
      <c r="AR117" s="1">
        <v>4.1436935309493341</v>
      </c>
      <c r="AS117" s="1">
        <v>5</v>
      </c>
      <c r="AT117" s="1">
        <v>23</v>
      </c>
      <c r="AU117" s="1">
        <v>12</v>
      </c>
      <c r="AV117" s="1">
        <v>18</v>
      </c>
      <c r="AW117" s="1">
        <v>16</v>
      </c>
      <c r="AX117" s="1" t="s">
        <v>82</v>
      </c>
      <c r="AY117" s="1" t="s">
        <v>55</v>
      </c>
    </row>
    <row r="118" spans="1:56" x14ac:dyDescent="0.25">
      <c r="A118" s="1">
        <v>117</v>
      </c>
      <c r="B118" s="2" t="s">
        <v>227</v>
      </c>
      <c r="C118" s="6">
        <v>3</v>
      </c>
      <c r="D118" s="1">
        <v>60</v>
      </c>
      <c r="E118" s="1">
        <v>37</v>
      </c>
      <c r="F118" s="1">
        <f t="shared" si="38"/>
        <v>23</v>
      </c>
      <c r="G118" s="1">
        <v>2.2000000000000002</v>
      </c>
      <c r="H118" s="1">
        <v>7.9</v>
      </c>
      <c r="I118" s="1">
        <v>181</v>
      </c>
      <c r="J118" s="1" t="s">
        <v>3</v>
      </c>
      <c r="K118" s="1" t="s">
        <v>40</v>
      </c>
      <c r="L118" s="1" t="s">
        <v>40</v>
      </c>
      <c r="M118" s="1">
        <v>35</v>
      </c>
      <c r="N118" s="1">
        <f t="shared" si="39"/>
        <v>-0.29957549354554797</v>
      </c>
      <c r="O118" s="1">
        <f t="shared" si="40"/>
        <v>-1.25</v>
      </c>
      <c r="P118" s="1" t="s">
        <v>39</v>
      </c>
      <c r="Q118" s="1" t="s">
        <v>38</v>
      </c>
      <c r="R118" s="1">
        <v>50</v>
      </c>
      <c r="S118" s="1">
        <f t="shared" si="41"/>
        <v>-1.9804402108965374E-2</v>
      </c>
      <c r="T118" s="1">
        <f t="shared" si="42"/>
        <v>3.4375</v>
      </c>
      <c r="U118" s="1" t="s">
        <v>39</v>
      </c>
      <c r="V118" s="1" t="s">
        <v>39</v>
      </c>
      <c r="W118" s="1">
        <v>59</v>
      </c>
      <c r="X118" s="1">
        <f t="shared" si="43"/>
        <v>0.14805825275298418</v>
      </c>
      <c r="Y118" s="1">
        <f t="shared" si="44"/>
        <v>6.25</v>
      </c>
      <c r="Z118" s="1" t="s">
        <v>38</v>
      </c>
      <c r="AA118" s="1" t="s">
        <v>39</v>
      </c>
      <c r="AB118" s="1" t="s">
        <v>36</v>
      </c>
      <c r="AC118" s="1" t="str">
        <f t="shared" si="45"/>
        <v>null</v>
      </c>
      <c r="AD118" s="1" t="str">
        <f t="shared" si="46"/>
        <v>null</v>
      </c>
      <c r="AE118" s="1" t="s">
        <v>36</v>
      </c>
      <c r="AF118" s="1" t="s">
        <v>36</v>
      </c>
      <c r="AG118" s="1" t="s">
        <v>36</v>
      </c>
      <c r="AH118" s="1" t="str">
        <f t="shared" si="47"/>
        <v>null</v>
      </c>
      <c r="AI118" s="1" t="str">
        <f t="shared" si="48"/>
        <v>null</v>
      </c>
      <c r="AJ118" s="1" t="s">
        <v>36</v>
      </c>
      <c r="AK118" s="1" t="s">
        <v>36</v>
      </c>
      <c r="AL118" s="1">
        <f t="shared" si="60"/>
        <v>-0.29957549354554797</v>
      </c>
      <c r="AM118" s="1">
        <f t="shared" si="61"/>
        <v>-5.7107214300509725E-2</v>
      </c>
      <c r="AN118" s="1">
        <f t="shared" si="62"/>
        <v>0.14805825275298418</v>
      </c>
      <c r="AO118" s="1">
        <f t="shared" si="59"/>
        <v>0.44763374629853214</v>
      </c>
      <c r="AP118" s="1" t="s">
        <v>38</v>
      </c>
      <c r="AQ118" s="1">
        <v>56.078431372549019</v>
      </c>
      <c r="AR118" s="1">
        <v>7.8200847495532804</v>
      </c>
      <c r="AS118" s="1">
        <v>39</v>
      </c>
      <c r="AT118" s="1">
        <v>71</v>
      </c>
      <c r="AU118" s="1">
        <v>50</v>
      </c>
      <c r="AV118" s="1">
        <v>63</v>
      </c>
      <c r="AW118" s="1">
        <v>56</v>
      </c>
      <c r="AX118" s="1" t="s">
        <v>169</v>
      </c>
      <c r="AY118" s="1" t="s">
        <v>153</v>
      </c>
      <c r="AZ118" s="1" t="s">
        <v>82</v>
      </c>
      <c r="BA118" s="1" t="s">
        <v>179</v>
      </c>
      <c r="BB118" s="1" t="s">
        <v>47</v>
      </c>
      <c r="BC118" s="1" t="s">
        <v>239</v>
      </c>
      <c r="BD118" s="1" t="s">
        <v>55</v>
      </c>
    </row>
    <row r="119" spans="1:56" x14ac:dyDescent="0.25">
      <c r="A119" s="1">
        <v>118</v>
      </c>
      <c r="B119" s="2" t="s">
        <v>228</v>
      </c>
      <c r="C119" s="6">
        <v>3</v>
      </c>
      <c r="D119" s="1">
        <v>20</v>
      </c>
      <c r="E119" s="1">
        <v>30</v>
      </c>
      <c r="F119" s="1">
        <f t="shared" si="38"/>
        <v>-10</v>
      </c>
      <c r="G119" s="1">
        <v>2.4</v>
      </c>
      <c r="H119" s="1">
        <v>7.4</v>
      </c>
      <c r="I119" s="1">
        <v>5596</v>
      </c>
      <c r="J119" s="1" t="s">
        <v>0</v>
      </c>
      <c r="K119" s="1" t="s">
        <v>36</v>
      </c>
      <c r="L119" s="1" t="s">
        <v>40</v>
      </c>
      <c r="M119" s="1">
        <v>22</v>
      </c>
      <c r="N119" s="1">
        <f t="shared" si="39"/>
        <v>-0.54204377279058624</v>
      </c>
      <c r="O119" s="1">
        <f t="shared" si="40"/>
        <v>-1.8604651162790697</v>
      </c>
      <c r="P119" s="1" t="s">
        <v>39</v>
      </c>
      <c r="R119" s="1" t="s">
        <v>36</v>
      </c>
      <c r="S119" s="1" t="str">
        <f t="shared" si="41"/>
        <v>null</v>
      </c>
      <c r="T119" s="1" t="str">
        <f t="shared" si="42"/>
        <v>null</v>
      </c>
      <c r="U119" s="1" t="s">
        <v>36</v>
      </c>
      <c r="V119" s="1" t="s">
        <v>36</v>
      </c>
      <c r="W119" s="1">
        <v>55</v>
      </c>
      <c r="X119" s="1">
        <f t="shared" si="43"/>
        <v>7.3452628369895495E-2</v>
      </c>
      <c r="Y119" s="1">
        <f t="shared" si="44"/>
        <v>5.8139534883720936</v>
      </c>
      <c r="Z119" s="1" t="s">
        <v>38</v>
      </c>
      <c r="AB119" s="1" t="s">
        <v>36</v>
      </c>
      <c r="AC119" s="1" t="str">
        <f t="shared" si="45"/>
        <v>null</v>
      </c>
      <c r="AD119" s="1" t="str">
        <f t="shared" si="46"/>
        <v>null</v>
      </c>
      <c r="AE119" s="1" t="s">
        <v>36</v>
      </c>
      <c r="AF119" s="1" t="s">
        <v>36</v>
      </c>
      <c r="AG119" s="1" t="s">
        <v>36</v>
      </c>
      <c r="AH119" s="1" t="str">
        <f t="shared" si="47"/>
        <v>null</v>
      </c>
      <c r="AI119" s="1" t="str">
        <f t="shared" si="48"/>
        <v>null</v>
      </c>
      <c r="AJ119" s="1" t="s">
        <v>36</v>
      </c>
      <c r="AK119" s="1" t="s">
        <v>36</v>
      </c>
      <c r="AL119" s="1">
        <f t="shared" si="60"/>
        <v>-0.54204377279058624</v>
      </c>
      <c r="AM119" s="1">
        <f t="shared" si="61"/>
        <v>-0.23429557221034536</v>
      </c>
      <c r="AN119" s="1">
        <f t="shared" si="62"/>
        <v>7.3452628369895495E-2</v>
      </c>
      <c r="AO119" s="1">
        <f t="shared" si="59"/>
        <v>0.61549640116048177</v>
      </c>
      <c r="AP119" s="1" t="s">
        <v>39</v>
      </c>
      <c r="AQ119" s="1">
        <v>49.26</v>
      </c>
      <c r="AR119" s="1">
        <v>10.119308680105831</v>
      </c>
      <c r="AS119" s="1">
        <v>30</v>
      </c>
      <c r="AT119" s="1">
        <v>73</v>
      </c>
      <c r="AU119" s="1">
        <v>41</v>
      </c>
      <c r="AV119" s="1">
        <v>57</v>
      </c>
      <c r="AW119" s="1">
        <v>48</v>
      </c>
      <c r="AX119" s="1" t="s">
        <v>52</v>
      </c>
      <c r="AY119" s="1" t="s">
        <v>54</v>
      </c>
      <c r="AZ119" s="1" t="s">
        <v>82</v>
      </c>
      <c r="BA119" s="1" t="s">
        <v>148</v>
      </c>
    </row>
    <row r="120" spans="1:56" x14ac:dyDescent="0.25">
      <c r="A120" s="1">
        <v>119</v>
      </c>
      <c r="B120" s="2" t="s">
        <v>229</v>
      </c>
      <c r="C120" s="6">
        <v>3</v>
      </c>
      <c r="D120" s="1">
        <v>30</v>
      </c>
      <c r="E120" s="1">
        <v>30</v>
      </c>
      <c r="F120" s="1">
        <f t="shared" si="38"/>
        <v>0</v>
      </c>
      <c r="G120" s="1">
        <v>2</v>
      </c>
      <c r="H120" s="1">
        <v>8.5</v>
      </c>
      <c r="I120" s="1">
        <v>2061</v>
      </c>
      <c r="J120" s="1" t="s">
        <v>3</v>
      </c>
      <c r="K120" s="1" t="s">
        <v>36</v>
      </c>
      <c r="L120" s="1" t="s">
        <v>36</v>
      </c>
      <c r="M120" s="1" t="s">
        <v>36</v>
      </c>
      <c r="N120" s="1" t="str">
        <f t="shared" si="39"/>
        <v>null</v>
      </c>
      <c r="O120" s="1" t="str">
        <f t="shared" si="40"/>
        <v>null</v>
      </c>
      <c r="P120" s="1" t="s">
        <v>36</v>
      </c>
      <c r="Q120" s="1" t="s">
        <v>36</v>
      </c>
      <c r="R120" s="1" t="s">
        <v>36</v>
      </c>
      <c r="S120" s="1" t="str">
        <f t="shared" si="41"/>
        <v>null</v>
      </c>
      <c r="T120" s="1" t="str">
        <f t="shared" si="42"/>
        <v>null</v>
      </c>
      <c r="U120" s="1" t="s">
        <v>38</v>
      </c>
      <c r="V120" s="1" t="s">
        <v>38</v>
      </c>
      <c r="W120" s="1" t="s">
        <v>36</v>
      </c>
      <c r="X120" s="1" t="str">
        <f t="shared" si="43"/>
        <v>null</v>
      </c>
      <c r="Y120" s="1" t="str">
        <f t="shared" si="44"/>
        <v>null</v>
      </c>
      <c r="Z120" s="1" t="s">
        <v>38</v>
      </c>
      <c r="AA120" s="1" t="s">
        <v>38</v>
      </c>
      <c r="AB120" s="1" t="s">
        <v>36</v>
      </c>
      <c r="AC120" s="1" t="str">
        <f t="shared" si="45"/>
        <v>null</v>
      </c>
      <c r="AD120" s="1" t="str">
        <f t="shared" si="46"/>
        <v>null</v>
      </c>
      <c r="AE120" s="1" t="s">
        <v>36</v>
      </c>
      <c r="AF120" s="1" t="s">
        <v>36</v>
      </c>
      <c r="AG120" s="1" t="s">
        <v>36</v>
      </c>
      <c r="AH120" s="1" t="str">
        <f t="shared" si="47"/>
        <v>null</v>
      </c>
      <c r="AI120" s="1" t="str">
        <f t="shared" si="48"/>
        <v>null</v>
      </c>
      <c r="AJ120" s="1" t="s">
        <v>36</v>
      </c>
      <c r="AK120" s="1" t="s">
        <v>36</v>
      </c>
      <c r="AL120" s="1" t="s">
        <v>36</v>
      </c>
      <c r="AM120" s="1" t="s">
        <v>36</v>
      </c>
      <c r="AN120" s="1" t="s">
        <v>36</v>
      </c>
      <c r="AO120" s="1" t="s">
        <v>36</v>
      </c>
      <c r="AP120" s="1" t="s">
        <v>39</v>
      </c>
      <c r="AQ120" s="1" t="s">
        <v>36</v>
      </c>
      <c r="AR120" s="1" t="s">
        <v>36</v>
      </c>
      <c r="AS120" s="1" t="s">
        <v>36</v>
      </c>
      <c r="AT120" s="1" t="s">
        <v>36</v>
      </c>
      <c r="AU120" s="1" t="s">
        <v>36</v>
      </c>
      <c r="AV120" s="1" t="s">
        <v>36</v>
      </c>
      <c r="AW120" s="1" t="s">
        <v>36</v>
      </c>
      <c r="AX120" s="1" t="s">
        <v>50</v>
      </c>
      <c r="AY120" s="1" t="s">
        <v>175</v>
      </c>
      <c r="AZ120" s="1" t="s">
        <v>267</v>
      </c>
      <c r="BA120" s="1" t="s">
        <v>64</v>
      </c>
      <c r="BB120" s="1" t="s">
        <v>65</v>
      </c>
      <c r="BC120" s="1" t="s">
        <v>268</v>
      </c>
      <c r="BD120" s="1" t="s">
        <v>53</v>
      </c>
    </row>
    <row r="121" spans="1:56" x14ac:dyDescent="0.25">
      <c r="A121" s="1">
        <v>120</v>
      </c>
      <c r="B121" s="2" t="s">
        <v>230</v>
      </c>
      <c r="C121" s="6">
        <v>3</v>
      </c>
      <c r="D121" s="1">
        <v>45</v>
      </c>
      <c r="E121" s="1">
        <v>45</v>
      </c>
      <c r="F121" s="1">
        <f t="shared" si="38"/>
        <v>0</v>
      </c>
      <c r="G121" s="1">
        <v>2.29</v>
      </c>
      <c r="H121" s="1">
        <v>7.8</v>
      </c>
      <c r="I121" s="1">
        <v>132</v>
      </c>
      <c r="J121" s="1" t="s">
        <v>3</v>
      </c>
      <c r="K121" s="1" t="s">
        <v>36</v>
      </c>
      <c r="L121" s="1" t="s">
        <v>41</v>
      </c>
      <c r="M121" s="1">
        <v>35</v>
      </c>
      <c r="N121" s="1">
        <f t="shared" si="39"/>
        <v>-0.29957549354554797</v>
      </c>
      <c r="O121" s="1">
        <f t="shared" si="40"/>
        <v>1.827956989247312</v>
      </c>
      <c r="P121" s="1" t="s">
        <v>38</v>
      </c>
      <c r="Q121" s="1" t="s">
        <v>39</v>
      </c>
      <c r="R121" s="1">
        <v>42</v>
      </c>
      <c r="S121" s="1">
        <f t="shared" si="41"/>
        <v>-0.16901565087514275</v>
      </c>
      <c r="T121" s="1">
        <f t="shared" si="42"/>
        <v>2.5806451612903225</v>
      </c>
      <c r="U121" s="1" t="s">
        <v>39</v>
      </c>
      <c r="V121" s="1" t="s">
        <v>39</v>
      </c>
      <c r="W121" s="1">
        <v>32</v>
      </c>
      <c r="X121" s="1">
        <f t="shared" si="43"/>
        <v>-0.35552971183286447</v>
      </c>
      <c r="Y121" s="1">
        <f t="shared" si="44"/>
        <v>1.5053763440860215</v>
      </c>
      <c r="Z121" s="1" t="s">
        <v>39</v>
      </c>
      <c r="AA121" s="1" t="s">
        <v>39</v>
      </c>
      <c r="AB121" s="1" t="s">
        <v>36</v>
      </c>
      <c r="AC121" s="1" t="str">
        <f t="shared" si="45"/>
        <v>null</v>
      </c>
      <c r="AD121" s="1" t="str">
        <f t="shared" si="46"/>
        <v>null</v>
      </c>
      <c r="AE121" s="1" t="s">
        <v>36</v>
      </c>
      <c r="AF121" s="1" t="s">
        <v>36</v>
      </c>
      <c r="AG121" s="1" t="s">
        <v>36</v>
      </c>
      <c r="AH121" s="1" t="str">
        <f t="shared" si="47"/>
        <v>null</v>
      </c>
      <c r="AI121" s="1" t="str">
        <f t="shared" si="48"/>
        <v>null</v>
      </c>
      <c r="AJ121" s="1" t="s">
        <v>36</v>
      </c>
      <c r="AK121" s="1" t="s">
        <v>36</v>
      </c>
      <c r="AL121" s="1">
        <f t="shared" si="60"/>
        <v>-0.35552971183286447</v>
      </c>
      <c r="AM121" s="1">
        <f t="shared" si="61"/>
        <v>-0.2747069520845184</v>
      </c>
      <c r="AN121" s="1">
        <f t="shared" si="62"/>
        <v>-0.16901565087514275</v>
      </c>
      <c r="AO121" s="1">
        <f t="shared" si="59"/>
        <v>0.18651406095772172</v>
      </c>
      <c r="AP121" s="1" t="s">
        <v>38</v>
      </c>
      <c r="AQ121" s="1">
        <v>51.980392156862742</v>
      </c>
      <c r="AR121" s="1">
        <v>19.259792518174681</v>
      </c>
      <c r="AS121" s="1">
        <v>18</v>
      </c>
      <c r="AT121" s="1">
        <v>111</v>
      </c>
      <c r="AU121" s="1">
        <v>38</v>
      </c>
      <c r="AV121" s="1">
        <v>64</v>
      </c>
      <c r="AW121" s="1">
        <v>47</v>
      </c>
      <c r="AX121" s="1" t="s">
        <v>45</v>
      </c>
      <c r="AY121" s="1" t="s">
        <v>46</v>
      </c>
      <c r="AZ121" s="1" t="s">
        <v>66</v>
      </c>
      <c r="BA121" s="1" t="s">
        <v>54</v>
      </c>
      <c r="BB121" s="1" t="s">
        <v>47</v>
      </c>
      <c r="BC121" s="1" t="s">
        <v>149</v>
      </c>
      <c r="BD121" s="1" t="s">
        <v>53</v>
      </c>
    </row>
    <row r="122" spans="1:56" x14ac:dyDescent="0.25">
      <c r="A122" s="1">
        <v>121</v>
      </c>
      <c r="B122" s="2" t="s">
        <v>231</v>
      </c>
      <c r="C122" s="6">
        <v>3</v>
      </c>
      <c r="D122" s="1">
        <v>210</v>
      </c>
      <c r="E122" s="1">
        <v>180</v>
      </c>
      <c r="F122" s="1">
        <f t="shared" si="38"/>
        <v>30</v>
      </c>
      <c r="G122" s="1">
        <v>2.4900000000000002</v>
      </c>
      <c r="H122" s="1">
        <v>7.7</v>
      </c>
      <c r="I122" s="1">
        <v>250</v>
      </c>
      <c r="J122" s="1" t="s">
        <v>3</v>
      </c>
      <c r="L122" s="1" t="s">
        <v>41</v>
      </c>
      <c r="M122" s="1">
        <v>5</v>
      </c>
      <c r="N122" s="1">
        <f t="shared" si="39"/>
        <v>-0.85911767641871317</v>
      </c>
      <c r="O122" s="1">
        <f t="shared" si="40"/>
        <v>2.5</v>
      </c>
      <c r="P122" s="1" t="s">
        <v>39</v>
      </c>
      <c r="Q122" s="1" t="s">
        <v>38</v>
      </c>
      <c r="R122" s="1">
        <v>8</v>
      </c>
      <c r="S122" s="1">
        <f t="shared" si="41"/>
        <v>-0.80316345813139656</v>
      </c>
      <c r="T122" s="1">
        <f t="shared" si="42"/>
        <v>5</v>
      </c>
      <c r="U122" s="1" t="s">
        <v>38</v>
      </c>
      <c r="V122" s="1" t="s">
        <v>38</v>
      </c>
      <c r="W122" s="1">
        <v>1</v>
      </c>
      <c r="X122" s="1">
        <f t="shared" si="43"/>
        <v>-0.93372330080180177</v>
      </c>
      <c r="Y122" s="1">
        <f t="shared" si="44"/>
        <v>-0.83333333333333326</v>
      </c>
      <c r="Z122" s="1" t="s">
        <v>38</v>
      </c>
      <c r="AA122" s="1" t="s">
        <v>38</v>
      </c>
      <c r="AB122" s="1" t="s">
        <v>36</v>
      </c>
      <c r="AC122" s="1" t="str">
        <f t="shared" si="45"/>
        <v>null</v>
      </c>
      <c r="AD122" s="1" t="str">
        <f t="shared" si="46"/>
        <v>null</v>
      </c>
      <c r="AE122" s="1" t="s">
        <v>36</v>
      </c>
      <c r="AF122" s="1" t="s">
        <v>36</v>
      </c>
      <c r="AG122" s="1" t="s">
        <v>36</v>
      </c>
      <c r="AH122" s="1" t="str">
        <f t="shared" si="47"/>
        <v>null</v>
      </c>
      <c r="AI122" s="1" t="str">
        <f t="shared" si="48"/>
        <v>null</v>
      </c>
      <c r="AJ122" s="1" t="s">
        <v>36</v>
      </c>
      <c r="AK122" s="1" t="s">
        <v>36</v>
      </c>
      <c r="AL122" s="1">
        <f t="shared" si="60"/>
        <v>-0.93372330080180177</v>
      </c>
      <c r="AM122" s="1">
        <f t="shared" si="61"/>
        <v>-0.86533481178397054</v>
      </c>
      <c r="AN122" s="1">
        <f t="shared" si="62"/>
        <v>-0.80316345813139656</v>
      </c>
      <c r="AO122" s="1">
        <f t="shared" si="59"/>
        <v>0.13055984267040521</v>
      </c>
      <c r="AP122" s="1" t="s">
        <v>38</v>
      </c>
      <c r="AQ122" s="1">
        <v>7.9411764705882355</v>
      </c>
      <c r="AR122" s="1">
        <v>2.8664386594230997</v>
      </c>
      <c r="AS122" s="1">
        <v>2</v>
      </c>
      <c r="AT122" s="1">
        <v>14</v>
      </c>
      <c r="AU122" s="1">
        <v>6</v>
      </c>
      <c r="AV122" s="1">
        <v>10</v>
      </c>
      <c r="AW122" s="1">
        <v>8</v>
      </c>
      <c r="AX122" s="1" t="s">
        <v>58</v>
      </c>
      <c r="AY122" s="1" t="s">
        <v>62</v>
      </c>
      <c r="AZ122" s="1" t="s">
        <v>85</v>
      </c>
      <c r="BA122" s="1" t="s">
        <v>269</v>
      </c>
      <c r="BB122" s="1" t="s">
        <v>53</v>
      </c>
    </row>
    <row r="123" spans="1:56" x14ac:dyDescent="0.25">
      <c r="A123" s="1">
        <v>122</v>
      </c>
      <c r="B123" s="2" t="s">
        <v>232</v>
      </c>
      <c r="C123" s="6">
        <v>3</v>
      </c>
      <c r="D123" s="1">
        <v>40</v>
      </c>
      <c r="E123" s="1">
        <v>40</v>
      </c>
      <c r="F123" s="1">
        <f t="shared" si="38"/>
        <v>0</v>
      </c>
      <c r="G123" s="1">
        <v>2.25</v>
      </c>
      <c r="H123" s="1">
        <v>7.4</v>
      </c>
      <c r="I123" s="1">
        <v>210</v>
      </c>
      <c r="J123" s="1" t="s">
        <v>3</v>
      </c>
      <c r="L123" s="1" t="s">
        <v>41</v>
      </c>
      <c r="M123" s="1">
        <v>47</v>
      </c>
      <c r="N123" s="1">
        <f t="shared" si="39"/>
        <v>-7.5758620396281895E-2</v>
      </c>
      <c r="O123" s="1">
        <f t="shared" si="40"/>
        <v>2.7826086956521738</v>
      </c>
      <c r="P123" s="1" t="s">
        <v>38</v>
      </c>
      <c r="Q123" s="1" t="s">
        <v>39</v>
      </c>
      <c r="R123" s="1">
        <v>62</v>
      </c>
      <c r="S123" s="1">
        <f t="shared" si="41"/>
        <v>0.20401247104030071</v>
      </c>
      <c r="T123" s="1">
        <f t="shared" si="42"/>
        <v>4.0869565217391308</v>
      </c>
      <c r="U123" s="1" t="s">
        <v>39</v>
      </c>
      <c r="V123" s="1" t="s">
        <v>38</v>
      </c>
      <c r="W123" s="1">
        <v>54</v>
      </c>
      <c r="X123" s="1">
        <f t="shared" si="43"/>
        <v>5.4801222274123318E-2</v>
      </c>
      <c r="Y123" s="1">
        <f t="shared" si="44"/>
        <v>3.3913043478260869</v>
      </c>
      <c r="Z123" s="1" t="s">
        <v>39</v>
      </c>
      <c r="AA123" s="1" t="s">
        <v>38</v>
      </c>
      <c r="AB123" s="1" t="s">
        <v>36</v>
      </c>
      <c r="AC123" s="1" t="str">
        <f t="shared" si="45"/>
        <v>null</v>
      </c>
      <c r="AD123" s="1" t="str">
        <f t="shared" si="46"/>
        <v>null</v>
      </c>
      <c r="AE123" s="1" t="s">
        <v>36</v>
      </c>
      <c r="AF123" s="1" t="s">
        <v>36</v>
      </c>
      <c r="AG123" s="1" t="s">
        <v>36</v>
      </c>
      <c r="AH123" s="1" t="str">
        <f t="shared" si="47"/>
        <v>null</v>
      </c>
      <c r="AI123" s="1" t="str">
        <f t="shared" si="48"/>
        <v>null</v>
      </c>
      <c r="AJ123" s="1" t="s">
        <v>36</v>
      </c>
      <c r="AK123" s="1" t="s">
        <v>36</v>
      </c>
      <c r="AL123" s="1">
        <f t="shared" si="60"/>
        <v>-7.5758620396281895E-2</v>
      </c>
      <c r="AM123" s="1">
        <f t="shared" si="61"/>
        <v>6.101835763938071E-2</v>
      </c>
      <c r="AN123" s="1">
        <f t="shared" si="62"/>
        <v>0.20401247104030071</v>
      </c>
      <c r="AO123" s="1">
        <f t="shared" si="59"/>
        <v>0.27977109143658263</v>
      </c>
      <c r="AP123" s="1" t="s">
        <v>38</v>
      </c>
      <c r="AQ123" s="1">
        <v>64.392156862745097</v>
      </c>
      <c r="AR123" s="1">
        <v>22.881502076019874</v>
      </c>
      <c r="AS123" s="1">
        <v>15</v>
      </c>
      <c r="AT123" s="1">
        <v>130</v>
      </c>
      <c r="AU123" s="1">
        <v>51</v>
      </c>
      <c r="AV123" s="1">
        <v>79</v>
      </c>
      <c r="AW123" s="1">
        <v>67</v>
      </c>
      <c r="AX123" s="1" t="s">
        <v>56</v>
      </c>
      <c r="AY123" s="1" t="s">
        <v>89</v>
      </c>
      <c r="AZ123" s="1" t="s">
        <v>47</v>
      </c>
      <c r="BA123" s="1" t="s">
        <v>55</v>
      </c>
      <c r="BB123" s="1" t="s">
        <v>147</v>
      </c>
    </row>
    <row r="124" spans="1:56" x14ac:dyDescent="0.25">
      <c r="A124" s="1">
        <v>123</v>
      </c>
      <c r="B124" s="2" t="s">
        <v>233</v>
      </c>
      <c r="C124" s="6">
        <v>3</v>
      </c>
      <c r="D124" s="1">
        <v>24</v>
      </c>
      <c r="E124" s="1">
        <v>15</v>
      </c>
      <c r="F124" s="1">
        <f t="shared" si="38"/>
        <v>9</v>
      </c>
      <c r="G124" s="1">
        <v>1.43</v>
      </c>
      <c r="H124" s="1">
        <v>7.5</v>
      </c>
      <c r="I124" s="1">
        <v>3814</v>
      </c>
      <c r="J124" s="1" t="s">
        <v>0</v>
      </c>
      <c r="K124" s="1" t="s">
        <v>36</v>
      </c>
      <c r="L124" s="1" t="s">
        <v>40</v>
      </c>
      <c r="M124" s="1" t="s">
        <v>36</v>
      </c>
      <c r="N124" s="1" t="str">
        <f t="shared" si="39"/>
        <v>null</v>
      </c>
      <c r="O124" s="1" t="str">
        <f t="shared" si="40"/>
        <v>null</v>
      </c>
      <c r="R124" s="1" t="s">
        <v>36</v>
      </c>
      <c r="S124" s="1" t="str">
        <f t="shared" si="41"/>
        <v>null</v>
      </c>
      <c r="T124" s="1" t="str">
        <f t="shared" si="42"/>
        <v>null</v>
      </c>
      <c r="U124" s="1" t="s">
        <v>36</v>
      </c>
      <c r="V124" s="1" t="s">
        <v>36</v>
      </c>
      <c r="W124" s="1" t="s">
        <v>36</v>
      </c>
      <c r="X124" s="1" t="str">
        <f t="shared" si="43"/>
        <v>null</v>
      </c>
      <c r="Y124" s="1" t="str">
        <f t="shared" si="44"/>
        <v>null</v>
      </c>
      <c r="Z124" s="1" t="s">
        <v>38</v>
      </c>
      <c r="AA124" s="1" t="s">
        <v>38</v>
      </c>
      <c r="AB124" s="1" t="s">
        <v>36</v>
      </c>
      <c r="AC124" s="1" t="str">
        <f t="shared" si="45"/>
        <v>null</v>
      </c>
      <c r="AD124" s="1" t="str">
        <f t="shared" si="46"/>
        <v>null</v>
      </c>
      <c r="AE124" s="1" t="s">
        <v>36</v>
      </c>
      <c r="AF124" s="1" t="s">
        <v>36</v>
      </c>
      <c r="AG124" s="1" t="s">
        <v>36</v>
      </c>
      <c r="AH124" s="1" t="str">
        <f t="shared" si="47"/>
        <v>null</v>
      </c>
      <c r="AI124" s="1" t="str">
        <f t="shared" si="48"/>
        <v>null</v>
      </c>
      <c r="AJ124" s="1" t="s">
        <v>36</v>
      </c>
      <c r="AK124" s="1" t="s">
        <v>36</v>
      </c>
      <c r="AL124" s="1" t="s">
        <v>36</v>
      </c>
      <c r="AM124" s="1" t="s">
        <v>36</v>
      </c>
      <c r="AN124" s="1" t="s">
        <v>36</v>
      </c>
      <c r="AO124" s="1" t="s">
        <v>36</v>
      </c>
      <c r="AP124" s="1" t="s">
        <v>39</v>
      </c>
      <c r="AQ124" s="1" t="s">
        <v>36</v>
      </c>
      <c r="AR124" s="1" t="s">
        <v>36</v>
      </c>
      <c r="AS124" s="1" t="s">
        <v>36</v>
      </c>
      <c r="AT124" s="1" t="s">
        <v>36</v>
      </c>
      <c r="AU124" s="1" t="s">
        <v>36</v>
      </c>
      <c r="AV124" s="1" t="s">
        <v>36</v>
      </c>
      <c r="AW124" s="1" t="s">
        <v>36</v>
      </c>
      <c r="AX124" s="1" t="s">
        <v>270</v>
      </c>
      <c r="AY124" s="1" t="s">
        <v>53</v>
      </c>
    </row>
    <row r="125" spans="1:56" x14ac:dyDescent="0.25">
      <c r="A125" s="1">
        <v>124</v>
      </c>
      <c r="B125" s="2" t="s">
        <v>234</v>
      </c>
      <c r="C125" s="6">
        <v>3</v>
      </c>
      <c r="D125" s="1">
        <v>40</v>
      </c>
      <c r="E125" s="1">
        <v>30</v>
      </c>
      <c r="F125" s="1">
        <f t="shared" si="38"/>
        <v>10</v>
      </c>
      <c r="G125" s="1">
        <v>2.58</v>
      </c>
      <c r="H125" s="1">
        <v>7.2</v>
      </c>
      <c r="I125" s="1">
        <v>641</v>
      </c>
      <c r="J125" s="1" t="s">
        <v>3</v>
      </c>
      <c r="K125" s="1" t="s">
        <v>37</v>
      </c>
      <c r="L125" s="1" t="s">
        <v>37</v>
      </c>
      <c r="M125" s="1">
        <v>55</v>
      </c>
      <c r="N125" s="1">
        <f t="shared" si="39"/>
        <v>7.3452628369895495E-2</v>
      </c>
      <c r="O125" s="1">
        <f t="shared" si="40"/>
        <v>5.3846153846153841</v>
      </c>
      <c r="P125" s="1" t="s">
        <v>39</v>
      </c>
      <c r="Q125" s="1" t="s">
        <v>38</v>
      </c>
      <c r="R125" s="1" t="s">
        <v>36</v>
      </c>
      <c r="S125" s="1" t="str">
        <f t="shared" si="41"/>
        <v>null</v>
      </c>
      <c r="T125" s="1" t="str">
        <f t="shared" si="42"/>
        <v>null</v>
      </c>
      <c r="U125" s="1" t="s">
        <v>36</v>
      </c>
      <c r="V125" s="1" t="s">
        <v>36</v>
      </c>
      <c r="W125" s="1">
        <v>40</v>
      </c>
      <c r="X125" s="1">
        <f t="shared" si="43"/>
        <v>-0.20631846306668711</v>
      </c>
      <c r="Y125" s="1">
        <f t="shared" si="44"/>
        <v>-0.38461538461538464</v>
      </c>
      <c r="Z125" s="1" t="s">
        <v>38</v>
      </c>
      <c r="AA125" s="1" t="s">
        <v>38</v>
      </c>
      <c r="AB125" s="1" t="s">
        <v>36</v>
      </c>
      <c r="AC125" s="1" t="str">
        <f t="shared" si="45"/>
        <v>null</v>
      </c>
      <c r="AD125" s="1" t="str">
        <f t="shared" si="46"/>
        <v>null</v>
      </c>
      <c r="AE125" s="1" t="s">
        <v>36</v>
      </c>
      <c r="AF125" s="1" t="s">
        <v>36</v>
      </c>
      <c r="AG125" s="1" t="s">
        <v>36</v>
      </c>
      <c r="AH125" s="1" t="str">
        <f t="shared" si="47"/>
        <v>null</v>
      </c>
      <c r="AI125" s="1" t="str">
        <f t="shared" si="48"/>
        <v>null</v>
      </c>
      <c r="AJ125" s="1" t="s">
        <v>36</v>
      </c>
      <c r="AK125" s="1" t="s">
        <v>36</v>
      </c>
      <c r="AL125" s="1">
        <f t="shared" si="60"/>
        <v>-0.20631846306668711</v>
      </c>
      <c r="AM125" s="1">
        <f t="shared" si="61"/>
        <v>-6.6432917348395806E-2</v>
      </c>
      <c r="AN125" s="1">
        <f t="shared" si="62"/>
        <v>7.3452628369895495E-2</v>
      </c>
      <c r="AO125" s="1">
        <f t="shared" si="59"/>
        <v>0.27977109143658263</v>
      </c>
      <c r="AP125" s="1" t="s">
        <v>39</v>
      </c>
      <c r="AQ125" s="1">
        <v>53.36</v>
      </c>
      <c r="AR125" s="1">
        <v>5.7205679752261887</v>
      </c>
      <c r="AS125" s="1">
        <v>41</v>
      </c>
      <c r="AT125" s="1">
        <v>67</v>
      </c>
      <c r="AU125" s="1">
        <v>50</v>
      </c>
      <c r="AV125" s="1">
        <v>57</v>
      </c>
      <c r="AW125" s="1">
        <v>53</v>
      </c>
      <c r="AX125" s="1" t="s">
        <v>55</v>
      </c>
      <c r="AY125" s="1" t="s">
        <v>67</v>
      </c>
    </row>
    <row r="126" spans="1:56" x14ac:dyDescent="0.25">
      <c r="A126" s="1">
        <v>125</v>
      </c>
      <c r="B126" s="2" t="s">
        <v>236</v>
      </c>
      <c r="C126" s="6">
        <v>3</v>
      </c>
      <c r="D126" s="1" t="s">
        <v>36</v>
      </c>
      <c r="E126" s="1">
        <v>90</v>
      </c>
      <c r="F126" s="1" t="s">
        <v>36</v>
      </c>
      <c r="G126" s="1" t="s">
        <v>36</v>
      </c>
      <c r="H126" s="1" t="s">
        <v>36</v>
      </c>
      <c r="I126" s="1" t="s">
        <v>36</v>
      </c>
      <c r="J126" s="1" t="s">
        <v>0</v>
      </c>
      <c r="K126" s="1" t="s">
        <v>36</v>
      </c>
      <c r="L126" s="1" t="s">
        <v>36</v>
      </c>
      <c r="M126" s="1" t="s">
        <v>36</v>
      </c>
      <c r="N126" s="1" t="str">
        <f t="shared" si="39"/>
        <v>null</v>
      </c>
      <c r="O126" s="1" t="str">
        <f t="shared" si="40"/>
        <v>null</v>
      </c>
      <c r="P126" s="1" t="s">
        <v>36</v>
      </c>
      <c r="Q126" s="1" t="s">
        <v>36</v>
      </c>
      <c r="R126" s="1" t="s">
        <v>36</v>
      </c>
      <c r="S126" s="1" t="str">
        <f t="shared" si="41"/>
        <v>null</v>
      </c>
      <c r="T126" s="1" t="str">
        <f t="shared" si="42"/>
        <v>null</v>
      </c>
      <c r="W126" s="1" t="s">
        <v>36</v>
      </c>
      <c r="X126" s="1" t="str">
        <f t="shared" si="43"/>
        <v>null</v>
      </c>
      <c r="Y126" s="1" t="str">
        <f t="shared" si="44"/>
        <v>null</v>
      </c>
      <c r="Z126" s="1" t="s">
        <v>36</v>
      </c>
      <c r="AA126" s="1" t="s">
        <v>36</v>
      </c>
      <c r="AB126" s="1" t="s">
        <v>36</v>
      </c>
      <c r="AC126" s="1" t="str">
        <f t="shared" si="45"/>
        <v>null</v>
      </c>
      <c r="AD126" s="1" t="str">
        <f t="shared" si="46"/>
        <v>null</v>
      </c>
      <c r="AG126" s="1" t="s">
        <v>36</v>
      </c>
      <c r="AH126" s="1" t="str">
        <f t="shared" si="47"/>
        <v>null</v>
      </c>
      <c r="AI126" s="1" t="str">
        <f t="shared" si="48"/>
        <v>null</v>
      </c>
      <c r="AJ126" s="1" t="s">
        <v>36</v>
      </c>
      <c r="AK126" s="1" t="s">
        <v>36</v>
      </c>
      <c r="AL126" s="1" t="s">
        <v>36</v>
      </c>
      <c r="AM126" s="1" t="s">
        <v>36</v>
      </c>
      <c r="AN126" s="1" t="s">
        <v>36</v>
      </c>
      <c r="AO126" s="1" t="s">
        <v>36</v>
      </c>
      <c r="AP126" s="1" t="s">
        <v>39</v>
      </c>
      <c r="AQ126" s="1" t="s">
        <v>36</v>
      </c>
      <c r="AR126" s="1" t="s">
        <v>36</v>
      </c>
      <c r="AS126" s="1" t="s">
        <v>36</v>
      </c>
      <c r="AT126" s="1" t="s">
        <v>36</v>
      </c>
      <c r="AU126" s="1" t="s">
        <v>36</v>
      </c>
      <c r="AV126" s="1" t="s">
        <v>36</v>
      </c>
      <c r="AW126" s="1" t="s">
        <v>36</v>
      </c>
      <c r="AX126" s="1" t="s">
        <v>92</v>
      </c>
      <c r="AY126" s="1" t="s">
        <v>271</v>
      </c>
    </row>
    <row r="127" spans="1:56" x14ac:dyDescent="0.25">
      <c r="A127" s="1">
        <v>126</v>
      </c>
      <c r="B127" s="2" t="s">
        <v>235</v>
      </c>
      <c r="C127" s="6">
        <v>3</v>
      </c>
      <c r="D127" s="1">
        <v>30</v>
      </c>
      <c r="E127" s="1">
        <v>30</v>
      </c>
      <c r="F127" s="1">
        <f t="shared" si="38"/>
        <v>0</v>
      </c>
      <c r="G127" s="1">
        <v>1.83</v>
      </c>
      <c r="H127" s="1">
        <v>6.7</v>
      </c>
      <c r="I127" s="1">
        <v>4123</v>
      </c>
      <c r="J127" s="1" t="s">
        <v>0</v>
      </c>
      <c r="K127" s="1" t="s">
        <v>36</v>
      </c>
      <c r="L127" s="1" t="s">
        <v>40</v>
      </c>
      <c r="M127" s="1">
        <v>37</v>
      </c>
      <c r="N127" s="1">
        <f t="shared" si="39"/>
        <v>-0.26227268135400361</v>
      </c>
      <c r="O127" s="1">
        <f t="shared" si="40"/>
        <v>5.8730158730158735</v>
      </c>
      <c r="P127" s="1" t="s">
        <v>38</v>
      </c>
      <c r="Q127" s="1" t="s">
        <v>38</v>
      </c>
      <c r="R127" s="1" t="s">
        <v>36</v>
      </c>
      <c r="S127" s="1" t="str">
        <f t="shared" si="41"/>
        <v>null</v>
      </c>
      <c r="T127" s="1" t="str">
        <f t="shared" si="42"/>
        <v>null</v>
      </c>
      <c r="U127" s="1" t="s">
        <v>36</v>
      </c>
      <c r="V127" s="1" t="s">
        <v>36</v>
      </c>
      <c r="W127" s="1">
        <v>54</v>
      </c>
      <c r="X127" s="1">
        <f t="shared" si="43"/>
        <v>5.4801222274123318E-2</v>
      </c>
      <c r="Y127" s="1">
        <f t="shared" si="44"/>
        <v>8.5714285714285712</v>
      </c>
      <c r="Z127" s="1" t="s">
        <v>38</v>
      </c>
      <c r="AA127" s="1" t="s">
        <v>38</v>
      </c>
      <c r="AB127" s="1" t="s">
        <v>36</v>
      </c>
      <c r="AC127" s="1" t="str">
        <f t="shared" si="45"/>
        <v>null</v>
      </c>
      <c r="AD127" s="1" t="str">
        <f t="shared" si="46"/>
        <v>null</v>
      </c>
      <c r="AE127" s="1" t="s">
        <v>36</v>
      </c>
      <c r="AF127" s="1" t="s">
        <v>36</v>
      </c>
      <c r="AG127" s="1" t="s">
        <v>36</v>
      </c>
      <c r="AH127" s="1" t="str">
        <f t="shared" si="47"/>
        <v>null</v>
      </c>
      <c r="AI127" s="1" t="str">
        <f t="shared" si="48"/>
        <v>null</v>
      </c>
      <c r="AJ127" s="1" t="s">
        <v>36</v>
      </c>
      <c r="AK127" s="1" t="s">
        <v>36</v>
      </c>
      <c r="AL127" s="1">
        <f t="shared" si="60"/>
        <v>-0.26227268135400361</v>
      </c>
      <c r="AM127" s="1">
        <f t="shared" si="61"/>
        <v>-0.10373572953994015</v>
      </c>
      <c r="AN127" s="1">
        <f t="shared" si="62"/>
        <v>5.4801222274123318E-2</v>
      </c>
      <c r="AO127" s="1">
        <f t="shared" si="59"/>
        <v>0.31707390362812693</v>
      </c>
      <c r="AP127" s="1" t="s">
        <v>39</v>
      </c>
      <c r="AQ127" s="1">
        <v>45.66</v>
      </c>
      <c r="AR127" s="1">
        <v>11.697915390777792</v>
      </c>
      <c r="AS127" s="1">
        <v>0</v>
      </c>
      <c r="AT127" s="1">
        <v>63</v>
      </c>
      <c r="AU127" s="1">
        <v>41.75</v>
      </c>
      <c r="AV127" s="1">
        <v>52</v>
      </c>
      <c r="AW127" s="1">
        <v>46.5</v>
      </c>
      <c r="AX127" s="1" t="s">
        <v>58</v>
      </c>
      <c r="AY127" s="1" t="s">
        <v>98</v>
      </c>
      <c r="AZ127" s="1" t="s">
        <v>149</v>
      </c>
      <c r="BA127" s="1" t="s">
        <v>239</v>
      </c>
    </row>
    <row r="128" spans="1:56" x14ac:dyDescent="0.25">
      <c r="A128" s="1">
        <v>127</v>
      </c>
      <c r="B128" s="2" t="s">
        <v>237</v>
      </c>
      <c r="C128" s="6">
        <v>3</v>
      </c>
      <c r="D128" s="1">
        <v>40</v>
      </c>
      <c r="E128" s="1">
        <v>37</v>
      </c>
      <c r="F128" s="1">
        <f t="shared" si="38"/>
        <v>3</v>
      </c>
      <c r="G128" s="1">
        <v>1.67</v>
      </c>
      <c r="H128" s="1">
        <v>7.7</v>
      </c>
      <c r="I128" s="1">
        <v>202</v>
      </c>
      <c r="J128" s="1" t="s">
        <v>3</v>
      </c>
      <c r="K128" s="1" t="s">
        <v>40</v>
      </c>
      <c r="L128" s="1" t="s">
        <v>41</v>
      </c>
      <c r="M128" s="1">
        <v>65</v>
      </c>
      <c r="N128" s="1">
        <f t="shared" si="39"/>
        <v>0.25996668932761718</v>
      </c>
      <c r="O128" s="1">
        <f t="shared" si="40"/>
        <v>4.7058823529411766</v>
      </c>
      <c r="P128" s="1" t="s">
        <v>38</v>
      </c>
      <c r="Q128" s="1" t="s">
        <v>38</v>
      </c>
      <c r="R128" s="1">
        <v>81</v>
      </c>
      <c r="S128" s="1">
        <f t="shared" si="41"/>
        <v>0.55838918685997196</v>
      </c>
      <c r="T128" s="1">
        <f t="shared" si="42"/>
        <v>7.8431372549019605</v>
      </c>
      <c r="U128" s="1" t="s">
        <v>38</v>
      </c>
      <c r="V128" s="1" t="s">
        <v>38</v>
      </c>
      <c r="W128" s="1">
        <v>67</v>
      </c>
      <c r="X128" s="1">
        <f t="shared" si="43"/>
        <v>0.29726950151916154</v>
      </c>
      <c r="Y128" s="1">
        <f t="shared" si="44"/>
        <v>5.0980392156862742</v>
      </c>
      <c r="Z128" s="1" t="s">
        <v>38</v>
      </c>
      <c r="AA128" s="1" t="s">
        <v>38</v>
      </c>
      <c r="AB128" s="1" t="s">
        <v>36</v>
      </c>
      <c r="AC128" s="1" t="str">
        <f t="shared" si="45"/>
        <v>null</v>
      </c>
      <c r="AD128" s="1" t="str">
        <f t="shared" si="46"/>
        <v>null</v>
      </c>
      <c r="AE128" s="1" t="s">
        <v>36</v>
      </c>
      <c r="AF128" s="1" t="s">
        <v>36</v>
      </c>
      <c r="AG128" s="1" t="s">
        <v>36</v>
      </c>
      <c r="AH128" s="1" t="str">
        <f t="shared" si="47"/>
        <v>null</v>
      </c>
      <c r="AI128" s="1" t="str">
        <f t="shared" si="48"/>
        <v>null</v>
      </c>
      <c r="AJ128" s="1" t="s">
        <v>36</v>
      </c>
      <c r="AK128" s="1" t="s">
        <v>36</v>
      </c>
      <c r="AL128" s="1">
        <f t="shared" si="60"/>
        <v>0.25996668932761718</v>
      </c>
      <c r="AM128" s="1">
        <f t="shared" si="61"/>
        <v>0.37187512590225019</v>
      </c>
      <c r="AN128" s="1">
        <f t="shared" si="62"/>
        <v>0.55838918685997196</v>
      </c>
      <c r="AO128" s="1">
        <f t="shared" si="59"/>
        <v>0.29842249753235478</v>
      </c>
      <c r="AP128" s="1" t="s">
        <v>38</v>
      </c>
      <c r="AQ128" s="1">
        <v>66.882352941176464</v>
      </c>
      <c r="AR128" s="1">
        <v>12.452545215856114</v>
      </c>
      <c r="AS128" s="1">
        <v>41</v>
      </c>
      <c r="AT128" s="1">
        <v>92</v>
      </c>
      <c r="AU128" s="1">
        <v>58</v>
      </c>
      <c r="AV128" s="1">
        <v>77</v>
      </c>
      <c r="AW128" s="1">
        <v>67</v>
      </c>
      <c r="AX128" s="1" t="s">
        <v>157</v>
      </c>
      <c r="AY128" s="1" t="s">
        <v>45</v>
      </c>
      <c r="AZ128" s="1" t="s">
        <v>51</v>
      </c>
      <c r="BA128" s="1" t="s">
        <v>52</v>
      </c>
      <c r="BB128" s="1" t="s">
        <v>54</v>
      </c>
      <c r="BC128" s="1" t="s">
        <v>272</v>
      </c>
      <c r="BD128" s="1" t="s">
        <v>47</v>
      </c>
    </row>
    <row r="129" spans="1:57" x14ac:dyDescent="0.25">
      <c r="A129" s="1">
        <v>128</v>
      </c>
      <c r="B129" s="2" t="s">
        <v>340</v>
      </c>
      <c r="C129" s="6">
        <v>3</v>
      </c>
      <c r="D129" s="1">
        <v>50</v>
      </c>
      <c r="E129" s="1">
        <v>45</v>
      </c>
      <c r="F129" s="1">
        <f t="shared" si="38"/>
        <v>5</v>
      </c>
      <c r="G129" s="1">
        <v>2.16</v>
      </c>
      <c r="H129" s="1">
        <v>7.7</v>
      </c>
      <c r="I129" s="1">
        <v>295</v>
      </c>
      <c r="J129" s="1" t="s">
        <v>3</v>
      </c>
      <c r="K129" s="1" t="s">
        <v>36</v>
      </c>
      <c r="L129" s="1" t="s">
        <v>40</v>
      </c>
      <c r="M129" s="1">
        <v>237</v>
      </c>
      <c r="N129" s="1">
        <f t="shared" ref="N129:N131" si="63">IF(M129="null","null",(M129-AVERAGE($M$2:$M$128,$R$2:$R$128,$AG$2:$AG$128,$W$2:$W$128,$AB$2:$AB$128))/_xlfn.STDEV.P($M$2:$M$128,$R$2:$R$128,$AG$2:$AG$128,$W$2:$W$128,$AB$2:$AB$128))</f>
        <v>3.4680085378004311</v>
      </c>
      <c r="O129" s="1">
        <f t="shared" ref="O129:O131" si="64">IF(M129="null","null",10*((M129-$AS129)/($AT129-$AS129)))</f>
        <v>0.30612244897959184</v>
      </c>
      <c r="P129" s="1" t="s">
        <v>38</v>
      </c>
      <c r="Q129" s="1" t="s">
        <v>38</v>
      </c>
      <c r="R129" s="1">
        <v>221</v>
      </c>
      <c r="S129" s="1">
        <f t="shared" ref="S129:S131" si="65">IF(R129="null","null",(R129-AVERAGE($M$2:$M$128,$R$2:$R$128,$AG$2:$AG$128,$W$2:$W$128,$AB$2:$AB$128))/_xlfn.STDEV.P($M$2:$M$128,$R$2:$R$128,$AG$2:$AG$128,$W$2:$W$128,$AB$2:$AB$128))</f>
        <v>3.1695860402680762</v>
      </c>
      <c r="T129" s="1">
        <f t="shared" si="42"/>
        <v>-0.51020408163265307</v>
      </c>
      <c r="U129" s="1" t="s">
        <v>38</v>
      </c>
      <c r="V129" s="1" t="s">
        <v>39</v>
      </c>
      <c r="W129" s="1">
        <v>280</v>
      </c>
      <c r="X129" s="1">
        <f t="shared" ref="X129:X131" si="66">IF(W129="null","null",(W129-AVERAGE($M$2:$M$128,$R$2:$R$128,$AG$2:$AG$128,$W$2:$W$128,$AB$2:$AB$128))/_xlfn.STDEV.P($M$2:$M$128,$R$2:$R$128,$AG$2:$AG$128,$W$2:$W$128,$AB$2:$AB$128))</f>
        <v>4.2700189999186344</v>
      </c>
      <c r="Y129" s="1">
        <f t="shared" ref="Y129:Y131" si="67">IF(W129="null","null",10*((W129-$AS129)/($AT129-$AS129)))</f>
        <v>2.5</v>
      </c>
      <c r="Z129" s="1" t="s">
        <v>38</v>
      </c>
      <c r="AA129" s="1" t="s">
        <v>39</v>
      </c>
      <c r="AB129" s="1" t="s">
        <v>36</v>
      </c>
      <c r="AC129" s="1" t="str">
        <f t="shared" ref="AC129:AC131" si="68">IF(AB129="null","null",(AB129-AVERAGE($M$2:$M$128,$R$2:$R$128,$AG$2:$AG$128,$W$2:$W$128,$AB$2:$AB$128))/_xlfn.STDEV.P($M$2:$M$128,$R$2:$R$128,$AG$2:$AG$128,$W$2:$W$128,$AB$2:$AB$128))</f>
        <v>null</v>
      </c>
      <c r="AD129" s="1" t="str">
        <f t="shared" ref="AD129:AD131" si="69">IF(AB129="null","null",10*((AB129-$AS129)/($AT129-$AS129)))</f>
        <v>null</v>
      </c>
      <c r="AE129" s="1" t="s">
        <v>36</v>
      </c>
      <c r="AF129" s="1" t="s">
        <v>36</v>
      </c>
      <c r="AG129" s="1" t="s">
        <v>36</v>
      </c>
      <c r="AH129" s="1" t="str">
        <f t="shared" ref="AH129:AH132" si="70">IF(AG129="null","null",(AG129-AVERAGE($M$2:$M$128,$R$2:$R$128,$AG$2:$AG$128,$W$2:$W$128,$AB$2:$AB$128))/_xlfn.STDEV.P($M$2:$M$128,$R$2:$R$128,$AG$2:$AG$128,$W$2:$W$128,$AB$2:$AB$128))</f>
        <v>null</v>
      </c>
      <c r="AI129" s="1" t="str">
        <f t="shared" ref="AI129:AI132" si="71">IF(AG129="null","null",10*((AG129-$AS129)/($AT129-$AS129)))</f>
        <v>null</v>
      </c>
      <c r="AJ129" s="1" t="s">
        <v>36</v>
      </c>
      <c r="AK129" s="1" t="s">
        <v>36</v>
      </c>
      <c r="AL129" s="1">
        <f t="shared" ref="AL129:AL132" si="72">MIN(N129,S129,X129,AH129)</f>
        <v>3.1695860402680762</v>
      </c>
      <c r="AM129" s="1">
        <f t="shared" ref="AM129:AM132" si="73">AVERAGE(N129,S129,X129,AH129)</f>
        <v>3.6358711926623806</v>
      </c>
      <c r="AN129" s="1">
        <f t="shared" ref="AN129:AN132" si="74">MAX(N129,S129,X129,AH129)</f>
        <v>4.2700189999186344</v>
      </c>
      <c r="AO129" s="1">
        <f t="shared" ref="AO129:AO132" si="75">AN129-AL129</f>
        <v>1.1004329596505582</v>
      </c>
      <c r="AP129" s="1" t="s">
        <v>38</v>
      </c>
      <c r="AQ129" s="1">
        <v>296.56862745098039</v>
      </c>
      <c r="AR129" s="1">
        <v>36.226098272908693</v>
      </c>
      <c r="AS129" s="1">
        <v>231</v>
      </c>
      <c r="AT129" s="1">
        <v>427</v>
      </c>
      <c r="AU129" s="1">
        <v>270</v>
      </c>
      <c r="AV129" s="1">
        <v>318</v>
      </c>
      <c r="AW129" s="1">
        <v>298</v>
      </c>
      <c r="AX129" s="1" t="s">
        <v>45</v>
      </c>
      <c r="AY129" s="1" t="s">
        <v>343</v>
      </c>
      <c r="AZ129" s="1" t="s">
        <v>47</v>
      </c>
      <c r="BA129" s="1" t="s">
        <v>149</v>
      </c>
      <c r="BB129" s="1" t="s">
        <v>344</v>
      </c>
      <c r="BC129" s="1" t="s">
        <v>345</v>
      </c>
    </row>
    <row r="130" spans="1:57" x14ac:dyDescent="0.25">
      <c r="A130" s="1">
        <v>129</v>
      </c>
      <c r="B130" s="2" t="s">
        <v>341</v>
      </c>
      <c r="C130" s="6">
        <v>3</v>
      </c>
      <c r="D130" s="1">
        <v>60</v>
      </c>
      <c r="E130" s="1">
        <v>50</v>
      </c>
      <c r="F130" s="1">
        <f t="shared" ref="F130:F133" si="76">D130-E130</f>
        <v>10</v>
      </c>
      <c r="G130" s="1">
        <v>2.42</v>
      </c>
      <c r="H130" s="1">
        <v>7.1</v>
      </c>
      <c r="I130" s="1">
        <v>639</v>
      </c>
      <c r="J130" s="1" t="s">
        <v>3</v>
      </c>
      <c r="K130" s="1" t="s">
        <v>40</v>
      </c>
      <c r="L130" s="1" t="s">
        <v>37</v>
      </c>
      <c r="M130" s="1" t="s">
        <v>36</v>
      </c>
      <c r="N130" s="1" t="str">
        <f t="shared" si="63"/>
        <v>null</v>
      </c>
      <c r="O130" s="1" t="str">
        <f t="shared" si="64"/>
        <v>null</v>
      </c>
      <c r="P130" s="1" t="s">
        <v>39</v>
      </c>
      <c r="Q130" s="1" t="s">
        <v>39</v>
      </c>
      <c r="R130" s="1" t="s">
        <v>36</v>
      </c>
      <c r="S130" s="1" t="str">
        <f t="shared" si="65"/>
        <v>null</v>
      </c>
      <c r="T130" s="1" t="str">
        <f t="shared" si="42"/>
        <v>null</v>
      </c>
      <c r="U130" s="1" t="s">
        <v>39</v>
      </c>
      <c r="V130" s="1" t="s">
        <v>39</v>
      </c>
      <c r="W130" s="1" t="s">
        <v>36</v>
      </c>
      <c r="X130" s="1" t="str">
        <f t="shared" si="66"/>
        <v>null</v>
      </c>
      <c r="Y130" s="1" t="str">
        <f t="shared" si="67"/>
        <v>null</v>
      </c>
      <c r="Z130" s="1" t="s">
        <v>39</v>
      </c>
      <c r="AA130" s="1" t="s">
        <v>39</v>
      </c>
      <c r="AB130" s="1" t="s">
        <v>36</v>
      </c>
      <c r="AC130" s="1" t="str">
        <f t="shared" si="68"/>
        <v>null</v>
      </c>
      <c r="AD130" s="1" t="str">
        <f t="shared" si="69"/>
        <v>null</v>
      </c>
      <c r="AE130" s="1" t="s">
        <v>36</v>
      </c>
      <c r="AF130" s="1" t="s">
        <v>36</v>
      </c>
      <c r="AG130" s="1" t="s">
        <v>36</v>
      </c>
      <c r="AH130" s="1" t="str">
        <f t="shared" si="70"/>
        <v>null</v>
      </c>
      <c r="AI130" s="1" t="str">
        <f t="shared" si="71"/>
        <v>null</v>
      </c>
      <c r="AJ130" s="1" t="s">
        <v>36</v>
      </c>
      <c r="AK130" s="1" t="s">
        <v>36</v>
      </c>
      <c r="AL130" s="1" t="s">
        <v>36</v>
      </c>
      <c r="AM130" s="1" t="s">
        <v>36</v>
      </c>
      <c r="AN130" s="1" t="s">
        <v>36</v>
      </c>
      <c r="AO130" s="1" t="s">
        <v>36</v>
      </c>
      <c r="AP130" s="1" t="s">
        <v>38</v>
      </c>
      <c r="AQ130" s="1" t="s">
        <v>36</v>
      </c>
      <c r="AR130" s="1" t="s">
        <v>36</v>
      </c>
      <c r="AS130" s="1" t="s">
        <v>36</v>
      </c>
      <c r="AT130" s="1" t="s">
        <v>36</v>
      </c>
      <c r="AU130" s="1" t="s">
        <v>36</v>
      </c>
      <c r="AV130" s="1" t="s">
        <v>36</v>
      </c>
      <c r="AW130" s="1" t="s">
        <v>36</v>
      </c>
      <c r="AX130" s="1" t="s">
        <v>54</v>
      </c>
      <c r="AY130" s="1" t="s">
        <v>65</v>
      </c>
      <c r="AZ130" s="1" t="s">
        <v>53</v>
      </c>
    </row>
    <row r="131" spans="1:57" x14ac:dyDescent="0.25">
      <c r="A131" s="1">
        <v>130</v>
      </c>
      <c r="B131" s="2" t="s">
        <v>342</v>
      </c>
      <c r="C131" s="6">
        <v>3</v>
      </c>
      <c r="E131" s="1">
        <v>60</v>
      </c>
      <c r="F131" s="1">
        <f t="shared" si="76"/>
        <v>-60</v>
      </c>
      <c r="G131" s="1">
        <v>2</v>
      </c>
      <c r="H131" s="1">
        <v>6.3</v>
      </c>
      <c r="I131" s="1">
        <v>13006</v>
      </c>
      <c r="J131" s="1" t="s">
        <v>0</v>
      </c>
      <c r="M131" s="1" t="s">
        <v>36</v>
      </c>
      <c r="N131" s="1" t="str">
        <f t="shared" si="63"/>
        <v>null</v>
      </c>
      <c r="O131" s="1" t="str">
        <f t="shared" si="64"/>
        <v>null</v>
      </c>
      <c r="P131" s="1" t="s">
        <v>36</v>
      </c>
      <c r="Q131" s="1" t="s">
        <v>36</v>
      </c>
      <c r="S131" s="1">
        <f t="shared" si="65"/>
        <v>-0.95237470689757397</v>
      </c>
      <c r="T131" s="1" t="e">
        <f t="shared" ref="T131" si="77">IF(R131="null","null",10*((R131-$AS131)/($AT131-$AS131)))</f>
        <v>#DIV/0!</v>
      </c>
      <c r="W131" s="1" t="s">
        <v>36</v>
      </c>
      <c r="X131" s="1" t="str">
        <f t="shared" si="66"/>
        <v>null</v>
      </c>
      <c r="Y131" s="1" t="str">
        <f t="shared" si="67"/>
        <v>null</v>
      </c>
      <c r="Z131" s="1" t="s">
        <v>36</v>
      </c>
      <c r="AA131" s="1" t="s">
        <v>36</v>
      </c>
      <c r="AC131" s="1">
        <f t="shared" si="68"/>
        <v>-0.95237470689757397</v>
      </c>
      <c r="AD131" s="1" t="e">
        <f t="shared" si="69"/>
        <v>#DIV/0!</v>
      </c>
      <c r="AG131" s="1" t="s">
        <v>36</v>
      </c>
      <c r="AH131" s="1" t="str">
        <f t="shared" si="70"/>
        <v>null</v>
      </c>
      <c r="AI131" s="1" t="str">
        <f t="shared" si="71"/>
        <v>null</v>
      </c>
      <c r="AJ131" s="1" t="s">
        <v>36</v>
      </c>
      <c r="AK131" s="1" t="s">
        <v>36</v>
      </c>
      <c r="AL131" s="1">
        <f t="shared" si="72"/>
        <v>-0.95237470689757397</v>
      </c>
      <c r="AM131" s="1">
        <f t="shared" si="73"/>
        <v>-0.95237470689757397</v>
      </c>
      <c r="AN131" s="1">
        <f t="shared" si="74"/>
        <v>-0.95237470689757397</v>
      </c>
      <c r="AO131" s="1">
        <f t="shared" si="75"/>
        <v>0</v>
      </c>
      <c r="AP131" s="1" t="s">
        <v>39</v>
      </c>
      <c r="AX131" s="1" t="s">
        <v>74</v>
      </c>
      <c r="AY131" s="1" t="s">
        <v>47</v>
      </c>
    </row>
    <row r="132" spans="1:57" x14ac:dyDescent="0.25">
      <c r="A132" s="1">
        <v>131</v>
      </c>
      <c r="B132" s="2" t="s">
        <v>346</v>
      </c>
      <c r="C132" s="6" t="s">
        <v>347</v>
      </c>
      <c r="D132" s="1">
        <v>90</v>
      </c>
      <c r="E132" s="1">
        <v>90</v>
      </c>
      <c r="F132" s="1">
        <f t="shared" si="76"/>
        <v>0</v>
      </c>
      <c r="G132" s="1">
        <v>3.87</v>
      </c>
      <c r="H132" s="1">
        <v>7.7</v>
      </c>
      <c r="I132" s="1">
        <v>421</v>
      </c>
      <c r="J132" s="1" t="s">
        <v>3</v>
      </c>
      <c r="K132" s="1" t="s">
        <v>37</v>
      </c>
      <c r="L132" s="1" t="s">
        <v>40</v>
      </c>
      <c r="M132" s="1">
        <v>193</v>
      </c>
      <c r="N132" s="1">
        <f t="shared" ref="N132" si="78">IF(M132="null","null",(M132-AVERAGE($M$2:$M$128,$R$2:$R$128,$AG$2:$AG$128,$W$2:$W$128,$AB$2:$AB$128))/_xlfn.STDEV.P($M$2:$M$128,$R$2:$R$128,$AG$2:$AG$128,$W$2:$W$128,$AB$2:$AB$128))</f>
        <v>2.6473466695864554</v>
      </c>
      <c r="O132" s="1">
        <f t="shared" ref="O132" si="79">IF(M132="null","null",10*((M132-$AS132)/($AT132-$AS132)))</f>
        <v>-0.26209677419354838</v>
      </c>
      <c r="P132" s="1" t="s">
        <v>38</v>
      </c>
      <c r="Q132" s="1" t="s">
        <v>39</v>
      </c>
      <c r="R132" s="1">
        <v>70</v>
      </c>
      <c r="S132" s="1">
        <f t="shared" ref="S132" si="80">IF(R132="null","null",(R132-AVERAGE($M$2:$M$128,$R$2:$R$128,$AG$2:$AG$128,$W$2:$W$128,$AB$2:$AB$128))/_xlfn.STDEV.P($M$2:$M$128,$R$2:$R$128,$AG$2:$AG$128,$W$2:$W$128,$AB$2:$AB$128))</f>
        <v>0.3532237198064781</v>
      </c>
      <c r="T132" s="1">
        <f t="shared" ref="T132" si="81">IF(R132="null","null",10*((R132-$AS132)/($AT132-$AS132)))</f>
        <v>-1.502016129032258</v>
      </c>
      <c r="U132" s="1" t="s">
        <v>39</v>
      </c>
      <c r="V132" s="1" t="s">
        <v>39</v>
      </c>
      <c r="W132" s="1">
        <v>199</v>
      </c>
      <c r="X132" s="1">
        <f t="shared" ref="X132" si="82">IF(W132="null","null",(W132-AVERAGE($M$2:$M$128,$R$2:$R$128,$AG$2:$AG$128,$W$2:$W$128,$AB$2:$AB$128))/_xlfn.STDEV.P($M$2:$M$128,$R$2:$R$128,$AG$2:$AG$128,$W$2:$W$128,$AB$2:$AB$128))</f>
        <v>2.7592551061610884</v>
      </c>
      <c r="Y132" s="1">
        <f t="shared" ref="Y132" si="83">IF(W132="null","null",10*((W132-$AS132)/($AT132-$AS132)))</f>
        <v>-0.20161290322580644</v>
      </c>
      <c r="Z132" s="1" t="s">
        <v>39</v>
      </c>
      <c r="AA132" s="1" t="s">
        <v>39</v>
      </c>
      <c r="AB132" s="1" t="s">
        <v>36</v>
      </c>
      <c r="AC132" s="1" t="str">
        <f t="shared" ref="AC132" si="84">IF(AB132="null","null",(AB132-AVERAGE($M$2:$M$128,$R$2:$R$128,$AG$2:$AG$128,$W$2:$W$128,$AB$2:$AB$128))/_xlfn.STDEV.P($M$2:$M$128,$R$2:$R$128,$AG$2:$AG$128,$W$2:$W$128,$AB$2:$AB$128))</f>
        <v>null</v>
      </c>
      <c r="AD132" s="1" t="str">
        <f t="shared" ref="AD132" si="85">IF(AB132="null","null",10*((AB132-$AS132)/($AT132-$AS132)))</f>
        <v>null</v>
      </c>
      <c r="AE132" s="1" t="s">
        <v>36</v>
      </c>
      <c r="AF132" s="1" t="s">
        <v>36</v>
      </c>
      <c r="AG132" s="1" t="s">
        <v>36</v>
      </c>
      <c r="AH132" s="1" t="str">
        <f t="shared" si="70"/>
        <v>null</v>
      </c>
      <c r="AI132" s="1" t="str">
        <f t="shared" si="71"/>
        <v>null</v>
      </c>
      <c r="AJ132" s="1" t="s">
        <v>36</v>
      </c>
      <c r="AK132" s="1" t="s">
        <v>36</v>
      </c>
      <c r="AL132" s="1">
        <f t="shared" si="72"/>
        <v>0.3532237198064781</v>
      </c>
      <c r="AM132" s="1">
        <f t="shared" si="73"/>
        <v>1.9199418318513406</v>
      </c>
      <c r="AN132" s="1">
        <f t="shared" si="74"/>
        <v>2.7592551061610884</v>
      </c>
      <c r="AO132" s="1">
        <f t="shared" si="75"/>
        <v>2.4060313863546101</v>
      </c>
      <c r="AP132" s="1" t="s">
        <v>38</v>
      </c>
      <c r="AQ132" s="1">
        <v>598.39215686274508</v>
      </c>
      <c r="AR132" s="1">
        <v>267.4393447816812</v>
      </c>
      <c r="AS132" s="1">
        <v>219</v>
      </c>
      <c r="AT132" s="1">
        <v>1211</v>
      </c>
      <c r="AU132" s="1">
        <v>365</v>
      </c>
      <c r="AV132" s="1">
        <v>841</v>
      </c>
      <c r="AW132" s="1">
        <v>591</v>
      </c>
      <c r="AX132" s="1" t="s">
        <v>75</v>
      </c>
      <c r="AY132" s="1" t="s">
        <v>161</v>
      </c>
      <c r="AZ132" s="1" t="s">
        <v>51</v>
      </c>
      <c r="BA132" s="1" t="s">
        <v>66</v>
      </c>
      <c r="BB132" s="1" t="s">
        <v>162</v>
      </c>
      <c r="BC132" s="1" t="s">
        <v>184</v>
      </c>
      <c r="BD132" s="1" t="s">
        <v>55</v>
      </c>
      <c r="BE132" s="1" t="s">
        <v>348</v>
      </c>
    </row>
    <row r="133" spans="1:57" x14ac:dyDescent="0.25">
      <c r="A133" s="1">
        <v>132</v>
      </c>
      <c r="B133" s="2" t="s">
        <v>349</v>
      </c>
      <c r="C133" s="6" t="s">
        <v>347</v>
      </c>
      <c r="E133" s="1">
        <v>40</v>
      </c>
      <c r="F133" s="1">
        <f t="shared" si="76"/>
        <v>-40</v>
      </c>
      <c r="G133" s="1">
        <v>2.0499999999999998</v>
      </c>
      <c r="H133" s="1">
        <v>7.1</v>
      </c>
      <c r="I133" s="1">
        <v>424</v>
      </c>
      <c r="N133" s="1">
        <f t="shared" ref="N133" si="86">IF(M133="null","null",(M133-AVERAGE($M$2:$M$128,$R$2:$R$128,$AG$2:$AG$128,$W$2:$W$128,$AB$2:$AB$128))/_xlfn.STDEV.P($M$2:$M$128,$R$2:$R$128,$AG$2:$AG$128,$W$2:$W$128,$AB$2:$AB$128))</f>
        <v>-0.95237470689757397</v>
      </c>
      <c r="O133" s="1">
        <f t="shared" ref="O133" si="87">IF(M133="null","null",10*((M133-$AS133)/($AT133-$AS133)))</f>
        <v>-2.0588235294117645</v>
      </c>
      <c r="S133" s="1">
        <f t="shared" ref="S133" si="88">IF(R133="null","null",(R133-AVERAGE($M$2:$M$128,$R$2:$R$128,$AG$2:$AG$128,$W$2:$W$128,$AB$2:$AB$128))/_xlfn.STDEV.P($M$2:$M$128,$R$2:$R$128,$AG$2:$AG$128,$W$2:$W$128,$AB$2:$AB$128))</f>
        <v>-0.95237470689757397</v>
      </c>
      <c r="T133" s="1">
        <f t="shared" ref="T133" si="89">IF(R133="null","null",10*((R133-$AS133)/($AT133-$AS133)))</f>
        <v>-2.0588235294117645</v>
      </c>
      <c r="X133" s="1">
        <f t="shared" ref="X133" si="90">IF(W133="null","null",(W133-AVERAGE($M$2:$M$128,$R$2:$R$128,$AG$2:$AG$128,$W$2:$W$128,$AB$2:$AB$128))/_xlfn.STDEV.P($M$2:$M$128,$R$2:$R$128,$AG$2:$AG$128,$W$2:$W$128,$AB$2:$AB$128))</f>
        <v>-0.95237470689757397</v>
      </c>
      <c r="Y133" s="1">
        <f t="shared" ref="Y133" si="91">IF(W133="null","null",10*((W133-$AS133)/($AT133-$AS133)))</f>
        <v>-2.0588235294117645</v>
      </c>
      <c r="AB133" s="1" t="s">
        <v>36</v>
      </c>
      <c r="AC133" s="1" t="str">
        <f t="shared" ref="AC133" si="92">IF(AB133="null","null",(AB133-AVERAGE($M$2:$M$128,$R$2:$R$128,$AG$2:$AG$128,$W$2:$W$128,$AB$2:$AB$128))/_xlfn.STDEV.P($M$2:$M$128,$R$2:$R$128,$AG$2:$AG$128,$W$2:$W$128,$AB$2:$AB$128))</f>
        <v>null</v>
      </c>
      <c r="AD133" s="1" t="str">
        <f t="shared" ref="AD133" si="93">IF(AB133="null","null",10*((AB133-$AS133)/($AT133-$AS133)))</f>
        <v>null</v>
      </c>
      <c r="AE133" s="1" t="s">
        <v>36</v>
      </c>
      <c r="AF133" s="1" t="s">
        <v>36</v>
      </c>
      <c r="AG133" s="1" t="s">
        <v>36</v>
      </c>
      <c r="AH133" s="1" t="str">
        <f t="shared" ref="AH133" si="94">IF(AG133="null","null",(AG133-AVERAGE($M$2:$M$128,$R$2:$R$128,$AG$2:$AG$128,$W$2:$W$128,$AB$2:$AB$128))/_xlfn.STDEV.P($M$2:$M$128,$R$2:$R$128,$AG$2:$AG$128,$W$2:$W$128,$AB$2:$AB$128))</f>
        <v>null</v>
      </c>
      <c r="AI133" s="1" t="str">
        <f t="shared" ref="AI133" si="95">IF(AG133="null","null",10*((AG133-$AS133)/($AT133-$AS133)))</f>
        <v>null</v>
      </c>
      <c r="AJ133" s="1" t="s">
        <v>36</v>
      </c>
      <c r="AK133" s="1" t="s">
        <v>36</v>
      </c>
      <c r="AL133" s="1">
        <f t="shared" ref="AL133" si="96">MIN(N133,S133,X133,AH133)</f>
        <v>-0.95237470689757397</v>
      </c>
      <c r="AM133" s="1">
        <f t="shared" ref="AM133" si="97">AVERAGE(N133,S133,X133,AH133)</f>
        <v>-0.95237470689757397</v>
      </c>
      <c r="AN133" s="1">
        <f t="shared" ref="AN133" si="98">MAX(N133,S133,X133,AH133)</f>
        <v>-0.95237470689757397</v>
      </c>
      <c r="AO133" s="1">
        <f t="shared" ref="AO133" si="99">AN133-AL133</f>
        <v>0</v>
      </c>
      <c r="AP133" s="1" t="s">
        <v>38</v>
      </c>
      <c r="AQ133" s="1">
        <v>22.666666666666668</v>
      </c>
      <c r="AR133" s="1">
        <v>8.086202240030028</v>
      </c>
      <c r="AS133" s="1">
        <v>7</v>
      </c>
      <c r="AT133" s="1">
        <v>41</v>
      </c>
      <c r="AU133" s="1">
        <v>17</v>
      </c>
      <c r="AV133" s="1">
        <v>30</v>
      </c>
      <c r="AW133" s="1">
        <v>21</v>
      </c>
      <c r="AX133" s="1" t="s">
        <v>75</v>
      </c>
      <c r="AY133" s="1" t="s">
        <v>45</v>
      </c>
      <c r="AZ133" s="1" t="s">
        <v>46</v>
      </c>
      <c r="BA133" s="1" t="s">
        <v>350</v>
      </c>
      <c r="BB133" s="1" t="s">
        <v>47</v>
      </c>
      <c r="BC133" s="1" t="s">
        <v>351</v>
      </c>
      <c r="BD133" s="1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BA7DA-4A7C-4BD5-95F2-6CD93F57778E}">
  <dimension ref="A1:BG107"/>
  <sheetViews>
    <sheetView topLeftCell="A69" workbookViewId="0">
      <pane xSplit="1" topLeftCell="B1" activePane="topRight" state="frozen"/>
      <selection activeCell="A58" sqref="A58"/>
      <selection pane="topRight" activeCell="B100" sqref="B100:H100"/>
    </sheetView>
  </sheetViews>
  <sheetFormatPr defaultRowHeight="15" x14ac:dyDescent="0.25"/>
  <cols>
    <col min="1" max="1" width="27.42578125" bestFit="1" customWidth="1"/>
    <col min="2" max="8" width="19.28515625" customWidth="1"/>
  </cols>
  <sheetData>
    <row r="1" spans="1:58" x14ac:dyDescent="0.25">
      <c r="A1" t="s">
        <v>35</v>
      </c>
      <c r="B1" t="s">
        <v>241</v>
      </c>
      <c r="C1" t="s">
        <v>242</v>
      </c>
      <c r="D1" t="s">
        <v>243</v>
      </c>
      <c r="E1" t="s">
        <v>244</v>
      </c>
      <c r="F1" t="s">
        <v>245</v>
      </c>
      <c r="G1" t="s">
        <v>246</v>
      </c>
      <c r="H1" t="s">
        <v>247</v>
      </c>
    </row>
    <row r="2" spans="1:58" x14ac:dyDescent="0.25">
      <c r="A2" t="s">
        <v>34</v>
      </c>
      <c r="B2">
        <f>AVERAGE(I2:BG2)</f>
        <v>60.14</v>
      </c>
      <c r="C2">
        <f>_xlfn.STDEV.S(I2:BG2)</f>
        <v>10.638800761018736</v>
      </c>
      <c r="D2">
        <f>MIN(I2:BG2)</f>
        <v>35</v>
      </c>
      <c r="E2">
        <f>MAX(J2:BG2)</f>
        <v>79</v>
      </c>
      <c r="F2">
        <f>_xlfn.QUARTILE.EXC(I2:BG2,1)</f>
        <v>53</v>
      </c>
      <c r="G2">
        <f>_xlfn.QUARTILE.EXC(I2:BG2,3)</f>
        <v>68.5</v>
      </c>
      <c r="H2">
        <f>MEDIAN(I2:BG2)</f>
        <v>61.5</v>
      </c>
      <c r="I2">
        <v>46</v>
      </c>
      <c r="J2">
        <v>46</v>
      </c>
      <c r="K2">
        <v>35</v>
      </c>
      <c r="L2">
        <v>73</v>
      </c>
      <c r="M2">
        <v>79</v>
      </c>
      <c r="N2">
        <v>76</v>
      </c>
      <c r="O2">
        <v>61</v>
      </c>
      <c r="P2">
        <v>59</v>
      </c>
      <c r="Q2">
        <v>49</v>
      </c>
      <c r="R2">
        <v>60</v>
      </c>
      <c r="S2">
        <v>64</v>
      </c>
      <c r="T2">
        <v>63</v>
      </c>
      <c r="U2">
        <v>45</v>
      </c>
      <c r="V2">
        <v>59</v>
      </c>
      <c r="W2">
        <v>46</v>
      </c>
      <c r="X2">
        <v>52</v>
      </c>
      <c r="Y2">
        <v>58</v>
      </c>
      <c r="Z2">
        <v>55</v>
      </c>
      <c r="AA2">
        <v>62</v>
      </c>
      <c r="AB2">
        <v>65</v>
      </c>
      <c r="AC2">
        <v>73</v>
      </c>
      <c r="AD2">
        <v>61</v>
      </c>
      <c r="AE2">
        <v>71</v>
      </c>
      <c r="AF2">
        <v>72</v>
      </c>
      <c r="AG2">
        <v>56</v>
      </c>
      <c r="AH2">
        <v>70</v>
      </c>
      <c r="AI2">
        <v>52</v>
      </c>
      <c r="AJ2">
        <v>62</v>
      </c>
      <c r="AK2">
        <v>66</v>
      </c>
      <c r="AL2">
        <v>68</v>
      </c>
      <c r="AM2">
        <v>46</v>
      </c>
      <c r="AN2">
        <v>70</v>
      </c>
      <c r="AO2">
        <v>65</v>
      </c>
      <c r="AP2">
        <v>70</v>
      </c>
      <c r="AQ2">
        <v>63</v>
      </c>
      <c r="AR2">
        <v>78</v>
      </c>
      <c r="AS2">
        <v>70</v>
      </c>
      <c r="AT2">
        <v>72</v>
      </c>
      <c r="AU2">
        <v>59</v>
      </c>
      <c r="AV2">
        <v>66</v>
      </c>
      <c r="AW2">
        <v>37</v>
      </c>
      <c r="AX2">
        <v>55</v>
      </c>
      <c r="AY2">
        <v>64</v>
      </c>
      <c r="AZ2">
        <v>37</v>
      </c>
      <c r="BA2">
        <v>53</v>
      </c>
      <c r="BB2">
        <v>60</v>
      </c>
      <c r="BC2">
        <v>67</v>
      </c>
      <c r="BD2">
        <v>54</v>
      </c>
      <c r="BE2">
        <v>53</v>
      </c>
      <c r="BF2">
        <v>64</v>
      </c>
    </row>
    <row r="3" spans="1:58" x14ac:dyDescent="0.25">
      <c r="A3" t="s">
        <v>33</v>
      </c>
      <c r="B3">
        <f t="shared" ref="B3:B66" si="0">AVERAGE(I3:BG3)</f>
        <v>109.7</v>
      </c>
      <c r="C3">
        <f t="shared" ref="C3:C66" si="1">_xlfn.STDEV.S(I3:BG3)</f>
        <v>41.492192528430294</v>
      </c>
      <c r="D3">
        <f t="shared" ref="D3:D66" si="2">MIN(I3:BG3)</f>
        <v>45</v>
      </c>
      <c r="E3">
        <f t="shared" ref="E3:E66" si="3">MAX(J3:BG3)</f>
        <v>217</v>
      </c>
      <c r="F3">
        <f t="shared" ref="F3:F66" si="4">_xlfn.QUARTILE.EXC(I3:BG3,1)</f>
        <v>76</v>
      </c>
      <c r="G3">
        <f t="shared" ref="G3:G66" si="5">_xlfn.QUARTILE.EXC(I3:BG3,3)</f>
        <v>138</v>
      </c>
      <c r="H3">
        <f t="shared" ref="H3:H66" si="6">MEDIAN(I3:BG3)</f>
        <v>106.5</v>
      </c>
      <c r="I3">
        <v>64</v>
      </c>
      <c r="J3">
        <v>86</v>
      </c>
      <c r="K3">
        <v>111</v>
      </c>
      <c r="L3">
        <v>116</v>
      </c>
      <c r="M3">
        <v>167</v>
      </c>
      <c r="N3">
        <v>85</v>
      </c>
      <c r="O3">
        <v>106</v>
      </c>
      <c r="P3">
        <v>138</v>
      </c>
      <c r="Q3">
        <v>147</v>
      </c>
      <c r="R3">
        <v>217</v>
      </c>
      <c r="S3">
        <v>129</v>
      </c>
      <c r="T3">
        <v>121</v>
      </c>
      <c r="U3">
        <v>123</v>
      </c>
      <c r="V3">
        <v>147</v>
      </c>
      <c r="W3">
        <v>102</v>
      </c>
      <c r="X3">
        <v>117</v>
      </c>
      <c r="Y3">
        <v>107</v>
      </c>
      <c r="Z3">
        <v>176</v>
      </c>
      <c r="AA3">
        <v>190</v>
      </c>
      <c r="AB3">
        <v>156</v>
      </c>
      <c r="AC3">
        <v>116</v>
      </c>
      <c r="AD3">
        <v>145</v>
      </c>
      <c r="AE3">
        <v>69</v>
      </c>
      <c r="AF3">
        <v>120</v>
      </c>
      <c r="AG3">
        <v>103</v>
      </c>
      <c r="AH3">
        <v>81</v>
      </c>
      <c r="AI3">
        <v>60</v>
      </c>
      <c r="AJ3">
        <v>199</v>
      </c>
      <c r="AK3">
        <v>163</v>
      </c>
      <c r="AL3">
        <v>91</v>
      </c>
      <c r="AM3">
        <v>103</v>
      </c>
      <c r="AN3">
        <v>49</v>
      </c>
      <c r="AO3">
        <v>76</v>
      </c>
      <c r="AP3">
        <v>103</v>
      </c>
      <c r="AQ3">
        <v>138</v>
      </c>
      <c r="AR3">
        <v>66</v>
      </c>
      <c r="AS3">
        <v>76</v>
      </c>
      <c r="AT3">
        <v>50</v>
      </c>
      <c r="AU3">
        <v>59</v>
      </c>
      <c r="AV3">
        <v>53</v>
      </c>
      <c r="AW3">
        <v>72</v>
      </c>
      <c r="AX3">
        <v>76</v>
      </c>
      <c r="AY3">
        <v>108</v>
      </c>
      <c r="AZ3">
        <v>82</v>
      </c>
      <c r="BA3">
        <v>72</v>
      </c>
      <c r="BB3">
        <v>45</v>
      </c>
      <c r="BC3">
        <v>129</v>
      </c>
      <c r="BD3">
        <v>168</v>
      </c>
      <c r="BE3">
        <v>89</v>
      </c>
      <c r="BF3">
        <v>119</v>
      </c>
    </row>
    <row r="4" spans="1:58" x14ac:dyDescent="0.25">
      <c r="A4" t="s">
        <v>32</v>
      </c>
      <c r="B4">
        <f t="shared" si="0"/>
        <v>18.18</v>
      </c>
      <c r="C4">
        <f t="shared" si="1"/>
        <v>7.4524068157165706</v>
      </c>
      <c r="D4">
        <f t="shared" si="2"/>
        <v>0</v>
      </c>
      <c r="E4">
        <f t="shared" si="3"/>
        <v>37</v>
      </c>
      <c r="F4">
        <f t="shared" si="4"/>
        <v>14.5</v>
      </c>
      <c r="G4">
        <f t="shared" si="5"/>
        <v>23.5</v>
      </c>
      <c r="H4">
        <f t="shared" si="6"/>
        <v>18</v>
      </c>
      <c r="I4">
        <v>23</v>
      </c>
      <c r="J4">
        <v>19</v>
      </c>
      <c r="K4">
        <v>19</v>
      </c>
      <c r="L4">
        <v>26</v>
      </c>
      <c r="M4">
        <v>25</v>
      </c>
      <c r="N4">
        <v>3</v>
      </c>
      <c r="O4">
        <v>2</v>
      </c>
      <c r="P4">
        <v>16</v>
      </c>
      <c r="Q4">
        <v>15</v>
      </c>
      <c r="R4">
        <v>10</v>
      </c>
      <c r="S4">
        <v>26</v>
      </c>
      <c r="T4">
        <v>18</v>
      </c>
      <c r="U4">
        <v>15</v>
      </c>
      <c r="V4">
        <v>11</v>
      </c>
      <c r="W4">
        <v>23</v>
      </c>
      <c r="X4">
        <v>23</v>
      </c>
      <c r="Y4">
        <v>18</v>
      </c>
      <c r="Z4">
        <v>25</v>
      </c>
      <c r="AA4">
        <v>17</v>
      </c>
      <c r="AB4">
        <v>37</v>
      </c>
      <c r="AC4">
        <v>26</v>
      </c>
      <c r="AD4">
        <v>9</v>
      </c>
      <c r="AE4">
        <v>0</v>
      </c>
      <c r="AF4">
        <v>18</v>
      </c>
      <c r="AG4">
        <v>17</v>
      </c>
      <c r="AH4">
        <v>13</v>
      </c>
      <c r="AI4">
        <v>19</v>
      </c>
      <c r="AJ4">
        <v>17</v>
      </c>
      <c r="AK4">
        <v>7</v>
      </c>
      <c r="AL4">
        <v>27</v>
      </c>
      <c r="AM4">
        <v>26</v>
      </c>
      <c r="AN4">
        <v>27</v>
      </c>
      <c r="AO4">
        <v>26</v>
      </c>
      <c r="AP4">
        <v>26</v>
      </c>
      <c r="AQ4">
        <v>11</v>
      </c>
      <c r="AR4">
        <v>18</v>
      </c>
      <c r="AS4">
        <v>12</v>
      </c>
      <c r="AT4">
        <v>21</v>
      </c>
      <c r="AU4">
        <v>23</v>
      </c>
      <c r="AV4">
        <v>17</v>
      </c>
      <c r="AW4">
        <v>30</v>
      </c>
      <c r="AX4">
        <v>17</v>
      </c>
      <c r="AY4">
        <v>13</v>
      </c>
      <c r="AZ4">
        <v>23</v>
      </c>
      <c r="BA4">
        <v>7</v>
      </c>
      <c r="BB4">
        <v>15</v>
      </c>
      <c r="BC4">
        <v>22</v>
      </c>
      <c r="BD4">
        <v>18</v>
      </c>
      <c r="BE4">
        <v>18</v>
      </c>
      <c r="BF4">
        <v>15</v>
      </c>
    </row>
    <row r="5" spans="1:58" x14ac:dyDescent="0.25">
      <c r="A5" t="s">
        <v>31</v>
      </c>
      <c r="B5">
        <f t="shared" si="0"/>
        <v>4.9000000000000004</v>
      </c>
      <c r="C5">
        <f t="shared" si="1"/>
        <v>2.5734119335216885</v>
      </c>
      <c r="D5">
        <f t="shared" si="2"/>
        <v>0</v>
      </c>
      <c r="E5">
        <f t="shared" si="3"/>
        <v>10</v>
      </c>
      <c r="F5">
        <f t="shared" si="4"/>
        <v>3</v>
      </c>
      <c r="G5">
        <f t="shared" si="5"/>
        <v>7</v>
      </c>
      <c r="H5">
        <f t="shared" si="6"/>
        <v>5</v>
      </c>
      <c r="I5">
        <v>10</v>
      </c>
      <c r="J5">
        <v>6</v>
      </c>
      <c r="K5">
        <v>9</v>
      </c>
      <c r="L5">
        <v>10</v>
      </c>
      <c r="M5">
        <v>2</v>
      </c>
      <c r="N5">
        <v>4</v>
      </c>
      <c r="O5">
        <v>5</v>
      </c>
      <c r="P5">
        <v>4</v>
      </c>
      <c r="Q5">
        <v>7</v>
      </c>
      <c r="R5">
        <v>5</v>
      </c>
      <c r="S5">
        <v>3</v>
      </c>
      <c r="T5">
        <v>0</v>
      </c>
      <c r="U5">
        <v>7</v>
      </c>
      <c r="V5">
        <v>3</v>
      </c>
      <c r="W5">
        <v>6</v>
      </c>
      <c r="X5">
        <v>6</v>
      </c>
      <c r="Y5">
        <v>6</v>
      </c>
      <c r="Z5">
        <v>4</v>
      </c>
      <c r="AA5">
        <v>4</v>
      </c>
      <c r="AB5">
        <v>3</v>
      </c>
      <c r="AC5">
        <v>5</v>
      </c>
      <c r="AD5">
        <v>4</v>
      </c>
      <c r="AE5">
        <v>3</v>
      </c>
      <c r="AF5">
        <v>7</v>
      </c>
      <c r="AG5">
        <v>4</v>
      </c>
      <c r="AH5">
        <v>4</v>
      </c>
      <c r="AI5">
        <v>4</v>
      </c>
      <c r="AJ5">
        <v>0</v>
      </c>
      <c r="AK5">
        <v>7</v>
      </c>
      <c r="AL5">
        <v>3</v>
      </c>
      <c r="AM5">
        <v>5</v>
      </c>
      <c r="AN5">
        <v>0</v>
      </c>
      <c r="AO5">
        <v>8</v>
      </c>
      <c r="AP5">
        <v>0</v>
      </c>
      <c r="AQ5">
        <v>7</v>
      </c>
      <c r="AR5">
        <v>3</v>
      </c>
      <c r="AS5">
        <v>7</v>
      </c>
      <c r="AT5">
        <v>5</v>
      </c>
      <c r="AU5">
        <v>7</v>
      </c>
      <c r="AV5">
        <v>7</v>
      </c>
      <c r="AW5">
        <v>9</v>
      </c>
      <c r="AX5">
        <v>8</v>
      </c>
      <c r="AY5">
        <v>2</v>
      </c>
      <c r="AZ5">
        <v>5</v>
      </c>
      <c r="BA5">
        <v>6</v>
      </c>
      <c r="BB5">
        <v>5</v>
      </c>
      <c r="BC5">
        <v>0</v>
      </c>
      <c r="BD5">
        <v>5</v>
      </c>
      <c r="BE5">
        <v>3</v>
      </c>
      <c r="BF5">
        <v>8</v>
      </c>
    </row>
    <row r="6" spans="1:58" x14ac:dyDescent="0.25">
      <c r="A6" t="s">
        <v>30</v>
      </c>
      <c r="B6">
        <f t="shared" si="0"/>
        <v>43.46</v>
      </c>
      <c r="C6">
        <f t="shared" si="1"/>
        <v>12.633305512147849</v>
      </c>
      <c r="D6">
        <f t="shared" si="2"/>
        <v>22</v>
      </c>
      <c r="E6">
        <f t="shared" si="3"/>
        <v>86</v>
      </c>
      <c r="F6">
        <f t="shared" si="4"/>
        <v>35</v>
      </c>
      <c r="G6">
        <f t="shared" si="5"/>
        <v>51.25</v>
      </c>
      <c r="H6">
        <f t="shared" si="6"/>
        <v>42.5</v>
      </c>
      <c r="I6">
        <v>36</v>
      </c>
      <c r="J6">
        <v>50</v>
      </c>
      <c r="K6">
        <v>54</v>
      </c>
      <c r="L6">
        <v>31</v>
      </c>
      <c r="M6">
        <v>45</v>
      </c>
      <c r="N6">
        <v>35</v>
      </c>
      <c r="O6">
        <v>68</v>
      </c>
      <c r="P6">
        <v>26</v>
      </c>
      <c r="Q6">
        <v>52</v>
      </c>
      <c r="R6">
        <v>63</v>
      </c>
      <c r="S6">
        <v>49</v>
      </c>
      <c r="T6">
        <v>43</v>
      </c>
      <c r="U6">
        <v>39</v>
      </c>
      <c r="V6">
        <v>43</v>
      </c>
      <c r="W6">
        <v>44</v>
      </c>
      <c r="X6">
        <v>45</v>
      </c>
      <c r="Y6">
        <v>47</v>
      </c>
      <c r="Z6">
        <v>31</v>
      </c>
      <c r="AA6">
        <v>25</v>
      </c>
      <c r="AB6">
        <v>46</v>
      </c>
      <c r="AC6">
        <v>41</v>
      </c>
      <c r="AD6">
        <v>37</v>
      </c>
      <c r="AE6">
        <v>55</v>
      </c>
      <c r="AF6">
        <v>34</v>
      </c>
      <c r="AG6">
        <v>25</v>
      </c>
      <c r="AH6">
        <v>40</v>
      </c>
      <c r="AI6">
        <v>35</v>
      </c>
      <c r="AJ6">
        <v>25</v>
      </c>
      <c r="AK6">
        <v>53</v>
      </c>
      <c r="AL6">
        <v>40</v>
      </c>
      <c r="AM6">
        <v>42</v>
      </c>
      <c r="AN6">
        <v>51</v>
      </c>
      <c r="AO6">
        <v>55</v>
      </c>
      <c r="AP6">
        <v>41</v>
      </c>
      <c r="AQ6">
        <v>31</v>
      </c>
      <c r="AR6">
        <v>54</v>
      </c>
      <c r="AS6">
        <v>61</v>
      </c>
      <c r="AT6">
        <v>65</v>
      </c>
      <c r="AU6">
        <v>46</v>
      </c>
      <c r="AV6">
        <v>86</v>
      </c>
      <c r="AW6">
        <v>57</v>
      </c>
      <c r="AX6">
        <v>41</v>
      </c>
      <c r="AY6">
        <v>40</v>
      </c>
      <c r="AZ6">
        <v>38</v>
      </c>
      <c r="BA6">
        <v>41</v>
      </c>
      <c r="BB6">
        <v>32</v>
      </c>
      <c r="BC6">
        <v>23</v>
      </c>
      <c r="BD6">
        <v>43</v>
      </c>
      <c r="BE6">
        <v>22</v>
      </c>
      <c r="BF6">
        <v>47</v>
      </c>
    </row>
    <row r="7" spans="1:58" x14ac:dyDescent="0.25">
      <c r="A7" t="s">
        <v>29</v>
      </c>
      <c r="B7">
        <f t="shared" si="0"/>
        <v>29.14</v>
      </c>
      <c r="C7">
        <f t="shared" si="1"/>
        <v>9.6764177888560461</v>
      </c>
      <c r="D7">
        <f t="shared" si="2"/>
        <v>12</v>
      </c>
      <c r="E7">
        <f t="shared" si="3"/>
        <v>49</v>
      </c>
      <c r="F7">
        <f t="shared" si="4"/>
        <v>22</v>
      </c>
      <c r="G7">
        <f t="shared" si="5"/>
        <v>35.75</v>
      </c>
      <c r="H7">
        <f t="shared" si="6"/>
        <v>28</v>
      </c>
      <c r="I7">
        <v>23</v>
      </c>
      <c r="J7">
        <v>22</v>
      </c>
      <c r="K7">
        <v>40</v>
      </c>
      <c r="L7">
        <v>35</v>
      </c>
      <c r="M7">
        <v>30</v>
      </c>
      <c r="N7">
        <v>16</v>
      </c>
      <c r="O7">
        <v>44</v>
      </c>
      <c r="P7">
        <v>34</v>
      </c>
      <c r="Q7">
        <v>28</v>
      </c>
      <c r="R7">
        <v>34</v>
      </c>
      <c r="S7">
        <v>33</v>
      </c>
      <c r="T7">
        <v>31</v>
      </c>
      <c r="U7">
        <v>22</v>
      </c>
      <c r="V7">
        <v>38</v>
      </c>
      <c r="W7">
        <v>24</v>
      </c>
      <c r="X7">
        <v>17</v>
      </c>
      <c r="Y7">
        <v>25</v>
      </c>
      <c r="Z7">
        <v>38</v>
      </c>
      <c r="AA7">
        <v>25</v>
      </c>
      <c r="AB7">
        <v>39</v>
      </c>
      <c r="AC7">
        <v>42</v>
      </c>
      <c r="AD7">
        <v>13</v>
      </c>
      <c r="AE7">
        <v>46</v>
      </c>
      <c r="AF7">
        <v>49</v>
      </c>
      <c r="AG7">
        <v>28</v>
      </c>
      <c r="AH7">
        <v>34</v>
      </c>
      <c r="AI7">
        <v>33</v>
      </c>
      <c r="AJ7">
        <v>32</v>
      </c>
      <c r="AK7">
        <v>25</v>
      </c>
      <c r="AL7">
        <v>21</v>
      </c>
      <c r="AM7">
        <v>30</v>
      </c>
      <c r="AN7">
        <v>13</v>
      </c>
      <c r="AO7">
        <v>12</v>
      </c>
      <c r="AP7">
        <v>21</v>
      </c>
      <c r="AQ7">
        <v>23</v>
      </c>
      <c r="AR7">
        <v>28</v>
      </c>
      <c r="AS7">
        <v>20</v>
      </c>
      <c r="AT7">
        <v>38</v>
      </c>
      <c r="AU7">
        <v>39</v>
      </c>
      <c r="AV7">
        <v>24</v>
      </c>
      <c r="AW7">
        <v>28</v>
      </c>
      <c r="AX7">
        <v>22</v>
      </c>
      <c r="AY7">
        <v>22</v>
      </c>
      <c r="AZ7">
        <v>48</v>
      </c>
      <c r="BA7">
        <v>35</v>
      </c>
      <c r="BB7">
        <v>44</v>
      </c>
      <c r="BC7">
        <v>13</v>
      </c>
      <c r="BD7">
        <v>15</v>
      </c>
      <c r="BE7">
        <v>33</v>
      </c>
      <c r="BF7">
        <v>28</v>
      </c>
    </row>
    <row r="8" spans="1:58" x14ac:dyDescent="0.25">
      <c r="A8" t="s">
        <v>28</v>
      </c>
      <c r="B8">
        <f t="shared" si="0"/>
        <v>84.18</v>
      </c>
      <c r="C8">
        <f t="shared" si="1"/>
        <v>44.456670030537396</v>
      </c>
      <c r="D8">
        <f t="shared" si="2"/>
        <v>0</v>
      </c>
      <c r="E8">
        <f t="shared" si="3"/>
        <v>187</v>
      </c>
      <c r="F8">
        <f t="shared" si="4"/>
        <v>68.75</v>
      </c>
      <c r="G8">
        <f t="shared" si="5"/>
        <v>115.25</v>
      </c>
      <c r="H8">
        <f t="shared" si="6"/>
        <v>90.5</v>
      </c>
      <c r="I8">
        <v>106</v>
      </c>
      <c r="J8">
        <v>73</v>
      </c>
      <c r="K8">
        <v>108</v>
      </c>
      <c r="L8">
        <v>87</v>
      </c>
      <c r="M8">
        <v>85</v>
      </c>
      <c r="N8">
        <v>68</v>
      </c>
      <c r="O8">
        <v>55</v>
      </c>
      <c r="P8">
        <v>99</v>
      </c>
      <c r="Q8">
        <v>80</v>
      </c>
      <c r="R8">
        <v>106</v>
      </c>
      <c r="S8">
        <v>120</v>
      </c>
      <c r="T8">
        <v>132</v>
      </c>
      <c r="U8">
        <v>115</v>
      </c>
      <c r="V8">
        <v>108</v>
      </c>
      <c r="W8">
        <v>118</v>
      </c>
      <c r="X8">
        <v>109</v>
      </c>
      <c r="Y8">
        <v>83</v>
      </c>
      <c r="Z8">
        <v>102</v>
      </c>
      <c r="AA8">
        <v>78</v>
      </c>
      <c r="AB8">
        <v>112</v>
      </c>
      <c r="AC8">
        <v>79</v>
      </c>
      <c r="AD8">
        <v>99</v>
      </c>
      <c r="AE8">
        <v>70</v>
      </c>
      <c r="AF8">
        <v>0</v>
      </c>
      <c r="AG8">
        <v>0</v>
      </c>
      <c r="AH8">
        <v>90</v>
      </c>
      <c r="AI8">
        <v>87</v>
      </c>
      <c r="AJ8">
        <v>7</v>
      </c>
      <c r="AK8">
        <v>87</v>
      </c>
      <c r="AL8">
        <v>46</v>
      </c>
      <c r="AM8">
        <v>0</v>
      </c>
      <c r="AN8">
        <v>0</v>
      </c>
      <c r="AO8">
        <v>129</v>
      </c>
      <c r="AP8">
        <v>0</v>
      </c>
      <c r="AQ8">
        <v>69</v>
      </c>
      <c r="AR8">
        <v>116</v>
      </c>
      <c r="AS8">
        <v>116</v>
      </c>
      <c r="AT8">
        <v>42</v>
      </c>
      <c r="AU8">
        <v>0</v>
      </c>
      <c r="AV8">
        <v>125</v>
      </c>
      <c r="AW8">
        <v>91</v>
      </c>
      <c r="AX8">
        <v>0</v>
      </c>
      <c r="AY8">
        <v>110</v>
      </c>
      <c r="AZ8">
        <v>187</v>
      </c>
      <c r="BA8">
        <v>143</v>
      </c>
      <c r="BB8">
        <v>102</v>
      </c>
      <c r="BC8">
        <v>132</v>
      </c>
      <c r="BD8">
        <v>127</v>
      </c>
      <c r="BE8">
        <v>89</v>
      </c>
      <c r="BF8">
        <v>122</v>
      </c>
    </row>
    <row r="9" spans="1:58" x14ac:dyDescent="0.25">
      <c r="A9" t="s">
        <v>27</v>
      </c>
      <c r="B9">
        <f t="shared" si="0"/>
        <v>7.04</v>
      </c>
      <c r="C9">
        <f t="shared" si="1"/>
        <v>1.0682810911908531</v>
      </c>
      <c r="D9">
        <f t="shared" si="2"/>
        <v>4</v>
      </c>
      <c r="E9">
        <f t="shared" si="3"/>
        <v>8</v>
      </c>
      <c r="F9">
        <f t="shared" si="4"/>
        <v>6</v>
      </c>
      <c r="G9">
        <f t="shared" si="5"/>
        <v>8</v>
      </c>
      <c r="H9">
        <f t="shared" si="6"/>
        <v>7</v>
      </c>
      <c r="I9">
        <v>8</v>
      </c>
      <c r="J9">
        <v>6</v>
      </c>
      <c r="K9">
        <v>5</v>
      </c>
      <c r="L9">
        <v>8</v>
      </c>
      <c r="M9">
        <v>7</v>
      </c>
      <c r="N9">
        <v>7</v>
      </c>
      <c r="O9">
        <v>8</v>
      </c>
      <c r="P9">
        <v>6</v>
      </c>
      <c r="Q9">
        <v>6</v>
      </c>
      <c r="R9">
        <v>7</v>
      </c>
      <c r="S9">
        <v>8</v>
      </c>
      <c r="T9">
        <v>7</v>
      </c>
      <c r="U9">
        <v>8</v>
      </c>
      <c r="V9">
        <v>7</v>
      </c>
      <c r="W9">
        <v>8</v>
      </c>
      <c r="X9">
        <v>6</v>
      </c>
      <c r="Y9">
        <v>8</v>
      </c>
      <c r="Z9">
        <v>4</v>
      </c>
      <c r="AA9">
        <v>8</v>
      </c>
      <c r="AB9">
        <v>7</v>
      </c>
      <c r="AC9">
        <v>8</v>
      </c>
      <c r="AD9">
        <v>6</v>
      </c>
      <c r="AE9">
        <v>8</v>
      </c>
      <c r="AF9">
        <v>7</v>
      </c>
      <c r="AG9">
        <v>8</v>
      </c>
      <c r="AH9">
        <v>5</v>
      </c>
      <c r="AI9">
        <v>8</v>
      </c>
      <c r="AJ9">
        <v>7</v>
      </c>
      <c r="AK9">
        <v>7</v>
      </c>
      <c r="AL9">
        <v>7</v>
      </c>
      <c r="AM9">
        <v>8</v>
      </c>
      <c r="AN9">
        <v>7</v>
      </c>
      <c r="AO9">
        <v>7</v>
      </c>
      <c r="AP9">
        <v>8</v>
      </c>
      <c r="AQ9">
        <v>7</v>
      </c>
      <c r="AR9">
        <v>6</v>
      </c>
      <c r="AS9">
        <v>8</v>
      </c>
      <c r="AT9">
        <v>7</v>
      </c>
      <c r="AU9">
        <v>8</v>
      </c>
      <c r="AV9">
        <v>6</v>
      </c>
      <c r="AW9">
        <v>8</v>
      </c>
      <c r="AX9">
        <v>6</v>
      </c>
      <c r="AY9">
        <v>8</v>
      </c>
      <c r="AZ9">
        <v>7</v>
      </c>
      <c r="BA9">
        <v>8</v>
      </c>
      <c r="BB9">
        <v>7</v>
      </c>
      <c r="BC9">
        <v>6</v>
      </c>
      <c r="BD9">
        <v>8</v>
      </c>
      <c r="BE9">
        <v>4</v>
      </c>
      <c r="BF9">
        <v>8</v>
      </c>
    </row>
    <row r="10" spans="1:58" x14ac:dyDescent="0.25">
      <c r="A10" t="s">
        <v>26</v>
      </c>
      <c r="B10">
        <f t="shared" si="0"/>
        <v>54.9</v>
      </c>
      <c r="C10">
        <f t="shared" si="1"/>
        <v>9.4787625128763615</v>
      </c>
      <c r="D10">
        <f t="shared" si="2"/>
        <v>36</v>
      </c>
      <c r="E10">
        <f t="shared" si="3"/>
        <v>77</v>
      </c>
      <c r="F10">
        <f t="shared" si="4"/>
        <v>48</v>
      </c>
      <c r="G10">
        <f t="shared" si="5"/>
        <v>62</v>
      </c>
      <c r="H10">
        <f t="shared" si="6"/>
        <v>53</v>
      </c>
      <c r="I10">
        <v>38</v>
      </c>
      <c r="J10">
        <v>44</v>
      </c>
      <c r="K10">
        <v>36</v>
      </c>
      <c r="L10">
        <v>50</v>
      </c>
      <c r="M10">
        <v>46</v>
      </c>
      <c r="N10">
        <v>51</v>
      </c>
      <c r="O10">
        <v>50</v>
      </c>
      <c r="P10">
        <v>72</v>
      </c>
      <c r="Q10">
        <v>64</v>
      </c>
      <c r="R10">
        <v>37</v>
      </c>
      <c r="S10">
        <v>63</v>
      </c>
      <c r="T10">
        <v>62</v>
      </c>
      <c r="U10">
        <v>51</v>
      </c>
      <c r="V10">
        <v>55</v>
      </c>
      <c r="W10">
        <v>69</v>
      </c>
      <c r="X10">
        <v>62</v>
      </c>
      <c r="Y10">
        <v>45</v>
      </c>
      <c r="Z10">
        <v>74</v>
      </c>
      <c r="AA10">
        <v>61</v>
      </c>
      <c r="AB10">
        <v>48</v>
      </c>
      <c r="AC10">
        <v>49</v>
      </c>
      <c r="AD10">
        <v>50</v>
      </c>
      <c r="AE10">
        <v>68</v>
      </c>
      <c r="AF10">
        <v>50</v>
      </c>
      <c r="AG10">
        <v>65</v>
      </c>
      <c r="AH10">
        <v>65</v>
      </c>
      <c r="AI10">
        <v>50</v>
      </c>
      <c r="AJ10">
        <v>58</v>
      </c>
      <c r="AK10">
        <v>54</v>
      </c>
      <c r="AL10">
        <v>65</v>
      </c>
      <c r="AM10">
        <v>45</v>
      </c>
      <c r="AN10">
        <v>51</v>
      </c>
      <c r="AO10">
        <v>77</v>
      </c>
      <c r="AP10">
        <v>62</v>
      </c>
      <c r="AQ10">
        <v>61</v>
      </c>
      <c r="AR10">
        <v>60</v>
      </c>
      <c r="AS10">
        <v>47</v>
      </c>
      <c r="AT10">
        <v>50</v>
      </c>
      <c r="AU10">
        <v>52</v>
      </c>
      <c r="AV10">
        <v>66</v>
      </c>
      <c r="AW10">
        <v>54</v>
      </c>
      <c r="AX10">
        <v>48</v>
      </c>
      <c r="AY10">
        <v>62</v>
      </c>
      <c r="AZ10">
        <v>46</v>
      </c>
      <c r="BA10">
        <v>59</v>
      </c>
      <c r="BB10">
        <v>55</v>
      </c>
      <c r="BC10">
        <v>48</v>
      </c>
      <c r="BD10">
        <v>46</v>
      </c>
      <c r="BE10">
        <v>54</v>
      </c>
      <c r="BF10">
        <v>50</v>
      </c>
    </row>
    <row r="11" spans="1:58" x14ac:dyDescent="0.25">
      <c r="A11" t="s">
        <v>25</v>
      </c>
      <c r="B11">
        <f t="shared" si="0"/>
        <v>168.08</v>
      </c>
      <c r="C11">
        <f t="shared" si="1"/>
        <v>44.906633299388112</v>
      </c>
      <c r="D11">
        <f t="shared" si="2"/>
        <v>94</v>
      </c>
      <c r="E11">
        <f t="shared" si="3"/>
        <v>265</v>
      </c>
      <c r="F11">
        <f t="shared" si="4"/>
        <v>134</v>
      </c>
      <c r="G11">
        <f t="shared" si="5"/>
        <v>202.5</v>
      </c>
      <c r="H11">
        <f t="shared" si="6"/>
        <v>156.5</v>
      </c>
      <c r="I11">
        <v>120</v>
      </c>
      <c r="J11">
        <v>155</v>
      </c>
      <c r="K11">
        <v>124</v>
      </c>
      <c r="L11">
        <v>137</v>
      </c>
      <c r="M11">
        <v>158</v>
      </c>
      <c r="N11">
        <v>143</v>
      </c>
      <c r="O11">
        <v>137</v>
      </c>
      <c r="P11">
        <v>148</v>
      </c>
      <c r="Q11">
        <v>127</v>
      </c>
      <c r="R11">
        <v>112</v>
      </c>
      <c r="S11">
        <v>170</v>
      </c>
      <c r="T11">
        <v>149</v>
      </c>
      <c r="U11">
        <v>240</v>
      </c>
      <c r="V11">
        <v>264</v>
      </c>
      <c r="W11">
        <v>228</v>
      </c>
      <c r="X11">
        <v>218</v>
      </c>
      <c r="Y11">
        <v>240</v>
      </c>
      <c r="Z11">
        <v>230</v>
      </c>
      <c r="AA11">
        <v>265</v>
      </c>
      <c r="AB11">
        <v>201</v>
      </c>
      <c r="AC11">
        <v>244</v>
      </c>
      <c r="AD11">
        <v>229</v>
      </c>
      <c r="AE11">
        <v>194</v>
      </c>
      <c r="AF11">
        <v>236</v>
      </c>
      <c r="AG11">
        <v>161</v>
      </c>
      <c r="AH11">
        <v>135</v>
      </c>
      <c r="AI11">
        <v>168</v>
      </c>
      <c r="AJ11">
        <v>131</v>
      </c>
      <c r="AK11">
        <v>151</v>
      </c>
      <c r="AL11">
        <v>124</v>
      </c>
      <c r="AM11">
        <v>112</v>
      </c>
      <c r="AN11">
        <v>108</v>
      </c>
      <c r="AO11">
        <v>117</v>
      </c>
      <c r="AP11">
        <v>160</v>
      </c>
      <c r="AQ11">
        <v>138</v>
      </c>
      <c r="AR11">
        <v>139</v>
      </c>
      <c r="AS11">
        <v>94</v>
      </c>
      <c r="AT11">
        <v>145</v>
      </c>
      <c r="AU11">
        <v>136</v>
      </c>
      <c r="AV11">
        <v>184</v>
      </c>
      <c r="AW11">
        <v>177</v>
      </c>
      <c r="AX11">
        <v>130</v>
      </c>
      <c r="AY11">
        <v>221</v>
      </c>
      <c r="AZ11">
        <v>207</v>
      </c>
      <c r="BA11">
        <v>193</v>
      </c>
      <c r="BB11">
        <v>131</v>
      </c>
      <c r="BC11">
        <v>153</v>
      </c>
      <c r="BD11">
        <v>172</v>
      </c>
      <c r="BE11">
        <v>178</v>
      </c>
      <c r="BF11">
        <v>170</v>
      </c>
    </row>
    <row r="12" spans="1:58" x14ac:dyDescent="0.25">
      <c r="A12" t="s">
        <v>24</v>
      </c>
      <c r="B12">
        <f t="shared" si="0"/>
        <v>53.7</v>
      </c>
      <c r="C12">
        <f t="shared" si="1"/>
        <v>12.162589010098607</v>
      </c>
      <c r="D12">
        <f t="shared" si="2"/>
        <v>33</v>
      </c>
      <c r="E12">
        <f t="shared" si="3"/>
        <v>86</v>
      </c>
      <c r="F12">
        <f t="shared" si="4"/>
        <v>45</v>
      </c>
      <c r="G12">
        <f t="shared" si="5"/>
        <v>61</v>
      </c>
      <c r="H12">
        <f t="shared" si="6"/>
        <v>50</v>
      </c>
      <c r="I12">
        <v>86</v>
      </c>
      <c r="J12">
        <v>42</v>
      </c>
      <c r="K12">
        <v>68</v>
      </c>
      <c r="L12">
        <v>57</v>
      </c>
      <c r="M12">
        <v>51</v>
      </c>
      <c r="N12">
        <v>50</v>
      </c>
      <c r="O12">
        <v>44</v>
      </c>
      <c r="P12">
        <v>48</v>
      </c>
      <c r="Q12">
        <v>56</v>
      </c>
      <c r="R12">
        <v>52</v>
      </c>
      <c r="S12">
        <v>47</v>
      </c>
      <c r="T12">
        <v>42</v>
      </c>
      <c r="U12">
        <v>61</v>
      </c>
      <c r="V12">
        <v>62</v>
      </c>
      <c r="W12">
        <v>57</v>
      </c>
      <c r="X12">
        <v>50</v>
      </c>
      <c r="Y12">
        <v>43</v>
      </c>
      <c r="Z12">
        <v>48</v>
      </c>
      <c r="AA12">
        <v>63</v>
      </c>
      <c r="AB12">
        <v>47</v>
      </c>
      <c r="AC12">
        <v>47</v>
      </c>
      <c r="AD12">
        <v>40</v>
      </c>
      <c r="AE12">
        <v>47</v>
      </c>
      <c r="AF12">
        <v>54</v>
      </c>
      <c r="AG12">
        <v>52</v>
      </c>
      <c r="AH12">
        <v>50</v>
      </c>
      <c r="AI12">
        <v>48</v>
      </c>
      <c r="AJ12">
        <v>45</v>
      </c>
      <c r="AK12">
        <v>58</v>
      </c>
      <c r="AL12">
        <v>44</v>
      </c>
      <c r="AM12">
        <v>64</v>
      </c>
      <c r="AN12">
        <v>44</v>
      </c>
      <c r="AO12">
        <v>41</v>
      </c>
      <c r="AP12">
        <v>55</v>
      </c>
      <c r="AQ12">
        <v>47</v>
      </c>
      <c r="AR12">
        <v>46</v>
      </c>
      <c r="AS12">
        <v>44</v>
      </c>
      <c r="AT12">
        <v>53</v>
      </c>
      <c r="AU12">
        <v>61</v>
      </c>
      <c r="AV12">
        <v>50</v>
      </c>
      <c r="AW12">
        <v>45</v>
      </c>
      <c r="AX12">
        <v>33</v>
      </c>
      <c r="AY12">
        <v>55</v>
      </c>
      <c r="AZ12">
        <v>86</v>
      </c>
      <c r="BA12">
        <v>85</v>
      </c>
      <c r="BB12">
        <v>83</v>
      </c>
      <c r="BC12">
        <v>66</v>
      </c>
      <c r="BD12">
        <v>62</v>
      </c>
      <c r="BE12">
        <v>40</v>
      </c>
      <c r="BF12">
        <v>66</v>
      </c>
    </row>
    <row r="13" spans="1:58" x14ac:dyDescent="0.25">
      <c r="A13" t="s">
        <v>22</v>
      </c>
      <c r="B13">
        <f t="shared" si="0"/>
        <v>205.1</v>
      </c>
      <c r="C13">
        <f t="shared" si="1"/>
        <v>141.08171752714156</v>
      </c>
      <c r="D13">
        <f t="shared" si="2"/>
        <v>1</v>
      </c>
      <c r="E13">
        <f t="shared" si="3"/>
        <v>574</v>
      </c>
      <c r="F13">
        <f t="shared" si="4"/>
        <v>96.5</v>
      </c>
      <c r="G13">
        <f t="shared" si="5"/>
        <v>279.25</v>
      </c>
      <c r="H13">
        <f t="shared" si="6"/>
        <v>216</v>
      </c>
      <c r="I13">
        <v>373</v>
      </c>
      <c r="J13">
        <v>302</v>
      </c>
      <c r="K13">
        <v>110</v>
      </c>
      <c r="L13">
        <v>29</v>
      </c>
      <c r="M13">
        <v>4</v>
      </c>
      <c r="N13">
        <v>129</v>
      </c>
      <c r="O13">
        <v>4</v>
      </c>
      <c r="P13">
        <v>212</v>
      </c>
      <c r="Q13">
        <v>159</v>
      </c>
      <c r="R13">
        <v>302</v>
      </c>
      <c r="S13">
        <v>273</v>
      </c>
      <c r="T13">
        <v>279</v>
      </c>
      <c r="U13">
        <v>242</v>
      </c>
      <c r="V13">
        <v>236</v>
      </c>
      <c r="W13">
        <v>280</v>
      </c>
      <c r="X13">
        <v>292</v>
      </c>
      <c r="Y13">
        <v>272</v>
      </c>
      <c r="Z13">
        <v>220</v>
      </c>
      <c r="AA13">
        <v>202</v>
      </c>
      <c r="AB13">
        <v>20</v>
      </c>
      <c r="AC13">
        <v>529</v>
      </c>
      <c r="AD13">
        <v>249</v>
      </c>
      <c r="AE13">
        <v>458</v>
      </c>
      <c r="AF13">
        <v>154</v>
      </c>
      <c r="AG13">
        <v>192</v>
      </c>
      <c r="AH13">
        <v>337</v>
      </c>
      <c r="AI13">
        <v>209</v>
      </c>
      <c r="AJ13">
        <v>250</v>
      </c>
      <c r="AK13">
        <v>189</v>
      </c>
      <c r="AL13">
        <v>220</v>
      </c>
      <c r="AM13">
        <v>265</v>
      </c>
      <c r="AN13">
        <v>212</v>
      </c>
      <c r="AO13">
        <v>44</v>
      </c>
      <c r="AP13">
        <v>407</v>
      </c>
      <c r="AQ13">
        <v>112</v>
      </c>
      <c r="AR13">
        <v>17</v>
      </c>
      <c r="AS13">
        <v>7</v>
      </c>
      <c r="AT13">
        <v>56</v>
      </c>
      <c r="AU13">
        <v>4</v>
      </c>
      <c r="AV13">
        <v>1</v>
      </c>
      <c r="AW13">
        <v>18</v>
      </c>
      <c r="AX13">
        <v>265</v>
      </c>
      <c r="AY13">
        <v>574</v>
      </c>
      <c r="AZ13">
        <v>395</v>
      </c>
      <c r="BA13">
        <v>126</v>
      </c>
      <c r="BB13">
        <v>222</v>
      </c>
      <c r="BC13">
        <v>220</v>
      </c>
      <c r="BD13">
        <v>372</v>
      </c>
      <c r="BE13">
        <v>10</v>
      </c>
      <c r="BF13">
        <v>201</v>
      </c>
    </row>
    <row r="14" spans="1:58" x14ac:dyDescent="0.25">
      <c r="A14" t="s">
        <v>21</v>
      </c>
      <c r="B14">
        <f t="shared" si="0"/>
        <v>140.18</v>
      </c>
      <c r="C14">
        <f t="shared" si="1"/>
        <v>40.6145093205241</v>
      </c>
      <c r="D14">
        <f t="shared" si="2"/>
        <v>20</v>
      </c>
      <c r="E14">
        <f t="shared" si="3"/>
        <v>227</v>
      </c>
      <c r="F14">
        <f t="shared" si="4"/>
        <v>118.5</v>
      </c>
      <c r="G14">
        <f t="shared" si="5"/>
        <v>168</v>
      </c>
      <c r="H14">
        <f t="shared" si="6"/>
        <v>143</v>
      </c>
      <c r="I14">
        <v>68</v>
      </c>
      <c r="J14">
        <v>85</v>
      </c>
      <c r="K14">
        <v>148</v>
      </c>
      <c r="L14">
        <v>116</v>
      </c>
      <c r="M14">
        <v>195</v>
      </c>
      <c r="N14">
        <v>134</v>
      </c>
      <c r="O14">
        <v>148</v>
      </c>
      <c r="P14">
        <v>133</v>
      </c>
      <c r="Q14">
        <v>182</v>
      </c>
      <c r="R14">
        <v>149</v>
      </c>
      <c r="S14">
        <v>168</v>
      </c>
      <c r="T14">
        <v>172</v>
      </c>
      <c r="U14">
        <v>166</v>
      </c>
      <c r="V14">
        <v>168</v>
      </c>
      <c r="W14">
        <v>192</v>
      </c>
      <c r="X14">
        <v>143</v>
      </c>
      <c r="Y14">
        <v>93</v>
      </c>
      <c r="Z14">
        <v>119</v>
      </c>
      <c r="AA14">
        <v>186</v>
      </c>
      <c r="AB14">
        <v>147</v>
      </c>
      <c r="AC14">
        <v>129</v>
      </c>
      <c r="AD14">
        <v>143</v>
      </c>
      <c r="AE14">
        <v>117</v>
      </c>
      <c r="AF14">
        <v>67</v>
      </c>
      <c r="AG14">
        <v>163</v>
      </c>
      <c r="AH14">
        <v>178</v>
      </c>
      <c r="AI14">
        <v>112</v>
      </c>
      <c r="AJ14">
        <v>227</v>
      </c>
      <c r="AK14">
        <v>189</v>
      </c>
      <c r="AL14">
        <v>143</v>
      </c>
      <c r="AM14">
        <v>153</v>
      </c>
      <c r="AN14">
        <v>205</v>
      </c>
      <c r="AO14">
        <v>159</v>
      </c>
      <c r="AP14">
        <v>125</v>
      </c>
      <c r="AQ14">
        <v>181</v>
      </c>
      <c r="AR14">
        <v>132</v>
      </c>
      <c r="AS14">
        <v>155</v>
      </c>
      <c r="AT14">
        <v>140</v>
      </c>
      <c r="AU14">
        <v>174</v>
      </c>
      <c r="AV14">
        <v>68</v>
      </c>
      <c r="AW14">
        <v>100</v>
      </c>
      <c r="AX14">
        <v>20</v>
      </c>
      <c r="AY14">
        <v>80</v>
      </c>
      <c r="AZ14">
        <v>158</v>
      </c>
      <c r="BA14">
        <v>134</v>
      </c>
      <c r="BB14">
        <v>128</v>
      </c>
      <c r="BC14">
        <v>139</v>
      </c>
      <c r="BD14">
        <v>163</v>
      </c>
      <c r="BE14">
        <v>134</v>
      </c>
      <c r="BF14">
        <v>81</v>
      </c>
    </row>
    <row r="15" spans="1:58" x14ac:dyDescent="0.25">
      <c r="A15" t="s">
        <v>20</v>
      </c>
      <c r="B15">
        <f t="shared" si="0"/>
        <v>35.64</v>
      </c>
      <c r="C15">
        <f t="shared" si="1"/>
        <v>15.768426215260748</v>
      </c>
      <c r="D15">
        <f t="shared" si="2"/>
        <v>6</v>
      </c>
      <c r="E15">
        <f t="shared" si="3"/>
        <v>79</v>
      </c>
      <c r="F15">
        <f t="shared" si="4"/>
        <v>24</v>
      </c>
      <c r="G15">
        <f t="shared" si="5"/>
        <v>45</v>
      </c>
      <c r="H15">
        <f t="shared" si="6"/>
        <v>34</v>
      </c>
      <c r="I15">
        <v>15</v>
      </c>
      <c r="J15">
        <v>21</v>
      </c>
      <c r="K15">
        <v>18</v>
      </c>
      <c r="L15">
        <v>48</v>
      </c>
      <c r="M15">
        <v>9</v>
      </c>
      <c r="N15">
        <v>56</v>
      </c>
      <c r="O15">
        <v>31</v>
      </c>
      <c r="P15">
        <v>38</v>
      </c>
      <c r="Q15">
        <v>23</v>
      </c>
      <c r="R15">
        <v>70</v>
      </c>
      <c r="S15">
        <v>36</v>
      </c>
      <c r="T15">
        <v>56</v>
      </c>
      <c r="U15">
        <v>20</v>
      </c>
      <c r="V15">
        <v>79</v>
      </c>
      <c r="W15">
        <v>27</v>
      </c>
      <c r="X15">
        <v>24</v>
      </c>
      <c r="Y15">
        <v>38</v>
      </c>
      <c r="Z15">
        <v>28</v>
      </c>
      <c r="AA15">
        <v>6</v>
      </c>
      <c r="AB15">
        <v>33</v>
      </c>
      <c r="AC15">
        <v>37</v>
      </c>
      <c r="AD15">
        <v>28</v>
      </c>
      <c r="AE15">
        <v>60</v>
      </c>
      <c r="AF15">
        <v>40</v>
      </c>
      <c r="AG15">
        <v>31</v>
      </c>
      <c r="AH15">
        <v>35</v>
      </c>
      <c r="AI15">
        <v>34</v>
      </c>
      <c r="AJ15">
        <v>63</v>
      </c>
      <c r="AK15">
        <v>33</v>
      </c>
      <c r="AL15">
        <v>15</v>
      </c>
      <c r="AM15">
        <v>45</v>
      </c>
      <c r="AN15">
        <v>44</v>
      </c>
      <c r="AO15">
        <v>24</v>
      </c>
      <c r="AP15">
        <v>26</v>
      </c>
      <c r="AQ15">
        <v>45</v>
      </c>
      <c r="AR15">
        <v>41</v>
      </c>
      <c r="AS15">
        <v>48</v>
      </c>
      <c r="AT15">
        <v>60</v>
      </c>
      <c r="AU15">
        <v>32</v>
      </c>
      <c r="AV15">
        <v>36</v>
      </c>
      <c r="AW15">
        <v>34</v>
      </c>
      <c r="AX15">
        <v>33</v>
      </c>
      <c r="AY15">
        <v>37</v>
      </c>
      <c r="AZ15">
        <v>6</v>
      </c>
      <c r="BA15">
        <v>23</v>
      </c>
      <c r="BB15">
        <v>34</v>
      </c>
      <c r="BC15">
        <v>47</v>
      </c>
      <c r="BD15">
        <v>22</v>
      </c>
      <c r="BE15">
        <v>38</v>
      </c>
      <c r="BF15">
        <v>55</v>
      </c>
    </row>
    <row r="16" spans="1:58" x14ac:dyDescent="0.25">
      <c r="A16" t="s">
        <v>248</v>
      </c>
      <c r="B16">
        <f t="shared" si="0"/>
        <v>40.32</v>
      </c>
      <c r="C16">
        <f t="shared" si="1"/>
        <v>10.784418086729939</v>
      </c>
      <c r="D16">
        <f t="shared" si="2"/>
        <v>25</v>
      </c>
      <c r="E16">
        <f t="shared" si="3"/>
        <v>70</v>
      </c>
      <c r="F16">
        <f t="shared" si="4"/>
        <v>31</v>
      </c>
      <c r="G16">
        <f t="shared" si="5"/>
        <v>47</v>
      </c>
      <c r="H16">
        <f t="shared" si="6"/>
        <v>38</v>
      </c>
      <c r="I16">
        <v>58</v>
      </c>
      <c r="J16">
        <v>31</v>
      </c>
      <c r="K16">
        <v>30</v>
      </c>
      <c r="L16">
        <v>46</v>
      </c>
      <c r="M16">
        <v>39</v>
      </c>
      <c r="N16">
        <v>35</v>
      </c>
      <c r="O16">
        <v>53</v>
      </c>
      <c r="P16">
        <v>34</v>
      </c>
      <c r="Q16">
        <v>39</v>
      </c>
      <c r="R16">
        <v>25</v>
      </c>
      <c r="S16">
        <v>49</v>
      </c>
      <c r="T16">
        <v>41</v>
      </c>
      <c r="U16">
        <v>53</v>
      </c>
      <c r="V16">
        <v>28</v>
      </c>
      <c r="W16">
        <v>35</v>
      </c>
      <c r="X16">
        <v>46</v>
      </c>
      <c r="Y16">
        <v>32</v>
      </c>
      <c r="Z16">
        <v>58</v>
      </c>
      <c r="AA16">
        <v>36</v>
      </c>
      <c r="AB16">
        <v>47</v>
      </c>
      <c r="AC16">
        <v>28</v>
      </c>
      <c r="AD16">
        <v>30</v>
      </c>
      <c r="AE16">
        <v>32</v>
      </c>
      <c r="AF16">
        <v>38</v>
      </c>
      <c r="AG16">
        <v>35</v>
      </c>
      <c r="AH16">
        <v>36</v>
      </c>
      <c r="AI16">
        <v>29</v>
      </c>
      <c r="AJ16">
        <v>37</v>
      </c>
      <c r="AK16">
        <v>46</v>
      </c>
      <c r="AL16">
        <v>48</v>
      </c>
      <c r="AM16">
        <v>39</v>
      </c>
      <c r="AN16">
        <v>29</v>
      </c>
      <c r="AO16">
        <v>40</v>
      </c>
      <c r="AP16">
        <v>31</v>
      </c>
      <c r="AQ16">
        <v>36</v>
      </c>
      <c r="AR16">
        <v>28</v>
      </c>
      <c r="AS16">
        <v>30</v>
      </c>
      <c r="AT16">
        <v>31</v>
      </c>
      <c r="AU16">
        <v>42</v>
      </c>
      <c r="AV16">
        <v>47</v>
      </c>
      <c r="AW16">
        <v>38</v>
      </c>
      <c r="AX16">
        <v>62</v>
      </c>
      <c r="AY16">
        <v>68</v>
      </c>
      <c r="AZ16">
        <v>70</v>
      </c>
      <c r="BA16">
        <v>49</v>
      </c>
      <c r="BB16">
        <v>31</v>
      </c>
      <c r="BC16">
        <v>53</v>
      </c>
      <c r="BD16">
        <v>32</v>
      </c>
      <c r="BE16">
        <v>39</v>
      </c>
      <c r="BF16">
        <v>47</v>
      </c>
    </row>
    <row r="17" spans="1:59" x14ac:dyDescent="0.25">
      <c r="A17" t="s">
        <v>16</v>
      </c>
      <c r="B17">
        <f t="shared" si="0"/>
        <v>37.72</v>
      </c>
      <c r="C17">
        <f t="shared" si="1"/>
        <v>9.2030163644362641</v>
      </c>
      <c r="D17">
        <f t="shared" si="2"/>
        <v>18</v>
      </c>
      <c r="E17">
        <f t="shared" si="3"/>
        <v>58</v>
      </c>
      <c r="F17">
        <f t="shared" si="4"/>
        <v>31</v>
      </c>
      <c r="G17">
        <f t="shared" si="5"/>
        <v>45</v>
      </c>
      <c r="H17">
        <f t="shared" si="6"/>
        <v>36</v>
      </c>
      <c r="I17">
        <v>28</v>
      </c>
      <c r="J17">
        <v>43</v>
      </c>
      <c r="K17">
        <v>40</v>
      </c>
      <c r="L17">
        <v>42</v>
      </c>
      <c r="M17">
        <v>36</v>
      </c>
      <c r="N17">
        <v>45</v>
      </c>
      <c r="O17">
        <v>45</v>
      </c>
      <c r="P17">
        <v>35</v>
      </c>
      <c r="Q17">
        <v>24</v>
      </c>
      <c r="R17">
        <v>27</v>
      </c>
      <c r="S17">
        <v>46</v>
      </c>
      <c r="T17">
        <v>41</v>
      </c>
      <c r="U17">
        <v>37</v>
      </c>
      <c r="V17">
        <v>37</v>
      </c>
      <c r="W17">
        <v>37</v>
      </c>
      <c r="X17">
        <v>30</v>
      </c>
      <c r="Y17">
        <v>24</v>
      </c>
      <c r="Z17">
        <v>46</v>
      </c>
      <c r="AA17">
        <v>35</v>
      </c>
      <c r="AB17">
        <v>33</v>
      </c>
      <c r="AC17">
        <v>36</v>
      </c>
      <c r="AD17">
        <v>51</v>
      </c>
      <c r="AE17">
        <v>31</v>
      </c>
      <c r="AF17">
        <v>51</v>
      </c>
      <c r="AG17">
        <v>54</v>
      </c>
      <c r="AH17">
        <v>58</v>
      </c>
      <c r="AI17">
        <v>20</v>
      </c>
      <c r="AJ17">
        <v>27</v>
      </c>
      <c r="AK17">
        <v>53</v>
      </c>
      <c r="AL17">
        <v>47</v>
      </c>
      <c r="AM17">
        <v>31</v>
      </c>
      <c r="AN17">
        <v>52</v>
      </c>
      <c r="AO17">
        <v>18</v>
      </c>
      <c r="AP17">
        <v>34</v>
      </c>
      <c r="AQ17">
        <v>48</v>
      </c>
      <c r="AR17">
        <v>35</v>
      </c>
      <c r="AS17">
        <v>35</v>
      </c>
      <c r="AT17">
        <v>34</v>
      </c>
      <c r="AU17">
        <v>43</v>
      </c>
      <c r="AV17">
        <v>27</v>
      </c>
      <c r="AW17">
        <v>48</v>
      </c>
      <c r="AX17">
        <v>26</v>
      </c>
      <c r="AY17">
        <v>36</v>
      </c>
      <c r="AZ17">
        <v>42</v>
      </c>
      <c r="BA17">
        <v>34</v>
      </c>
      <c r="BB17">
        <v>33</v>
      </c>
      <c r="BC17">
        <v>45</v>
      </c>
      <c r="BD17">
        <v>36</v>
      </c>
      <c r="BE17">
        <v>39</v>
      </c>
      <c r="BF17">
        <v>31</v>
      </c>
    </row>
    <row r="18" spans="1:59" x14ac:dyDescent="0.25">
      <c r="A18" t="s">
        <v>15</v>
      </c>
      <c r="B18">
        <f t="shared" si="0"/>
        <v>3.28</v>
      </c>
      <c r="C18">
        <f t="shared" si="1"/>
        <v>0.85809470958178369</v>
      </c>
      <c r="D18">
        <f t="shared" si="2"/>
        <v>1</v>
      </c>
      <c r="E18">
        <f t="shared" si="3"/>
        <v>4</v>
      </c>
      <c r="F18">
        <f t="shared" si="4"/>
        <v>3</v>
      </c>
      <c r="G18">
        <f t="shared" si="5"/>
        <v>4</v>
      </c>
      <c r="H18">
        <f t="shared" si="6"/>
        <v>4</v>
      </c>
      <c r="I18">
        <v>2</v>
      </c>
      <c r="J18">
        <v>4</v>
      </c>
      <c r="K18">
        <v>3</v>
      </c>
      <c r="L18">
        <v>1</v>
      </c>
      <c r="M18">
        <v>4</v>
      </c>
      <c r="N18">
        <v>2</v>
      </c>
      <c r="O18">
        <v>3</v>
      </c>
      <c r="P18">
        <v>4</v>
      </c>
      <c r="Q18">
        <v>2</v>
      </c>
      <c r="R18">
        <v>4</v>
      </c>
      <c r="S18">
        <v>4</v>
      </c>
      <c r="T18">
        <v>3</v>
      </c>
      <c r="U18">
        <v>4</v>
      </c>
      <c r="V18">
        <v>3</v>
      </c>
      <c r="W18">
        <v>4</v>
      </c>
      <c r="X18">
        <v>3</v>
      </c>
      <c r="Y18">
        <v>4</v>
      </c>
      <c r="Z18">
        <v>4</v>
      </c>
      <c r="AA18">
        <v>4</v>
      </c>
      <c r="AB18">
        <v>3</v>
      </c>
      <c r="AC18">
        <v>4</v>
      </c>
      <c r="AD18">
        <v>4</v>
      </c>
      <c r="AE18">
        <v>4</v>
      </c>
      <c r="AF18">
        <v>3</v>
      </c>
      <c r="AG18">
        <v>2</v>
      </c>
      <c r="AH18">
        <v>4</v>
      </c>
      <c r="AI18">
        <v>3</v>
      </c>
      <c r="AJ18">
        <v>4</v>
      </c>
      <c r="AK18">
        <v>2</v>
      </c>
      <c r="AL18">
        <v>4</v>
      </c>
      <c r="AM18">
        <v>3</v>
      </c>
      <c r="AN18">
        <v>4</v>
      </c>
      <c r="AO18">
        <v>4</v>
      </c>
      <c r="AP18">
        <v>2</v>
      </c>
      <c r="AQ18">
        <v>2</v>
      </c>
      <c r="AR18">
        <v>4</v>
      </c>
      <c r="AS18">
        <v>4</v>
      </c>
      <c r="AT18">
        <v>4</v>
      </c>
      <c r="AU18">
        <v>4</v>
      </c>
      <c r="AV18">
        <v>4</v>
      </c>
      <c r="AW18">
        <v>3</v>
      </c>
      <c r="AX18">
        <v>2</v>
      </c>
      <c r="AY18">
        <v>4</v>
      </c>
      <c r="AZ18">
        <v>3</v>
      </c>
      <c r="BA18">
        <v>4</v>
      </c>
      <c r="BB18">
        <v>3</v>
      </c>
      <c r="BC18">
        <v>3</v>
      </c>
      <c r="BD18">
        <v>4</v>
      </c>
      <c r="BE18">
        <v>2</v>
      </c>
      <c r="BF18">
        <v>2</v>
      </c>
    </row>
    <row r="19" spans="1:59" x14ac:dyDescent="0.25">
      <c r="A19" t="s">
        <v>12</v>
      </c>
      <c r="B19">
        <f t="shared" si="0"/>
        <v>11.56</v>
      </c>
      <c r="C19">
        <f t="shared" si="1"/>
        <v>12.024057517480257</v>
      </c>
      <c r="D19">
        <f t="shared" si="2"/>
        <v>-11</v>
      </c>
      <c r="E19">
        <f t="shared" si="3"/>
        <v>35</v>
      </c>
      <c r="F19">
        <f t="shared" si="4"/>
        <v>2</v>
      </c>
      <c r="G19">
        <f t="shared" si="5"/>
        <v>20.75</v>
      </c>
      <c r="H19">
        <f t="shared" si="6"/>
        <v>10.5</v>
      </c>
      <c r="I19">
        <v>-5</v>
      </c>
      <c r="J19">
        <v>26</v>
      </c>
      <c r="K19">
        <v>7</v>
      </c>
      <c r="L19">
        <v>23</v>
      </c>
      <c r="M19">
        <v>10</v>
      </c>
      <c r="N19">
        <v>31</v>
      </c>
      <c r="O19">
        <v>16</v>
      </c>
      <c r="P19">
        <v>35</v>
      </c>
      <c r="Q19">
        <v>26</v>
      </c>
      <c r="R19">
        <v>10</v>
      </c>
      <c r="S19">
        <v>11</v>
      </c>
      <c r="T19">
        <v>25</v>
      </c>
      <c r="U19">
        <v>25</v>
      </c>
      <c r="V19">
        <v>3</v>
      </c>
      <c r="W19">
        <v>14</v>
      </c>
      <c r="X19">
        <v>10</v>
      </c>
      <c r="Y19">
        <v>-11</v>
      </c>
      <c r="Z19">
        <v>11</v>
      </c>
      <c r="AA19">
        <v>24</v>
      </c>
      <c r="AB19">
        <v>-2</v>
      </c>
      <c r="AC19">
        <v>16</v>
      </c>
      <c r="AD19">
        <v>35</v>
      </c>
      <c r="AE19">
        <v>-1</v>
      </c>
      <c r="AF19">
        <v>17</v>
      </c>
      <c r="AG19">
        <v>8</v>
      </c>
      <c r="AH19">
        <v>27</v>
      </c>
      <c r="AI19">
        <v>14</v>
      </c>
      <c r="AJ19">
        <v>9</v>
      </c>
      <c r="AK19">
        <v>20</v>
      </c>
      <c r="AL19">
        <v>-1</v>
      </c>
      <c r="AM19">
        <v>13</v>
      </c>
      <c r="AN19">
        <v>0</v>
      </c>
      <c r="AO19">
        <v>4</v>
      </c>
      <c r="AP19">
        <v>28</v>
      </c>
      <c r="AQ19">
        <v>4</v>
      </c>
      <c r="AR19">
        <v>1</v>
      </c>
      <c r="AS19">
        <v>17</v>
      </c>
      <c r="AT19">
        <v>2</v>
      </c>
      <c r="AU19">
        <v>-10</v>
      </c>
      <c r="AV19">
        <v>18</v>
      </c>
      <c r="AW19">
        <v>3</v>
      </c>
      <c r="AX19">
        <v>-5</v>
      </c>
      <c r="AY19">
        <v>32</v>
      </c>
      <c r="AZ19">
        <v>2</v>
      </c>
      <c r="BA19">
        <v>3</v>
      </c>
      <c r="BB19">
        <v>12</v>
      </c>
      <c r="BC19">
        <v>-1</v>
      </c>
      <c r="BD19">
        <v>-7</v>
      </c>
      <c r="BE19">
        <v>19</v>
      </c>
      <c r="BF19">
        <v>10</v>
      </c>
    </row>
    <row r="20" spans="1:59" x14ac:dyDescent="0.25">
      <c r="A20" t="s">
        <v>11</v>
      </c>
      <c r="B20">
        <f t="shared" si="0"/>
        <v>53.78</v>
      </c>
      <c r="C20">
        <f t="shared" si="1"/>
        <v>11.90487809467108</v>
      </c>
      <c r="D20">
        <f t="shared" si="2"/>
        <v>34</v>
      </c>
      <c r="E20">
        <f t="shared" si="3"/>
        <v>96</v>
      </c>
      <c r="F20">
        <f t="shared" si="4"/>
        <v>45.75</v>
      </c>
      <c r="G20">
        <f t="shared" si="5"/>
        <v>61</v>
      </c>
      <c r="H20">
        <f t="shared" si="6"/>
        <v>53</v>
      </c>
      <c r="I20">
        <v>41</v>
      </c>
      <c r="J20">
        <v>44</v>
      </c>
      <c r="K20">
        <v>54</v>
      </c>
      <c r="L20">
        <v>45</v>
      </c>
      <c r="M20">
        <v>48</v>
      </c>
      <c r="N20">
        <v>46</v>
      </c>
      <c r="O20">
        <v>50</v>
      </c>
      <c r="P20">
        <v>59</v>
      </c>
      <c r="Q20">
        <v>48</v>
      </c>
      <c r="R20">
        <v>53</v>
      </c>
      <c r="S20">
        <v>49</v>
      </c>
      <c r="T20">
        <v>57</v>
      </c>
      <c r="U20">
        <v>51</v>
      </c>
      <c r="V20">
        <v>47</v>
      </c>
      <c r="W20">
        <v>61</v>
      </c>
      <c r="X20">
        <v>51</v>
      </c>
      <c r="Y20">
        <v>46</v>
      </c>
      <c r="Z20">
        <v>53</v>
      </c>
      <c r="AA20">
        <v>63</v>
      </c>
      <c r="AB20">
        <v>42</v>
      </c>
      <c r="AC20">
        <v>62</v>
      </c>
      <c r="AD20">
        <v>57</v>
      </c>
      <c r="AE20">
        <v>96</v>
      </c>
      <c r="AF20">
        <v>71</v>
      </c>
      <c r="AG20">
        <v>60</v>
      </c>
      <c r="AH20">
        <v>76</v>
      </c>
      <c r="AI20">
        <v>46</v>
      </c>
      <c r="AJ20">
        <v>36</v>
      </c>
      <c r="AK20">
        <v>38</v>
      </c>
      <c r="AL20">
        <v>39</v>
      </c>
      <c r="AM20">
        <v>43</v>
      </c>
      <c r="AN20">
        <v>45</v>
      </c>
      <c r="AO20">
        <v>75</v>
      </c>
      <c r="AP20">
        <v>66</v>
      </c>
      <c r="AQ20">
        <v>53</v>
      </c>
      <c r="AR20">
        <v>65</v>
      </c>
      <c r="AS20">
        <v>46</v>
      </c>
      <c r="AT20">
        <v>57</v>
      </c>
      <c r="AU20">
        <v>58</v>
      </c>
      <c r="AV20">
        <v>48</v>
      </c>
      <c r="AW20">
        <v>53</v>
      </c>
      <c r="AX20">
        <v>36</v>
      </c>
      <c r="AY20">
        <v>34</v>
      </c>
      <c r="AZ20">
        <v>66</v>
      </c>
      <c r="BA20">
        <v>65</v>
      </c>
      <c r="BB20">
        <v>61</v>
      </c>
      <c r="BC20">
        <v>60</v>
      </c>
      <c r="BD20">
        <v>43</v>
      </c>
      <c r="BE20">
        <v>69</v>
      </c>
      <c r="BF20">
        <v>57</v>
      </c>
    </row>
    <row r="21" spans="1:59" x14ac:dyDescent="0.25">
      <c r="A21" t="s">
        <v>9</v>
      </c>
      <c r="B21">
        <f t="shared" si="0"/>
        <v>143.63999999999999</v>
      </c>
      <c r="C21">
        <f t="shared" si="1"/>
        <v>36.997385456437939</v>
      </c>
      <c r="D21">
        <f t="shared" si="2"/>
        <v>59</v>
      </c>
      <c r="E21">
        <f t="shared" si="3"/>
        <v>225</v>
      </c>
      <c r="F21">
        <f t="shared" si="4"/>
        <v>120.5</v>
      </c>
      <c r="G21">
        <f t="shared" si="5"/>
        <v>171.5</v>
      </c>
      <c r="H21">
        <f t="shared" si="6"/>
        <v>148.5</v>
      </c>
      <c r="I21">
        <v>158</v>
      </c>
      <c r="J21">
        <v>79</v>
      </c>
      <c r="K21">
        <v>154</v>
      </c>
      <c r="L21">
        <v>124</v>
      </c>
      <c r="M21">
        <v>174</v>
      </c>
      <c r="N21">
        <v>173</v>
      </c>
      <c r="O21">
        <v>162</v>
      </c>
      <c r="P21">
        <v>183</v>
      </c>
      <c r="Q21">
        <v>119</v>
      </c>
      <c r="R21">
        <v>117</v>
      </c>
      <c r="S21">
        <v>225</v>
      </c>
      <c r="T21">
        <v>206</v>
      </c>
      <c r="U21">
        <v>104</v>
      </c>
      <c r="V21">
        <v>185</v>
      </c>
      <c r="W21">
        <v>121</v>
      </c>
      <c r="X21">
        <v>101</v>
      </c>
      <c r="Y21">
        <v>166</v>
      </c>
      <c r="Z21">
        <v>206</v>
      </c>
      <c r="AA21">
        <v>159</v>
      </c>
      <c r="AB21">
        <v>59</v>
      </c>
      <c r="AC21">
        <v>130</v>
      </c>
      <c r="AD21">
        <v>148</v>
      </c>
      <c r="AE21">
        <v>185</v>
      </c>
      <c r="AF21">
        <v>78</v>
      </c>
      <c r="AG21">
        <v>145</v>
      </c>
      <c r="AH21">
        <v>176</v>
      </c>
      <c r="AI21">
        <v>139</v>
      </c>
      <c r="AJ21">
        <v>132</v>
      </c>
      <c r="AK21">
        <v>163</v>
      </c>
      <c r="AL21">
        <v>76</v>
      </c>
      <c r="AM21">
        <v>177</v>
      </c>
      <c r="AN21">
        <v>145</v>
      </c>
      <c r="AO21">
        <v>89</v>
      </c>
      <c r="AP21">
        <v>132</v>
      </c>
      <c r="AQ21">
        <v>152</v>
      </c>
      <c r="AR21">
        <v>156</v>
      </c>
      <c r="AS21">
        <v>157</v>
      </c>
      <c r="AT21">
        <v>138</v>
      </c>
      <c r="AU21">
        <v>157</v>
      </c>
      <c r="AV21">
        <v>158</v>
      </c>
      <c r="AW21">
        <v>149</v>
      </c>
      <c r="AX21">
        <v>135</v>
      </c>
      <c r="AY21">
        <v>171</v>
      </c>
      <c r="AZ21">
        <v>79</v>
      </c>
      <c r="BA21">
        <v>192</v>
      </c>
      <c r="BB21">
        <v>117</v>
      </c>
      <c r="BC21">
        <v>178</v>
      </c>
      <c r="BD21">
        <v>98</v>
      </c>
      <c r="BE21">
        <v>128</v>
      </c>
      <c r="BF21">
        <v>127</v>
      </c>
    </row>
    <row r="22" spans="1:59" x14ac:dyDescent="0.25">
      <c r="A22" t="s">
        <v>7</v>
      </c>
      <c r="B22">
        <f t="shared" si="0"/>
        <v>45.9</v>
      </c>
      <c r="C22">
        <f t="shared" si="1"/>
        <v>12.944544197838558</v>
      </c>
      <c r="D22">
        <f t="shared" si="2"/>
        <v>22</v>
      </c>
      <c r="E22">
        <f t="shared" si="3"/>
        <v>77</v>
      </c>
      <c r="F22">
        <f t="shared" si="4"/>
        <v>36</v>
      </c>
      <c r="G22">
        <f t="shared" si="5"/>
        <v>57</v>
      </c>
      <c r="H22">
        <f t="shared" si="6"/>
        <v>45</v>
      </c>
      <c r="I22">
        <v>62</v>
      </c>
      <c r="J22">
        <v>48</v>
      </c>
      <c r="K22">
        <v>39</v>
      </c>
      <c r="L22">
        <v>39</v>
      </c>
      <c r="M22">
        <v>39</v>
      </c>
      <c r="N22">
        <v>36</v>
      </c>
      <c r="O22">
        <v>57</v>
      </c>
      <c r="P22">
        <v>57</v>
      </c>
      <c r="Q22">
        <v>57</v>
      </c>
      <c r="R22">
        <v>47</v>
      </c>
      <c r="S22">
        <v>25</v>
      </c>
      <c r="T22">
        <v>26</v>
      </c>
      <c r="U22">
        <v>37</v>
      </c>
      <c r="V22">
        <v>39</v>
      </c>
      <c r="W22">
        <v>22</v>
      </c>
      <c r="X22">
        <v>41</v>
      </c>
      <c r="Y22">
        <v>45</v>
      </c>
      <c r="Z22">
        <v>52</v>
      </c>
      <c r="AA22">
        <v>52</v>
      </c>
      <c r="AB22">
        <v>64</v>
      </c>
      <c r="AC22">
        <v>36</v>
      </c>
      <c r="AD22">
        <v>31</v>
      </c>
      <c r="AE22">
        <v>36</v>
      </c>
      <c r="AF22">
        <v>26</v>
      </c>
      <c r="AG22">
        <v>33</v>
      </c>
      <c r="AH22">
        <v>33</v>
      </c>
      <c r="AI22">
        <v>47</v>
      </c>
      <c r="AJ22">
        <v>77</v>
      </c>
      <c r="AK22">
        <v>45</v>
      </c>
      <c r="AL22">
        <v>36</v>
      </c>
      <c r="AM22">
        <v>35</v>
      </c>
      <c r="AN22">
        <v>45</v>
      </c>
      <c r="AO22">
        <v>49</v>
      </c>
      <c r="AP22">
        <v>38</v>
      </c>
      <c r="AQ22">
        <v>53</v>
      </c>
      <c r="AR22">
        <v>75</v>
      </c>
      <c r="AS22">
        <v>39</v>
      </c>
      <c r="AT22">
        <v>65</v>
      </c>
      <c r="AU22">
        <v>53</v>
      </c>
      <c r="AV22">
        <v>54</v>
      </c>
      <c r="AW22">
        <v>61</v>
      </c>
      <c r="AX22">
        <v>62</v>
      </c>
      <c r="AY22">
        <v>61</v>
      </c>
      <c r="AZ22">
        <v>54</v>
      </c>
      <c r="BA22">
        <v>60</v>
      </c>
      <c r="BB22">
        <v>59</v>
      </c>
      <c r="BC22">
        <v>35</v>
      </c>
      <c r="BD22">
        <v>37</v>
      </c>
      <c r="BE22">
        <v>32</v>
      </c>
      <c r="BF22">
        <v>44</v>
      </c>
    </row>
    <row r="23" spans="1:59" x14ac:dyDescent="0.25">
      <c r="A23" t="s">
        <v>4</v>
      </c>
      <c r="B23">
        <f t="shared" si="0"/>
        <v>238.44</v>
      </c>
      <c r="C23">
        <f t="shared" si="1"/>
        <v>35.133076455449874</v>
      </c>
      <c r="D23">
        <f t="shared" si="2"/>
        <v>121</v>
      </c>
      <c r="E23">
        <f t="shared" si="3"/>
        <v>298</v>
      </c>
      <c r="F23">
        <f t="shared" si="4"/>
        <v>220.75</v>
      </c>
      <c r="G23">
        <f t="shared" si="5"/>
        <v>265</v>
      </c>
      <c r="H23">
        <f t="shared" si="6"/>
        <v>237.5</v>
      </c>
      <c r="I23">
        <v>240</v>
      </c>
      <c r="J23">
        <v>219</v>
      </c>
      <c r="K23">
        <v>214</v>
      </c>
      <c r="L23">
        <v>266</v>
      </c>
      <c r="M23">
        <v>228</v>
      </c>
      <c r="N23">
        <v>224</v>
      </c>
      <c r="O23">
        <v>255</v>
      </c>
      <c r="P23">
        <v>231</v>
      </c>
      <c r="Q23">
        <v>229</v>
      </c>
      <c r="R23">
        <v>228</v>
      </c>
      <c r="S23">
        <v>265</v>
      </c>
      <c r="T23">
        <v>220</v>
      </c>
      <c r="U23">
        <v>260</v>
      </c>
      <c r="V23">
        <v>223</v>
      </c>
      <c r="W23">
        <v>233</v>
      </c>
      <c r="X23">
        <v>254</v>
      </c>
      <c r="Y23">
        <v>262</v>
      </c>
      <c r="Z23">
        <v>233</v>
      </c>
      <c r="AA23">
        <v>204</v>
      </c>
      <c r="AB23">
        <v>218</v>
      </c>
      <c r="AC23">
        <v>235</v>
      </c>
      <c r="AD23">
        <v>246</v>
      </c>
      <c r="AE23">
        <v>217</v>
      </c>
      <c r="AF23">
        <v>225</v>
      </c>
      <c r="AG23">
        <v>279</v>
      </c>
      <c r="AH23">
        <v>242</v>
      </c>
      <c r="AI23">
        <v>247</v>
      </c>
      <c r="AJ23">
        <v>235</v>
      </c>
      <c r="AK23">
        <v>121</v>
      </c>
      <c r="AL23">
        <v>167</v>
      </c>
      <c r="AM23">
        <v>282</v>
      </c>
      <c r="AN23">
        <v>265</v>
      </c>
      <c r="AO23">
        <v>298</v>
      </c>
      <c r="AP23">
        <v>275</v>
      </c>
      <c r="AQ23">
        <v>268</v>
      </c>
      <c r="AR23">
        <v>228</v>
      </c>
      <c r="AS23">
        <v>199</v>
      </c>
      <c r="AT23">
        <v>208</v>
      </c>
      <c r="AU23">
        <v>221</v>
      </c>
      <c r="AV23">
        <v>288</v>
      </c>
      <c r="AW23">
        <v>286</v>
      </c>
      <c r="AX23">
        <v>243</v>
      </c>
      <c r="AY23">
        <v>261</v>
      </c>
      <c r="AZ23">
        <v>163</v>
      </c>
      <c r="BA23">
        <v>170</v>
      </c>
      <c r="BB23">
        <v>283</v>
      </c>
      <c r="BC23">
        <v>282</v>
      </c>
      <c r="BD23">
        <v>268</v>
      </c>
      <c r="BE23">
        <v>254</v>
      </c>
      <c r="BF23">
        <v>260</v>
      </c>
    </row>
    <row r="24" spans="1:59" x14ac:dyDescent="0.25">
      <c r="A24" t="s">
        <v>2</v>
      </c>
      <c r="B24">
        <f t="shared" si="0"/>
        <v>59.16</v>
      </c>
      <c r="C24">
        <f t="shared" si="1"/>
        <v>14.865876553849279</v>
      </c>
      <c r="D24">
        <f t="shared" si="2"/>
        <v>27</v>
      </c>
      <c r="E24">
        <f t="shared" si="3"/>
        <v>92</v>
      </c>
      <c r="F24">
        <f t="shared" si="4"/>
        <v>46.5</v>
      </c>
      <c r="G24">
        <f t="shared" si="5"/>
        <v>69.5</v>
      </c>
      <c r="H24">
        <f t="shared" si="6"/>
        <v>60.5</v>
      </c>
      <c r="I24">
        <v>39</v>
      </c>
      <c r="J24">
        <v>48</v>
      </c>
      <c r="K24">
        <v>80</v>
      </c>
      <c r="L24">
        <v>55</v>
      </c>
      <c r="M24">
        <v>77</v>
      </c>
      <c r="N24">
        <v>64</v>
      </c>
      <c r="O24">
        <v>68</v>
      </c>
      <c r="P24">
        <v>43</v>
      </c>
      <c r="Q24">
        <v>44</v>
      </c>
      <c r="R24">
        <v>34</v>
      </c>
      <c r="S24">
        <v>45</v>
      </c>
      <c r="T24">
        <v>53</v>
      </c>
      <c r="U24">
        <v>28</v>
      </c>
      <c r="V24">
        <v>92</v>
      </c>
      <c r="W24">
        <v>50</v>
      </c>
      <c r="X24">
        <v>40</v>
      </c>
      <c r="Y24">
        <v>57</v>
      </c>
      <c r="Z24">
        <v>63</v>
      </c>
      <c r="AA24">
        <v>71</v>
      </c>
      <c r="AB24">
        <v>62</v>
      </c>
      <c r="AC24">
        <v>61</v>
      </c>
      <c r="AD24">
        <v>47</v>
      </c>
      <c r="AE24">
        <v>61</v>
      </c>
      <c r="AF24">
        <v>52</v>
      </c>
      <c r="AG24">
        <v>71</v>
      </c>
      <c r="AH24">
        <v>27</v>
      </c>
      <c r="AI24">
        <v>44</v>
      </c>
      <c r="AJ24">
        <v>57</v>
      </c>
      <c r="AK24">
        <v>59</v>
      </c>
      <c r="AL24">
        <v>59</v>
      </c>
      <c r="AM24">
        <v>78</v>
      </c>
      <c r="AN24">
        <v>40</v>
      </c>
      <c r="AO24">
        <v>60</v>
      </c>
      <c r="AP24">
        <v>69</v>
      </c>
      <c r="AQ24">
        <v>78</v>
      </c>
      <c r="AR24">
        <v>72</v>
      </c>
      <c r="AS24">
        <v>71</v>
      </c>
      <c r="AT24">
        <v>61</v>
      </c>
      <c r="AU24">
        <v>45</v>
      </c>
      <c r="AV24">
        <v>68</v>
      </c>
      <c r="AW24">
        <v>44</v>
      </c>
      <c r="AX24">
        <v>69</v>
      </c>
      <c r="AY24">
        <v>84</v>
      </c>
      <c r="AZ24">
        <v>68</v>
      </c>
      <c r="BA24">
        <v>74</v>
      </c>
      <c r="BB24">
        <v>68</v>
      </c>
      <c r="BC24">
        <v>60</v>
      </c>
      <c r="BD24">
        <v>81</v>
      </c>
      <c r="BE24">
        <v>69</v>
      </c>
      <c r="BF24">
        <v>48</v>
      </c>
    </row>
    <row r="25" spans="1:59" x14ac:dyDescent="0.25">
      <c r="A25" t="s">
        <v>1</v>
      </c>
      <c r="B25">
        <f t="shared" si="0"/>
        <v>76.66</v>
      </c>
      <c r="C25">
        <f t="shared" si="1"/>
        <v>13.621127047378119</v>
      </c>
      <c r="D25">
        <f t="shared" si="2"/>
        <v>48</v>
      </c>
      <c r="E25">
        <f t="shared" si="3"/>
        <v>112</v>
      </c>
      <c r="F25">
        <f t="shared" si="4"/>
        <v>67.75</v>
      </c>
      <c r="G25">
        <f t="shared" si="5"/>
        <v>88.25</v>
      </c>
      <c r="H25">
        <f t="shared" si="6"/>
        <v>76.5</v>
      </c>
      <c r="I25">
        <v>65</v>
      </c>
      <c r="J25">
        <v>77</v>
      </c>
      <c r="K25">
        <v>64</v>
      </c>
      <c r="L25">
        <v>61</v>
      </c>
      <c r="M25">
        <v>61</v>
      </c>
      <c r="N25">
        <v>48</v>
      </c>
      <c r="O25">
        <v>50</v>
      </c>
      <c r="P25">
        <v>52</v>
      </c>
      <c r="Q25">
        <v>70</v>
      </c>
      <c r="R25">
        <v>68</v>
      </c>
      <c r="S25">
        <v>82</v>
      </c>
      <c r="T25">
        <v>68</v>
      </c>
      <c r="U25">
        <v>81</v>
      </c>
      <c r="V25">
        <v>75</v>
      </c>
      <c r="W25">
        <v>77</v>
      </c>
      <c r="X25">
        <v>70</v>
      </c>
      <c r="Y25">
        <v>90</v>
      </c>
      <c r="Z25">
        <v>95</v>
      </c>
      <c r="AA25">
        <v>78</v>
      </c>
      <c r="AB25">
        <v>103</v>
      </c>
      <c r="AC25">
        <v>83</v>
      </c>
      <c r="AD25">
        <v>65</v>
      </c>
      <c r="AE25">
        <v>72</v>
      </c>
      <c r="AF25">
        <v>71</v>
      </c>
      <c r="AG25">
        <v>57</v>
      </c>
      <c r="AH25">
        <v>73</v>
      </c>
      <c r="AI25">
        <v>89</v>
      </c>
      <c r="AJ25">
        <v>93</v>
      </c>
      <c r="AK25">
        <v>88</v>
      </c>
      <c r="AL25">
        <v>75</v>
      </c>
      <c r="AM25">
        <v>84</v>
      </c>
      <c r="AN25">
        <v>85</v>
      </c>
      <c r="AO25">
        <v>82</v>
      </c>
      <c r="AP25">
        <v>76</v>
      </c>
      <c r="AQ25">
        <v>78</v>
      </c>
      <c r="AR25">
        <v>112</v>
      </c>
      <c r="AS25">
        <v>95</v>
      </c>
      <c r="AT25">
        <v>92</v>
      </c>
      <c r="AU25">
        <v>67</v>
      </c>
      <c r="AV25">
        <v>69</v>
      </c>
      <c r="AW25">
        <v>61</v>
      </c>
      <c r="AX25">
        <v>89</v>
      </c>
      <c r="AY25">
        <v>93</v>
      </c>
      <c r="AZ25">
        <v>94</v>
      </c>
      <c r="BA25">
        <v>69</v>
      </c>
      <c r="BB25">
        <v>79</v>
      </c>
      <c r="BC25">
        <v>72</v>
      </c>
      <c r="BD25">
        <v>81</v>
      </c>
      <c r="BE25">
        <v>65</v>
      </c>
      <c r="BF25">
        <v>89</v>
      </c>
    </row>
    <row r="26" spans="1:59" x14ac:dyDescent="0.25">
      <c r="A26" t="s">
        <v>43</v>
      </c>
      <c r="B26">
        <f t="shared" si="0"/>
        <v>21.72</v>
      </c>
      <c r="C26">
        <f t="shared" si="1"/>
        <v>5.6316887669105942</v>
      </c>
      <c r="D26">
        <f t="shared" si="2"/>
        <v>10</v>
      </c>
      <c r="E26">
        <f t="shared" si="3"/>
        <v>38</v>
      </c>
      <c r="F26">
        <f t="shared" si="4"/>
        <v>18</v>
      </c>
      <c r="G26">
        <f t="shared" si="5"/>
        <v>25</v>
      </c>
      <c r="H26">
        <f t="shared" si="6"/>
        <v>21</v>
      </c>
      <c r="I26">
        <v>21</v>
      </c>
      <c r="J26">
        <v>25</v>
      </c>
      <c r="K26">
        <v>26</v>
      </c>
      <c r="L26">
        <v>19</v>
      </c>
      <c r="M26">
        <v>14</v>
      </c>
      <c r="N26">
        <v>27</v>
      </c>
      <c r="O26">
        <v>18</v>
      </c>
      <c r="P26">
        <v>22</v>
      </c>
      <c r="Q26">
        <v>19</v>
      </c>
      <c r="R26">
        <v>22</v>
      </c>
      <c r="S26">
        <v>19</v>
      </c>
      <c r="T26">
        <v>22</v>
      </c>
      <c r="U26">
        <v>21</v>
      </c>
      <c r="V26">
        <v>29</v>
      </c>
      <c r="W26">
        <v>26</v>
      </c>
      <c r="X26">
        <v>31</v>
      </c>
      <c r="Y26">
        <v>16</v>
      </c>
      <c r="Z26">
        <v>13</v>
      </c>
      <c r="AA26">
        <v>13</v>
      </c>
      <c r="AB26">
        <v>20</v>
      </c>
      <c r="AC26">
        <v>22</v>
      </c>
      <c r="AD26">
        <v>18</v>
      </c>
      <c r="AE26">
        <v>19</v>
      </c>
      <c r="AF26">
        <v>19</v>
      </c>
      <c r="AG26">
        <v>18</v>
      </c>
      <c r="AH26">
        <v>10</v>
      </c>
      <c r="AI26">
        <v>20</v>
      </c>
      <c r="AJ26">
        <v>21</v>
      </c>
      <c r="AK26">
        <v>33</v>
      </c>
      <c r="AL26">
        <v>22</v>
      </c>
      <c r="AM26">
        <v>16</v>
      </c>
      <c r="AN26">
        <v>38</v>
      </c>
      <c r="AO26">
        <v>23</v>
      </c>
      <c r="AP26">
        <v>14</v>
      </c>
      <c r="AQ26">
        <v>20</v>
      </c>
      <c r="AR26">
        <v>33</v>
      </c>
      <c r="AS26">
        <v>24</v>
      </c>
      <c r="AT26">
        <v>15</v>
      </c>
      <c r="AU26">
        <v>18</v>
      </c>
      <c r="AV26">
        <v>18</v>
      </c>
      <c r="AW26">
        <v>27</v>
      </c>
      <c r="AX26">
        <v>22</v>
      </c>
      <c r="AY26">
        <v>21</v>
      </c>
      <c r="AZ26">
        <v>25</v>
      </c>
      <c r="BA26">
        <v>27</v>
      </c>
      <c r="BB26">
        <v>32</v>
      </c>
      <c r="BC26">
        <v>21</v>
      </c>
      <c r="BD26">
        <v>23</v>
      </c>
      <c r="BE26">
        <v>21</v>
      </c>
      <c r="BF26">
        <v>23</v>
      </c>
    </row>
    <row r="27" spans="1:59" x14ac:dyDescent="0.25">
      <c r="A27" t="s">
        <v>44</v>
      </c>
      <c r="B27">
        <f t="shared" si="0"/>
        <v>102.92</v>
      </c>
      <c r="C27">
        <f t="shared" si="1"/>
        <v>26.17510891153298</v>
      </c>
      <c r="D27">
        <f t="shared" si="2"/>
        <v>51</v>
      </c>
      <c r="E27">
        <f t="shared" si="3"/>
        <v>168</v>
      </c>
      <c r="F27">
        <f t="shared" si="4"/>
        <v>84.75</v>
      </c>
      <c r="G27">
        <f t="shared" si="5"/>
        <v>122</v>
      </c>
      <c r="H27">
        <f t="shared" si="6"/>
        <v>99.5</v>
      </c>
      <c r="I27">
        <v>99</v>
      </c>
      <c r="J27">
        <v>68</v>
      </c>
      <c r="K27">
        <v>75</v>
      </c>
      <c r="L27">
        <v>147</v>
      </c>
      <c r="M27">
        <v>155</v>
      </c>
      <c r="N27">
        <v>113</v>
      </c>
      <c r="O27">
        <v>114</v>
      </c>
      <c r="P27">
        <v>147</v>
      </c>
      <c r="Q27">
        <v>168</v>
      </c>
      <c r="R27">
        <v>130</v>
      </c>
      <c r="S27">
        <v>126</v>
      </c>
      <c r="T27">
        <v>94</v>
      </c>
      <c r="U27">
        <v>64</v>
      </c>
      <c r="V27">
        <v>116</v>
      </c>
      <c r="W27">
        <v>122</v>
      </c>
      <c r="X27">
        <v>92</v>
      </c>
      <c r="Y27">
        <v>96</v>
      </c>
      <c r="Z27">
        <v>125</v>
      </c>
      <c r="AA27">
        <v>122</v>
      </c>
      <c r="AB27">
        <v>80</v>
      </c>
      <c r="AC27">
        <v>64</v>
      </c>
      <c r="AD27">
        <v>103</v>
      </c>
      <c r="AE27">
        <v>115</v>
      </c>
      <c r="AF27">
        <v>112</v>
      </c>
      <c r="AG27">
        <v>141</v>
      </c>
      <c r="AH27">
        <v>126</v>
      </c>
      <c r="AI27">
        <v>81</v>
      </c>
      <c r="AJ27">
        <v>87</v>
      </c>
      <c r="AK27">
        <v>93</v>
      </c>
      <c r="AL27">
        <v>92</v>
      </c>
      <c r="AM27">
        <v>91</v>
      </c>
      <c r="AN27">
        <v>89</v>
      </c>
      <c r="AO27">
        <v>81</v>
      </c>
      <c r="AP27">
        <v>100</v>
      </c>
      <c r="AQ27">
        <v>73</v>
      </c>
      <c r="AR27">
        <v>60</v>
      </c>
      <c r="AS27">
        <v>51</v>
      </c>
      <c r="AT27">
        <v>119</v>
      </c>
      <c r="AU27">
        <v>122</v>
      </c>
      <c r="AV27">
        <v>92</v>
      </c>
      <c r="AW27">
        <v>96</v>
      </c>
      <c r="AX27">
        <v>125</v>
      </c>
      <c r="AY27">
        <v>122</v>
      </c>
      <c r="AZ27">
        <v>116</v>
      </c>
      <c r="BA27">
        <v>120</v>
      </c>
      <c r="BB27">
        <v>89</v>
      </c>
      <c r="BC27">
        <v>86</v>
      </c>
      <c r="BD27">
        <v>80</v>
      </c>
      <c r="BE27">
        <v>64</v>
      </c>
      <c r="BF27">
        <v>103</v>
      </c>
    </row>
    <row r="28" spans="1:59" x14ac:dyDescent="0.25">
      <c r="A28" t="s">
        <v>249</v>
      </c>
      <c r="B28">
        <f t="shared" si="0"/>
        <v>133.43137254901961</v>
      </c>
      <c r="C28">
        <f t="shared" si="1"/>
        <v>35.922836693090254</v>
      </c>
      <c r="D28">
        <f t="shared" si="2"/>
        <v>64</v>
      </c>
      <c r="E28">
        <f t="shared" si="3"/>
        <v>223</v>
      </c>
      <c r="F28">
        <f t="shared" si="4"/>
        <v>105</v>
      </c>
      <c r="G28">
        <f t="shared" si="5"/>
        <v>164</v>
      </c>
      <c r="H28">
        <f t="shared" si="6"/>
        <v>130</v>
      </c>
      <c r="I28">
        <v>160</v>
      </c>
      <c r="J28">
        <v>70</v>
      </c>
      <c r="K28">
        <v>69</v>
      </c>
      <c r="L28">
        <v>90</v>
      </c>
      <c r="M28">
        <v>171</v>
      </c>
      <c r="N28">
        <v>164</v>
      </c>
      <c r="O28">
        <v>171</v>
      </c>
      <c r="P28">
        <v>197</v>
      </c>
      <c r="Q28">
        <v>161</v>
      </c>
      <c r="R28">
        <v>184</v>
      </c>
      <c r="S28">
        <v>155</v>
      </c>
      <c r="T28">
        <v>180</v>
      </c>
      <c r="U28">
        <v>69</v>
      </c>
      <c r="V28">
        <v>114</v>
      </c>
      <c r="W28">
        <v>130</v>
      </c>
      <c r="X28">
        <v>136</v>
      </c>
      <c r="Y28">
        <v>114</v>
      </c>
      <c r="Z28">
        <v>134</v>
      </c>
      <c r="AA28">
        <v>101</v>
      </c>
      <c r="AB28">
        <v>100</v>
      </c>
      <c r="AC28">
        <v>114</v>
      </c>
      <c r="AD28">
        <v>112</v>
      </c>
      <c r="AE28">
        <v>104</v>
      </c>
      <c r="AF28">
        <v>125</v>
      </c>
      <c r="AG28">
        <v>118</v>
      </c>
      <c r="AH28">
        <v>105</v>
      </c>
      <c r="AI28">
        <v>104</v>
      </c>
      <c r="AJ28">
        <v>161</v>
      </c>
      <c r="AK28">
        <v>161</v>
      </c>
      <c r="AL28">
        <v>99</v>
      </c>
      <c r="AM28">
        <v>175</v>
      </c>
      <c r="AN28">
        <v>164</v>
      </c>
      <c r="AO28">
        <v>186</v>
      </c>
      <c r="AP28">
        <v>223</v>
      </c>
      <c r="AQ28">
        <v>157</v>
      </c>
      <c r="AR28">
        <v>166</v>
      </c>
      <c r="AS28">
        <v>132</v>
      </c>
      <c r="AT28">
        <v>168</v>
      </c>
      <c r="AU28">
        <v>130</v>
      </c>
      <c r="AV28">
        <v>130</v>
      </c>
      <c r="AW28">
        <v>121</v>
      </c>
      <c r="AX28">
        <v>64</v>
      </c>
      <c r="AY28">
        <v>101</v>
      </c>
      <c r="AZ28">
        <v>164</v>
      </c>
      <c r="BA28">
        <v>92</v>
      </c>
      <c r="BB28">
        <v>135</v>
      </c>
      <c r="BC28">
        <v>147</v>
      </c>
      <c r="BD28">
        <v>139</v>
      </c>
      <c r="BE28">
        <v>111</v>
      </c>
      <c r="BF28">
        <v>118</v>
      </c>
      <c r="BG28">
        <v>109</v>
      </c>
    </row>
    <row r="29" spans="1:59" x14ac:dyDescent="0.25">
      <c r="A29" t="s">
        <v>99</v>
      </c>
      <c r="B29">
        <v>78.14</v>
      </c>
      <c r="C29">
        <v>21.444765309596509</v>
      </c>
      <c r="D29">
        <v>36</v>
      </c>
      <c r="E29">
        <v>144</v>
      </c>
      <c r="F29">
        <v>60.75</v>
      </c>
      <c r="G29">
        <v>91.5</v>
      </c>
      <c r="H29">
        <v>77.5</v>
      </c>
      <c r="I29">
        <v>100</v>
      </c>
      <c r="J29">
        <v>55</v>
      </c>
      <c r="K29">
        <v>48</v>
      </c>
      <c r="L29">
        <v>91</v>
      </c>
      <c r="M29">
        <v>97</v>
      </c>
      <c r="N29">
        <v>36</v>
      </c>
      <c r="O29">
        <v>81</v>
      </c>
      <c r="P29">
        <v>89</v>
      </c>
      <c r="Q29">
        <v>85</v>
      </c>
      <c r="R29">
        <v>77</v>
      </c>
      <c r="S29">
        <v>78</v>
      </c>
      <c r="T29">
        <v>74</v>
      </c>
      <c r="U29">
        <v>85</v>
      </c>
      <c r="V29">
        <v>38</v>
      </c>
      <c r="W29">
        <v>93</v>
      </c>
      <c r="X29">
        <v>94</v>
      </c>
      <c r="Y29">
        <v>59</v>
      </c>
      <c r="Z29">
        <v>70</v>
      </c>
      <c r="AA29">
        <v>144</v>
      </c>
      <c r="AB29">
        <v>97</v>
      </c>
      <c r="AC29">
        <v>80</v>
      </c>
      <c r="AD29">
        <v>88</v>
      </c>
      <c r="AE29">
        <v>73</v>
      </c>
      <c r="AF29">
        <v>107</v>
      </c>
      <c r="AG29">
        <v>85</v>
      </c>
      <c r="AH29">
        <v>80</v>
      </c>
      <c r="AI29">
        <v>74</v>
      </c>
      <c r="AJ29">
        <v>73</v>
      </c>
      <c r="AK29">
        <v>72</v>
      </c>
      <c r="AL29">
        <v>54</v>
      </c>
      <c r="AM29">
        <v>102</v>
      </c>
      <c r="AN29">
        <v>59</v>
      </c>
      <c r="AO29">
        <v>106</v>
      </c>
      <c r="AP29">
        <v>71</v>
      </c>
      <c r="AQ29">
        <v>65</v>
      </c>
      <c r="AR29">
        <v>84</v>
      </c>
      <c r="AS29">
        <v>133</v>
      </c>
      <c r="AT29">
        <v>66</v>
      </c>
      <c r="AU29">
        <v>99</v>
      </c>
      <c r="AV29">
        <v>81</v>
      </c>
      <c r="AW29">
        <v>97</v>
      </c>
      <c r="AX29">
        <v>60</v>
      </c>
      <c r="AY29">
        <v>46</v>
      </c>
      <c r="AZ29">
        <v>51</v>
      </c>
      <c r="BA29">
        <v>60</v>
      </c>
      <c r="BB29">
        <v>61</v>
      </c>
      <c r="BC29">
        <v>87</v>
      </c>
      <c r="BD29">
        <v>69</v>
      </c>
      <c r="BE29">
        <v>74</v>
      </c>
      <c r="BF29">
        <v>59</v>
      </c>
    </row>
    <row r="30" spans="1:59" x14ac:dyDescent="0.25">
      <c r="A30" t="s">
        <v>100</v>
      </c>
      <c r="B30">
        <f t="shared" si="0"/>
        <v>23.78</v>
      </c>
      <c r="C30">
        <f t="shared" si="1"/>
        <v>8.774475971328922</v>
      </c>
      <c r="D30">
        <f t="shared" si="2"/>
        <v>1</v>
      </c>
      <c r="E30">
        <f t="shared" si="3"/>
        <v>38</v>
      </c>
      <c r="F30">
        <f t="shared" si="4"/>
        <v>17</v>
      </c>
      <c r="G30">
        <f t="shared" si="5"/>
        <v>30.25</v>
      </c>
      <c r="H30">
        <f t="shared" si="6"/>
        <v>24</v>
      </c>
      <c r="I30">
        <v>40</v>
      </c>
      <c r="J30">
        <v>29</v>
      </c>
      <c r="K30">
        <v>31</v>
      </c>
      <c r="L30">
        <v>18</v>
      </c>
      <c r="M30">
        <v>10</v>
      </c>
      <c r="N30">
        <v>33</v>
      </c>
      <c r="O30">
        <v>18</v>
      </c>
      <c r="P30">
        <v>16</v>
      </c>
      <c r="Q30">
        <v>22</v>
      </c>
      <c r="R30">
        <v>9</v>
      </c>
      <c r="S30">
        <v>26</v>
      </c>
      <c r="T30">
        <v>10</v>
      </c>
      <c r="U30">
        <v>27</v>
      </c>
      <c r="V30">
        <v>1</v>
      </c>
      <c r="W30">
        <v>17</v>
      </c>
      <c r="X30">
        <v>8</v>
      </c>
      <c r="Y30">
        <v>20</v>
      </c>
      <c r="Z30">
        <v>37</v>
      </c>
      <c r="AA30">
        <v>30</v>
      </c>
      <c r="AB30">
        <v>17</v>
      </c>
      <c r="AC30">
        <v>24</v>
      </c>
      <c r="AD30">
        <v>17</v>
      </c>
      <c r="AE30">
        <v>27</v>
      </c>
      <c r="AF30">
        <v>24</v>
      </c>
      <c r="AG30">
        <v>28</v>
      </c>
      <c r="AH30">
        <v>38</v>
      </c>
      <c r="AI30">
        <v>23</v>
      </c>
      <c r="AJ30">
        <v>29</v>
      </c>
      <c r="AK30">
        <v>23</v>
      </c>
      <c r="AL30">
        <v>31</v>
      </c>
      <c r="AM30">
        <v>35</v>
      </c>
      <c r="AN30">
        <v>15</v>
      </c>
      <c r="AO30">
        <v>24</v>
      </c>
      <c r="AP30">
        <v>35</v>
      </c>
      <c r="AQ30">
        <v>26</v>
      </c>
      <c r="AR30">
        <v>35</v>
      </c>
      <c r="AS30">
        <v>26</v>
      </c>
      <c r="AT30">
        <v>20</v>
      </c>
      <c r="AU30">
        <v>34</v>
      </c>
      <c r="AV30">
        <v>25</v>
      </c>
      <c r="AW30">
        <v>13</v>
      </c>
      <c r="AX30">
        <v>24</v>
      </c>
      <c r="AY30">
        <v>36</v>
      </c>
      <c r="AZ30">
        <v>19</v>
      </c>
      <c r="BA30">
        <v>29</v>
      </c>
      <c r="BB30">
        <v>23</v>
      </c>
      <c r="BC30">
        <v>19</v>
      </c>
      <c r="BD30">
        <v>35</v>
      </c>
      <c r="BE30">
        <v>16</v>
      </c>
      <c r="BF30">
        <v>17</v>
      </c>
    </row>
    <row r="31" spans="1:59" x14ac:dyDescent="0.25">
      <c r="A31" t="s">
        <v>101</v>
      </c>
      <c r="B31">
        <f t="shared" si="0"/>
        <v>2.06</v>
      </c>
      <c r="C31">
        <f t="shared" si="1"/>
        <v>1.0956313993608007</v>
      </c>
      <c r="D31">
        <f t="shared" si="2"/>
        <v>0</v>
      </c>
      <c r="E31">
        <f t="shared" si="3"/>
        <v>4</v>
      </c>
      <c r="F31">
        <f t="shared" si="4"/>
        <v>1</v>
      </c>
      <c r="G31">
        <f t="shared" si="5"/>
        <v>3</v>
      </c>
      <c r="H31">
        <f t="shared" si="6"/>
        <v>2</v>
      </c>
      <c r="I31">
        <v>2</v>
      </c>
      <c r="J31">
        <v>4</v>
      </c>
      <c r="K31">
        <v>3</v>
      </c>
      <c r="L31">
        <v>2</v>
      </c>
      <c r="M31">
        <v>2</v>
      </c>
      <c r="N31">
        <v>2</v>
      </c>
      <c r="O31">
        <v>1</v>
      </c>
      <c r="P31">
        <v>0</v>
      </c>
      <c r="Q31">
        <v>0</v>
      </c>
      <c r="R31">
        <v>1</v>
      </c>
      <c r="S31">
        <v>1</v>
      </c>
      <c r="T31">
        <v>4</v>
      </c>
      <c r="U31">
        <v>2</v>
      </c>
      <c r="V31">
        <v>3</v>
      </c>
      <c r="W31">
        <v>4</v>
      </c>
      <c r="X31">
        <v>3</v>
      </c>
      <c r="Y31">
        <v>2</v>
      </c>
      <c r="Z31">
        <v>3</v>
      </c>
      <c r="AA31">
        <v>0</v>
      </c>
      <c r="AB31">
        <v>1</v>
      </c>
      <c r="AC31">
        <v>3</v>
      </c>
      <c r="AD31">
        <v>2</v>
      </c>
      <c r="AE31">
        <v>1</v>
      </c>
      <c r="AF31">
        <v>0</v>
      </c>
      <c r="AG31">
        <v>1</v>
      </c>
      <c r="AH31">
        <v>4</v>
      </c>
      <c r="AI31">
        <v>3</v>
      </c>
      <c r="AJ31">
        <v>2</v>
      </c>
      <c r="AK31">
        <v>2</v>
      </c>
      <c r="AL31">
        <v>3</v>
      </c>
      <c r="AM31">
        <v>1</v>
      </c>
      <c r="AN31">
        <v>3</v>
      </c>
      <c r="AO31">
        <v>3</v>
      </c>
      <c r="AP31">
        <v>1</v>
      </c>
      <c r="AQ31">
        <v>3</v>
      </c>
      <c r="AR31">
        <v>0</v>
      </c>
      <c r="AS31">
        <v>2</v>
      </c>
      <c r="AT31">
        <v>2</v>
      </c>
      <c r="AU31">
        <v>3</v>
      </c>
      <c r="AV31">
        <v>1</v>
      </c>
      <c r="AW31">
        <v>2</v>
      </c>
      <c r="AX31">
        <v>2</v>
      </c>
      <c r="AY31">
        <v>3</v>
      </c>
      <c r="AZ31">
        <v>3</v>
      </c>
      <c r="BA31">
        <v>2</v>
      </c>
      <c r="BB31">
        <v>2</v>
      </c>
      <c r="BC31">
        <v>2</v>
      </c>
      <c r="BD31">
        <v>2</v>
      </c>
      <c r="BE31">
        <v>3</v>
      </c>
      <c r="BF31">
        <v>2</v>
      </c>
    </row>
    <row r="32" spans="1:59" x14ac:dyDescent="0.25">
      <c r="A32" t="s">
        <v>102</v>
      </c>
      <c r="B32">
        <f t="shared" si="0"/>
        <v>77.94</v>
      </c>
      <c r="C32">
        <f t="shared" si="1"/>
        <v>20.472390566570486</v>
      </c>
      <c r="D32">
        <f t="shared" si="2"/>
        <v>36</v>
      </c>
      <c r="E32">
        <f t="shared" si="3"/>
        <v>117</v>
      </c>
      <c r="F32">
        <f t="shared" si="4"/>
        <v>63.25</v>
      </c>
      <c r="G32">
        <f t="shared" si="5"/>
        <v>91</v>
      </c>
      <c r="H32">
        <f t="shared" si="6"/>
        <v>79</v>
      </c>
      <c r="I32">
        <v>90</v>
      </c>
      <c r="J32">
        <v>80</v>
      </c>
      <c r="K32">
        <v>60</v>
      </c>
      <c r="L32">
        <v>114</v>
      </c>
      <c r="M32">
        <v>86</v>
      </c>
      <c r="N32">
        <v>64</v>
      </c>
      <c r="O32">
        <v>50</v>
      </c>
      <c r="P32">
        <v>79</v>
      </c>
      <c r="Q32">
        <v>90</v>
      </c>
      <c r="R32">
        <v>80</v>
      </c>
      <c r="S32">
        <v>65</v>
      </c>
      <c r="T32">
        <v>95</v>
      </c>
      <c r="U32">
        <v>36</v>
      </c>
      <c r="V32">
        <v>94</v>
      </c>
      <c r="W32">
        <v>113</v>
      </c>
      <c r="X32">
        <v>49</v>
      </c>
      <c r="Y32">
        <v>55</v>
      </c>
      <c r="Z32">
        <v>106</v>
      </c>
      <c r="AA32">
        <v>89</v>
      </c>
      <c r="AB32">
        <v>109</v>
      </c>
      <c r="AC32">
        <v>61</v>
      </c>
      <c r="AD32">
        <v>74</v>
      </c>
      <c r="AE32">
        <v>77</v>
      </c>
      <c r="AF32">
        <v>71</v>
      </c>
      <c r="AG32">
        <v>84</v>
      </c>
      <c r="AH32">
        <v>68</v>
      </c>
      <c r="AI32">
        <v>58</v>
      </c>
      <c r="AJ32">
        <v>48</v>
      </c>
      <c r="AK32">
        <v>48</v>
      </c>
      <c r="AL32">
        <v>95</v>
      </c>
      <c r="AM32">
        <v>117</v>
      </c>
      <c r="AN32">
        <v>46</v>
      </c>
      <c r="AO32">
        <v>107</v>
      </c>
      <c r="AP32">
        <v>85</v>
      </c>
      <c r="AQ32">
        <v>97</v>
      </c>
      <c r="AR32">
        <v>104</v>
      </c>
      <c r="AS32">
        <v>83</v>
      </c>
      <c r="AT32">
        <v>64</v>
      </c>
      <c r="AU32">
        <v>83</v>
      </c>
      <c r="AV32">
        <v>52</v>
      </c>
      <c r="AW32">
        <v>79</v>
      </c>
      <c r="AX32">
        <v>77</v>
      </c>
      <c r="AY32">
        <v>77</v>
      </c>
      <c r="AZ32">
        <v>65</v>
      </c>
      <c r="BA32">
        <v>110</v>
      </c>
      <c r="BB32">
        <v>80</v>
      </c>
      <c r="BC32">
        <v>79</v>
      </c>
      <c r="BD32">
        <v>87</v>
      </c>
      <c r="BE32">
        <v>69</v>
      </c>
      <c r="BF32">
        <v>48</v>
      </c>
    </row>
    <row r="33" spans="1:59" x14ac:dyDescent="0.25">
      <c r="A33" t="s">
        <v>103</v>
      </c>
      <c r="B33">
        <f t="shared" si="0"/>
        <v>56.74</v>
      </c>
      <c r="C33">
        <f t="shared" si="1"/>
        <v>14.714715666395223</v>
      </c>
      <c r="D33">
        <f t="shared" si="2"/>
        <v>17</v>
      </c>
      <c r="E33">
        <f t="shared" si="3"/>
        <v>81</v>
      </c>
      <c r="F33">
        <f t="shared" si="4"/>
        <v>46</v>
      </c>
      <c r="G33">
        <f t="shared" si="5"/>
        <v>67.25</v>
      </c>
      <c r="H33">
        <f t="shared" si="6"/>
        <v>59.5</v>
      </c>
      <c r="I33">
        <v>46</v>
      </c>
      <c r="J33">
        <v>64</v>
      </c>
      <c r="K33">
        <v>36</v>
      </c>
      <c r="L33">
        <v>54</v>
      </c>
      <c r="M33">
        <v>69</v>
      </c>
      <c r="N33">
        <v>41</v>
      </c>
      <c r="O33">
        <v>53</v>
      </c>
      <c r="P33">
        <v>64</v>
      </c>
      <c r="Q33">
        <v>67</v>
      </c>
      <c r="R33">
        <v>23</v>
      </c>
      <c r="S33">
        <v>44</v>
      </c>
      <c r="T33">
        <v>17</v>
      </c>
      <c r="U33">
        <v>81</v>
      </c>
      <c r="V33">
        <v>48</v>
      </c>
      <c r="W33">
        <v>73</v>
      </c>
      <c r="X33">
        <v>76</v>
      </c>
      <c r="Y33">
        <v>39</v>
      </c>
      <c r="Z33">
        <v>48</v>
      </c>
      <c r="AA33">
        <v>63</v>
      </c>
      <c r="AB33">
        <v>60</v>
      </c>
      <c r="AC33">
        <v>55</v>
      </c>
      <c r="AD33">
        <v>69</v>
      </c>
      <c r="AE33">
        <v>69</v>
      </c>
      <c r="AF33">
        <v>76</v>
      </c>
      <c r="AG33">
        <v>46</v>
      </c>
      <c r="AH33">
        <v>77</v>
      </c>
      <c r="AI33">
        <v>62</v>
      </c>
      <c r="AJ33">
        <v>49</v>
      </c>
      <c r="AK33">
        <v>53</v>
      </c>
      <c r="AL33">
        <v>75</v>
      </c>
      <c r="AM33">
        <v>55</v>
      </c>
      <c r="AN33">
        <v>66</v>
      </c>
      <c r="AO33">
        <v>71</v>
      </c>
      <c r="AP33">
        <v>43</v>
      </c>
      <c r="AQ33">
        <v>66</v>
      </c>
      <c r="AR33">
        <v>59</v>
      </c>
      <c r="AS33">
        <v>67</v>
      </c>
      <c r="AT33">
        <v>59</v>
      </c>
      <c r="AU33">
        <v>64</v>
      </c>
      <c r="AV33">
        <v>57</v>
      </c>
      <c r="AW33">
        <v>68</v>
      </c>
      <c r="AX33">
        <v>65</v>
      </c>
      <c r="AY33">
        <v>33</v>
      </c>
      <c r="AZ33">
        <v>33</v>
      </c>
      <c r="BA33">
        <v>46</v>
      </c>
      <c r="BB33">
        <v>55</v>
      </c>
      <c r="BC33">
        <v>32</v>
      </c>
      <c r="BD33">
        <v>64</v>
      </c>
      <c r="BE33">
        <v>63</v>
      </c>
      <c r="BF33">
        <v>74</v>
      </c>
    </row>
    <row r="34" spans="1:59" x14ac:dyDescent="0.25">
      <c r="A34" t="s">
        <v>104</v>
      </c>
      <c r="B34">
        <f t="shared" si="0"/>
        <v>189.52941176470588</v>
      </c>
      <c r="C34">
        <f t="shared" si="1"/>
        <v>32.390339881623042</v>
      </c>
      <c r="D34">
        <f t="shared" si="2"/>
        <v>113</v>
      </c>
      <c r="E34">
        <f t="shared" si="3"/>
        <v>257</v>
      </c>
      <c r="F34">
        <f t="shared" si="4"/>
        <v>167</v>
      </c>
      <c r="G34">
        <f t="shared" si="5"/>
        <v>215</v>
      </c>
      <c r="H34">
        <f t="shared" si="6"/>
        <v>191</v>
      </c>
      <c r="I34">
        <v>232</v>
      </c>
      <c r="J34">
        <v>171</v>
      </c>
      <c r="K34">
        <v>175</v>
      </c>
      <c r="L34">
        <v>133</v>
      </c>
      <c r="M34">
        <v>257</v>
      </c>
      <c r="N34">
        <v>193</v>
      </c>
      <c r="O34">
        <v>183</v>
      </c>
      <c r="P34">
        <v>183</v>
      </c>
      <c r="Q34">
        <v>243</v>
      </c>
      <c r="R34">
        <v>172</v>
      </c>
      <c r="S34">
        <v>210</v>
      </c>
      <c r="T34">
        <v>201</v>
      </c>
      <c r="U34">
        <v>139</v>
      </c>
      <c r="V34">
        <v>247</v>
      </c>
      <c r="W34">
        <v>190</v>
      </c>
      <c r="X34">
        <v>186</v>
      </c>
      <c r="Y34">
        <v>166</v>
      </c>
      <c r="Z34">
        <v>228</v>
      </c>
      <c r="AA34">
        <v>227</v>
      </c>
      <c r="AB34">
        <v>169</v>
      </c>
      <c r="AC34">
        <v>113</v>
      </c>
      <c r="AD34">
        <v>146</v>
      </c>
      <c r="AE34">
        <v>207</v>
      </c>
      <c r="AF34">
        <v>155</v>
      </c>
      <c r="AG34">
        <v>197</v>
      </c>
      <c r="AH34">
        <v>144</v>
      </c>
      <c r="AI34">
        <v>182</v>
      </c>
      <c r="AJ34">
        <v>215</v>
      </c>
      <c r="AK34">
        <v>221</v>
      </c>
      <c r="AL34">
        <v>192</v>
      </c>
      <c r="AM34">
        <v>222</v>
      </c>
      <c r="AN34">
        <v>204</v>
      </c>
      <c r="AO34">
        <v>167</v>
      </c>
      <c r="AP34">
        <v>192</v>
      </c>
      <c r="AQ34">
        <v>212</v>
      </c>
      <c r="AR34">
        <v>179</v>
      </c>
      <c r="AS34">
        <v>238</v>
      </c>
      <c r="AT34">
        <v>163</v>
      </c>
      <c r="AU34">
        <v>193</v>
      </c>
      <c r="AV34">
        <v>221</v>
      </c>
      <c r="AW34">
        <v>223</v>
      </c>
      <c r="AX34">
        <v>168</v>
      </c>
      <c r="AY34">
        <v>223</v>
      </c>
      <c r="AZ34">
        <v>196</v>
      </c>
      <c r="BA34">
        <v>154</v>
      </c>
      <c r="BB34">
        <v>155</v>
      </c>
      <c r="BC34">
        <v>212</v>
      </c>
      <c r="BD34">
        <v>180</v>
      </c>
      <c r="BE34">
        <v>191</v>
      </c>
      <c r="BF34">
        <v>144</v>
      </c>
      <c r="BG34">
        <v>152</v>
      </c>
    </row>
    <row r="35" spans="1:59" x14ac:dyDescent="0.25">
      <c r="A35" t="s">
        <v>105</v>
      </c>
      <c r="B35">
        <f t="shared" si="0"/>
        <v>71.326530612244895</v>
      </c>
      <c r="C35">
        <f t="shared" si="1"/>
        <v>12.792230316195258</v>
      </c>
      <c r="D35">
        <f t="shared" si="2"/>
        <v>49</v>
      </c>
      <c r="E35">
        <f t="shared" si="3"/>
        <v>108</v>
      </c>
      <c r="F35">
        <f t="shared" si="4"/>
        <v>62.5</v>
      </c>
      <c r="G35">
        <f t="shared" si="5"/>
        <v>79</v>
      </c>
      <c r="H35">
        <f t="shared" si="6"/>
        <v>71</v>
      </c>
      <c r="I35">
        <v>89</v>
      </c>
      <c r="J35">
        <v>68</v>
      </c>
      <c r="K35">
        <v>65</v>
      </c>
      <c r="L35">
        <v>55</v>
      </c>
      <c r="M35">
        <v>78</v>
      </c>
      <c r="N35">
        <v>75</v>
      </c>
      <c r="O35">
        <v>71</v>
      </c>
      <c r="P35">
        <v>93</v>
      </c>
      <c r="Q35">
        <v>79</v>
      </c>
      <c r="R35">
        <v>62</v>
      </c>
      <c r="S35">
        <v>73</v>
      </c>
      <c r="T35">
        <v>66</v>
      </c>
      <c r="U35">
        <v>62</v>
      </c>
      <c r="V35">
        <v>75</v>
      </c>
      <c r="W35">
        <v>74</v>
      </c>
      <c r="X35">
        <v>57</v>
      </c>
      <c r="Y35">
        <v>53</v>
      </c>
      <c r="Z35">
        <v>108</v>
      </c>
      <c r="AA35">
        <v>88</v>
      </c>
      <c r="AB35">
        <v>81</v>
      </c>
      <c r="AC35">
        <v>80</v>
      </c>
      <c r="AD35">
        <v>78</v>
      </c>
      <c r="AE35">
        <v>67</v>
      </c>
      <c r="AF35">
        <v>72</v>
      </c>
      <c r="AG35">
        <v>72</v>
      </c>
      <c r="AH35">
        <v>70</v>
      </c>
      <c r="AI35">
        <v>79</v>
      </c>
      <c r="AJ35">
        <v>68</v>
      </c>
      <c r="AK35">
        <v>61</v>
      </c>
      <c r="AL35">
        <v>96</v>
      </c>
      <c r="AM35">
        <v>79</v>
      </c>
      <c r="AN35">
        <v>78</v>
      </c>
      <c r="AO35">
        <v>63</v>
      </c>
      <c r="AP35">
        <v>72</v>
      </c>
      <c r="AQ35">
        <v>63</v>
      </c>
      <c r="AR35">
        <v>51</v>
      </c>
      <c r="AS35">
        <v>50</v>
      </c>
      <c r="AT35">
        <v>98</v>
      </c>
      <c r="AU35">
        <v>67</v>
      </c>
      <c r="AV35">
        <v>59</v>
      </c>
      <c r="AW35">
        <v>64</v>
      </c>
      <c r="AX35">
        <v>49</v>
      </c>
      <c r="AY35">
        <v>79</v>
      </c>
      <c r="AZ35">
        <v>67</v>
      </c>
      <c r="BA35">
        <v>72</v>
      </c>
      <c r="BB35">
        <v>87</v>
      </c>
      <c r="BC35">
        <v>64</v>
      </c>
      <c r="BD35">
        <v>58</v>
      </c>
      <c r="BE35">
        <v>60</v>
      </c>
    </row>
    <row r="36" spans="1:59" x14ac:dyDescent="0.25">
      <c r="A36" t="s">
        <v>106</v>
      </c>
      <c r="B36">
        <f t="shared" si="0"/>
        <v>82.38</v>
      </c>
      <c r="C36">
        <f t="shared" si="1"/>
        <v>29.51574467421532</v>
      </c>
      <c r="D36">
        <f t="shared" si="2"/>
        <v>39</v>
      </c>
      <c r="E36">
        <f t="shared" si="3"/>
        <v>158</v>
      </c>
      <c r="F36">
        <f t="shared" si="4"/>
        <v>60</v>
      </c>
      <c r="G36">
        <f t="shared" si="5"/>
        <v>101.25</v>
      </c>
      <c r="H36">
        <f t="shared" si="6"/>
        <v>74</v>
      </c>
      <c r="I36">
        <v>145</v>
      </c>
      <c r="J36">
        <v>101</v>
      </c>
      <c r="K36">
        <v>135</v>
      </c>
      <c r="L36">
        <v>68</v>
      </c>
      <c r="M36">
        <v>118</v>
      </c>
      <c r="N36">
        <v>131</v>
      </c>
      <c r="O36">
        <v>54</v>
      </c>
      <c r="P36">
        <v>117</v>
      </c>
      <c r="Q36">
        <v>89</v>
      </c>
      <c r="R36">
        <v>90</v>
      </c>
      <c r="S36">
        <v>72</v>
      </c>
      <c r="T36">
        <v>134</v>
      </c>
      <c r="U36">
        <v>69</v>
      </c>
      <c r="V36">
        <v>137</v>
      </c>
      <c r="W36">
        <v>158</v>
      </c>
      <c r="X36">
        <v>59</v>
      </c>
      <c r="Y36">
        <v>90</v>
      </c>
      <c r="Z36">
        <v>92</v>
      </c>
      <c r="AA36">
        <v>66</v>
      </c>
      <c r="AB36">
        <v>85</v>
      </c>
      <c r="AC36">
        <v>63</v>
      </c>
      <c r="AD36">
        <v>45</v>
      </c>
      <c r="AE36">
        <v>112</v>
      </c>
      <c r="AF36">
        <v>60</v>
      </c>
      <c r="AG36">
        <v>86</v>
      </c>
      <c r="AH36">
        <v>60</v>
      </c>
      <c r="AI36">
        <v>102</v>
      </c>
      <c r="AJ36">
        <v>63</v>
      </c>
      <c r="AK36">
        <v>60</v>
      </c>
      <c r="AL36">
        <v>90</v>
      </c>
      <c r="AM36">
        <v>75</v>
      </c>
      <c r="AN36">
        <v>61</v>
      </c>
      <c r="AO36">
        <v>82</v>
      </c>
      <c r="AP36">
        <v>73</v>
      </c>
      <c r="AQ36">
        <v>106</v>
      </c>
      <c r="AR36">
        <v>68</v>
      </c>
      <c r="AS36">
        <v>48</v>
      </c>
      <c r="AT36">
        <v>77</v>
      </c>
      <c r="AU36">
        <v>55</v>
      </c>
      <c r="AV36">
        <v>69</v>
      </c>
      <c r="AW36">
        <v>91</v>
      </c>
      <c r="AX36">
        <v>51</v>
      </c>
      <c r="AY36">
        <v>49</v>
      </c>
      <c r="AZ36">
        <v>55</v>
      </c>
      <c r="BA36">
        <v>121</v>
      </c>
      <c r="BB36">
        <v>45</v>
      </c>
      <c r="BC36">
        <v>39</v>
      </c>
      <c r="BD36">
        <v>55</v>
      </c>
      <c r="BE36">
        <v>72</v>
      </c>
      <c r="BF36">
        <v>76</v>
      </c>
    </row>
    <row r="37" spans="1:59" x14ac:dyDescent="0.25">
      <c r="A37" t="s">
        <v>107</v>
      </c>
      <c r="B37">
        <f t="shared" si="0"/>
        <v>35.693877551020407</v>
      </c>
      <c r="C37">
        <f t="shared" si="1"/>
        <v>11.137781200401953</v>
      </c>
      <c r="D37">
        <f t="shared" si="2"/>
        <v>19</v>
      </c>
      <c r="E37">
        <f t="shared" si="3"/>
        <v>69</v>
      </c>
      <c r="F37">
        <f t="shared" si="4"/>
        <v>28</v>
      </c>
      <c r="G37">
        <f t="shared" si="5"/>
        <v>40.5</v>
      </c>
      <c r="H37">
        <f t="shared" si="6"/>
        <v>33</v>
      </c>
      <c r="I37">
        <v>34</v>
      </c>
      <c r="J37">
        <v>22</v>
      </c>
      <c r="K37">
        <v>22</v>
      </c>
      <c r="L37">
        <v>24</v>
      </c>
      <c r="M37">
        <v>37</v>
      </c>
      <c r="N37">
        <v>33</v>
      </c>
      <c r="O37">
        <v>51</v>
      </c>
      <c r="P37">
        <v>59</v>
      </c>
      <c r="Q37">
        <v>29</v>
      </c>
      <c r="R37">
        <v>49</v>
      </c>
      <c r="S37">
        <v>50</v>
      </c>
      <c r="T37">
        <v>29</v>
      </c>
      <c r="U37">
        <v>37</v>
      </c>
      <c r="V37">
        <v>54</v>
      </c>
      <c r="W37">
        <v>19</v>
      </c>
      <c r="X37">
        <v>26</v>
      </c>
      <c r="Y37">
        <v>26</v>
      </c>
      <c r="Z37">
        <v>31</v>
      </c>
      <c r="AA37">
        <v>29</v>
      </c>
      <c r="AB37">
        <v>26</v>
      </c>
      <c r="AC37">
        <v>28</v>
      </c>
      <c r="AD37">
        <v>37</v>
      </c>
      <c r="AE37">
        <v>51</v>
      </c>
      <c r="AF37">
        <v>40</v>
      </c>
      <c r="AG37">
        <v>33</v>
      </c>
      <c r="AH37">
        <v>33</v>
      </c>
      <c r="AI37">
        <v>28</v>
      </c>
      <c r="AJ37">
        <v>25</v>
      </c>
      <c r="AK37">
        <v>30</v>
      </c>
      <c r="AL37">
        <v>38</v>
      </c>
      <c r="AM37">
        <v>47</v>
      </c>
      <c r="AN37">
        <v>21</v>
      </c>
      <c r="AO37">
        <v>38</v>
      </c>
      <c r="AP37">
        <v>29</v>
      </c>
      <c r="AQ37">
        <v>33</v>
      </c>
      <c r="AR37">
        <v>35</v>
      </c>
      <c r="AS37">
        <v>69</v>
      </c>
      <c r="AT37">
        <v>47</v>
      </c>
      <c r="AU37">
        <v>54</v>
      </c>
      <c r="AV37">
        <v>25</v>
      </c>
      <c r="AW37">
        <v>32</v>
      </c>
      <c r="AX37">
        <v>31</v>
      </c>
      <c r="AY37">
        <v>28</v>
      </c>
      <c r="AZ37">
        <v>31</v>
      </c>
      <c r="BA37">
        <v>38</v>
      </c>
      <c r="BB37">
        <v>56</v>
      </c>
      <c r="BC37">
        <v>32</v>
      </c>
      <c r="BD37">
        <v>32</v>
      </c>
      <c r="BE37">
        <v>41</v>
      </c>
    </row>
    <row r="38" spans="1:59" x14ac:dyDescent="0.25">
      <c r="A38" t="s">
        <v>108</v>
      </c>
      <c r="B38">
        <f t="shared" si="0"/>
        <v>90.26</v>
      </c>
      <c r="C38">
        <f t="shared" si="1"/>
        <v>10.452633688234179</v>
      </c>
      <c r="D38">
        <f t="shared" si="2"/>
        <v>71</v>
      </c>
      <c r="E38">
        <f t="shared" si="3"/>
        <v>109</v>
      </c>
      <c r="F38">
        <f t="shared" si="4"/>
        <v>81</v>
      </c>
      <c r="G38">
        <f t="shared" si="5"/>
        <v>100</v>
      </c>
      <c r="H38">
        <f t="shared" si="6"/>
        <v>92.5</v>
      </c>
      <c r="I38">
        <v>83</v>
      </c>
      <c r="J38">
        <v>105</v>
      </c>
      <c r="K38">
        <v>94</v>
      </c>
      <c r="L38">
        <v>93</v>
      </c>
      <c r="M38">
        <v>89</v>
      </c>
      <c r="N38">
        <v>104</v>
      </c>
      <c r="O38">
        <v>92</v>
      </c>
      <c r="P38">
        <v>81</v>
      </c>
      <c r="Q38">
        <v>79</v>
      </c>
      <c r="R38">
        <v>98</v>
      </c>
      <c r="S38">
        <v>100</v>
      </c>
      <c r="T38">
        <v>93</v>
      </c>
      <c r="U38">
        <v>105</v>
      </c>
      <c r="V38">
        <v>93</v>
      </c>
      <c r="W38">
        <v>94</v>
      </c>
      <c r="X38">
        <v>107</v>
      </c>
      <c r="Y38">
        <v>82</v>
      </c>
      <c r="Z38">
        <v>95</v>
      </c>
      <c r="AA38">
        <v>101</v>
      </c>
      <c r="AB38">
        <v>102</v>
      </c>
      <c r="AC38">
        <v>95</v>
      </c>
      <c r="AD38">
        <v>101</v>
      </c>
      <c r="AE38">
        <v>75</v>
      </c>
      <c r="AF38">
        <v>77</v>
      </c>
      <c r="AG38">
        <v>81</v>
      </c>
      <c r="AH38">
        <v>109</v>
      </c>
      <c r="AI38">
        <v>72</v>
      </c>
      <c r="AJ38">
        <v>100</v>
      </c>
      <c r="AK38">
        <v>85</v>
      </c>
      <c r="AL38">
        <v>83</v>
      </c>
      <c r="AM38">
        <v>97</v>
      </c>
      <c r="AN38">
        <v>86</v>
      </c>
      <c r="AO38">
        <v>100</v>
      </c>
      <c r="AP38">
        <v>101</v>
      </c>
      <c r="AQ38">
        <v>81</v>
      </c>
      <c r="AR38">
        <v>99</v>
      </c>
      <c r="AS38">
        <v>96</v>
      </c>
      <c r="AT38">
        <v>82</v>
      </c>
      <c r="AU38">
        <v>79</v>
      </c>
      <c r="AV38">
        <v>71</v>
      </c>
      <c r="AW38">
        <v>85</v>
      </c>
      <c r="AX38">
        <v>109</v>
      </c>
      <c r="AY38">
        <v>94</v>
      </c>
      <c r="AZ38">
        <v>83</v>
      </c>
      <c r="BA38">
        <v>79</v>
      </c>
      <c r="BB38">
        <v>84</v>
      </c>
      <c r="BC38">
        <v>77</v>
      </c>
      <c r="BD38">
        <v>76</v>
      </c>
      <c r="BE38">
        <v>85</v>
      </c>
      <c r="BF38">
        <v>81</v>
      </c>
    </row>
    <row r="39" spans="1:59" x14ac:dyDescent="0.25">
      <c r="A39" t="s">
        <v>110</v>
      </c>
      <c r="B39">
        <f t="shared" si="0"/>
        <v>18.2</v>
      </c>
      <c r="C39">
        <f t="shared" si="1"/>
        <v>6.9663916229923482</v>
      </c>
      <c r="D39">
        <f t="shared" si="2"/>
        <v>0</v>
      </c>
      <c r="E39">
        <f t="shared" si="3"/>
        <v>37</v>
      </c>
      <c r="F39">
        <f t="shared" si="4"/>
        <v>13.75</v>
      </c>
      <c r="G39">
        <f t="shared" si="5"/>
        <v>22.25</v>
      </c>
      <c r="H39">
        <f t="shared" si="6"/>
        <v>19</v>
      </c>
      <c r="I39">
        <v>15</v>
      </c>
      <c r="J39">
        <v>0</v>
      </c>
      <c r="K39">
        <v>20</v>
      </c>
      <c r="L39">
        <v>12</v>
      </c>
      <c r="M39">
        <v>11</v>
      </c>
      <c r="N39">
        <v>22</v>
      </c>
      <c r="O39">
        <v>14</v>
      </c>
      <c r="P39">
        <v>14</v>
      </c>
      <c r="Q39">
        <v>1</v>
      </c>
      <c r="R39">
        <v>13</v>
      </c>
      <c r="S39">
        <v>11</v>
      </c>
      <c r="T39">
        <v>21</v>
      </c>
      <c r="U39">
        <v>18</v>
      </c>
      <c r="V39">
        <v>24</v>
      </c>
      <c r="W39">
        <v>11</v>
      </c>
      <c r="X39">
        <v>23</v>
      </c>
      <c r="Y39">
        <v>11</v>
      </c>
      <c r="Z39">
        <v>25</v>
      </c>
      <c r="AA39">
        <v>21</v>
      </c>
      <c r="AB39">
        <v>19</v>
      </c>
      <c r="AC39">
        <v>18</v>
      </c>
      <c r="AD39">
        <v>21</v>
      </c>
      <c r="AE39">
        <v>25</v>
      </c>
      <c r="AF39">
        <v>19</v>
      </c>
      <c r="AG39">
        <v>30</v>
      </c>
      <c r="AH39">
        <v>37</v>
      </c>
      <c r="AI39">
        <v>19</v>
      </c>
      <c r="AJ39">
        <v>21</v>
      </c>
      <c r="AK39">
        <v>19</v>
      </c>
      <c r="AL39">
        <v>22</v>
      </c>
      <c r="AM39">
        <v>23</v>
      </c>
      <c r="AN39">
        <v>8</v>
      </c>
      <c r="AO39">
        <v>23</v>
      </c>
      <c r="AP39">
        <v>19</v>
      </c>
      <c r="AQ39">
        <v>24</v>
      </c>
      <c r="AR39">
        <v>9</v>
      </c>
      <c r="AS39">
        <v>21</v>
      </c>
      <c r="AT39">
        <v>21</v>
      </c>
      <c r="AU39">
        <v>18</v>
      </c>
      <c r="AV39">
        <v>24</v>
      </c>
      <c r="AW39">
        <v>6</v>
      </c>
      <c r="AX39">
        <v>22</v>
      </c>
      <c r="AY39">
        <v>26</v>
      </c>
      <c r="AZ39">
        <v>12</v>
      </c>
      <c r="BA39">
        <v>16</v>
      </c>
      <c r="BB39">
        <v>22</v>
      </c>
      <c r="BC39">
        <v>21</v>
      </c>
      <c r="BD39">
        <v>15</v>
      </c>
      <c r="BE39">
        <v>28</v>
      </c>
      <c r="BF39">
        <v>15</v>
      </c>
    </row>
    <row r="40" spans="1:59" x14ac:dyDescent="0.25">
      <c r="A40" t="s">
        <v>112</v>
      </c>
      <c r="B40">
        <f t="shared" si="0"/>
        <v>31.64</v>
      </c>
      <c r="C40">
        <f t="shared" si="1"/>
        <v>9.9339861904802849</v>
      </c>
      <c r="D40">
        <f t="shared" si="2"/>
        <v>8</v>
      </c>
      <c r="E40">
        <f t="shared" si="3"/>
        <v>57</v>
      </c>
      <c r="F40">
        <f t="shared" si="4"/>
        <v>25</v>
      </c>
      <c r="G40">
        <f t="shared" si="5"/>
        <v>37.25</v>
      </c>
      <c r="H40">
        <f t="shared" si="6"/>
        <v>30.5</v>
      </c>
      <c r="I40">
        <v>41</v>
      </c>
      <c r="J40">
        <v>26</v>
      </c>
      <c r="K40">
        <v>24</v>
      </c>
      <c r="L40">
        <v>36</v>
      </c>
      <c r="M40">
        <v>37</v>
      </c>
      <c r="N40">
        <v>36</v>
      </c>
      <c r="O40">
        <v>26</v>
      </c>
      <c r="P40">
        <v>33</v>
      </c>
      <c r="Q40">
        <v>33</v>
      </c>
      <c r="R40">
        <v>26</v>
      </c>
      <c r="S40">
        <v>33</v>
      </c>
      <c r="T40">
        <v>27</v>
      </c>
      <c r="U40">
        <v>35</v>
      </c>
      <c r="V40">
        <v>31</v>
      </c>
      <c r="W40">
        <v>33</v>
      </c>
      <c r="X40">
        <v>25</v>
      </c>
      <c r="Y40">
        <v>21</v>
      </c>
      <c r="Z40">
        <v>33</v>
      </c>
      <c r="AA40">
        <v>45</v>
      </c>
      <c r="AB40">
        <v>24</v>
      </c>
      <c r="AC40">
        <v>19</v>
      </c>
      <c r="AD40">
        <v>45</v>
      </c>
      <c r="AE40">
        <v>8</v>
      </c>
      <c r="AF40">
        <v>50</v>
      </c>
      <c r="AG40">
        <v>37</v>
      </c>
      <c r="AH40">
        <v>29</v>
      </c>
      <c r="AI40">
        <v>36</v>
      </c>
      <c r="AJ40">
        <v>28</v>
      </c>
      <c r="AK40">
        <v>43</v>
      </c>
      <c r="AL40">
        <v>21</v>
      </c>
      <c r="AM40">
        <v>27</v>
      </c>
      <c r="AN40">
        <v>45</v>
      </c>
      <c r="AO40">
        <v>23</v>
      </c>
      <c r="AP40">
        <v>57</v>
      </c>
      <c r="AQ40">
        <v>48</v>
      </c>
      <c r="AR40">
        <v>20</v>
      </c>
      <c r="AS40">
        <v>25</v>
      </c>
      <c r="AT40">
        <v>40</v>
      </c>
      <c r="AU40">
        <v>29</v>
      </c>
      <c r="AV40">
        <v>38</v>
      </c>
      <c r="AW40">
        <v>26</v>
      </c>
      <c r="AX40">
        <v>29</v>
      </c>
      <c r="AY40">
        <v>44</v>
      </c>
      <c r="AZ40">
        <v>17</v>
      </c>
      <c r="BA40">
        <v>45</v>
      </c>
      <c r="BB40">
        <v>14</v>
      </c>
      <c r="BC40">
        <v>22</v>
      </c>
      <c r="BD40">
        <v>37</v>
      </c>
      <c r="BE40">
        <v>30</v>
      </c>
      <c r="BF40">
        <v>25</v>
      </c>
    </row>
    <row r="41" spans="1:59" x14ac:dyDescent="0.25">
      <c r="A41" t="s">
        <v>113</v>
      </c>
      <c r="B41">
        <f t="shared" si="0"/>
        <v>61.235294117647058</v>
      </c>
      <c r="C41">
        <f t="shared" si="1"/>
        <v>8.6408060626173331</v>
      </c>
      <c r="D41">
        <f t="shared" si="2"/>
        <v>43</v>
      </c>
      <c r="E41">
        <f t="shared" si="3"/>
        <v>85</v>
      </c>
      <c r="F41">
        <f t="shared" si="4"/>
        <v>56</v>
      </c>
      <c r="G41">
        <f t="shared" si="5"/>
        <v>67</v>
      </c>
      <c r="H41">
        <f t="shared" si="6"/>
        <v>60</v>
      </c>
      <c r="I41">
        <v>55</v>
      </c>
      <c r="J41">
        <v>63</v>
      </c>
      <c r="K41">
        <v>64</v>
      </c>
      <c r="L41">
        <v>63</v>
      </c>
      <c r="M41">
        <v>58</v>
      </c>
      <c r="N41">
        <v>56</v>
      </c>
      <c r="O41">
        <v>54</v>
      </c>
      <c r="P41">
        <v>59</v>
      </c>
      <c r="Q41">
        <v>54</v>
      </c>
      <c r="R41">
        <v>43</v>
      </c>
      <c r="S41">
        <v>59</v>
      </c>
      <c r="T41">
        <v>61</v>
      </c>
      <c r="U41">
        <v>55</v>
      </c>
      <c r="V41">
        <v>69</v>
      </c>
      <c r="W41">
        <v>52</v>
      </c>
      <c r="X41">
        <v>62</v>
      </c>
      <c r="Y41">
        <v>54</v>
      </c>
      <c r="Z41">
        <v>59</v>
      </c>
      <c r="AA41">
        <v>56</v>
      </c>
      <c r="AB41">
        <v>60</v>
      </c>
      <c r="AC41">
        <v>55</v>
      </c>
      <c r="AD41">
        <v>58</v>
      </c>
      <c r="AE41">
        <v>67</v>
      </c>
      <c r="AF41">
        <v>57</v>
      </c>
      <c r="AG41">
        <v>61</v>
      </c>
      <c r="AH41">
        <v>67</v>
      </c>
      <c r="AI41">
        <v>57</v>
      </c>
      <c r="AJ41">
        <v>62</v>
      </c>
      <c r="AK41">
        <v>57</v>
      </c>
      <c r="AL41">
        <v>69</v>
      </c>
      <c r="AM41">
        <v>60</v>
      </c>
      <c r="AN41">
        <v>61</v>
      </c>
      <c r="AO41">
        <v>53</v>
      </c>
      <c r="AP41">
        <v>58</v>
      </c>
      <c r="AQ41">
        <v>64</v>
      </c>
      <c r="AR41">
        <v>49</v>
      </c>
      <c r="AS41">
        <v>60</v>
      </c>
      <c r="AT41">
        <v>62</v>
      </c>
      <c r="AU41">
        <v>69</v>
      </c>
      <c r="AV41">
        <v>76</v>
      </c>
      <c r="AW41">
        <v>74</v>
      </c>
      <c r="AX41">
        <v>69</v>
      </c>
      <c r="AY41">
        <v>75</v>
      </c>
      <c r="AZ41">
        <v>74</v>
      </c>
      <c r="BA41">
        <v>85</v>
      </c>
      <c r="BB41">
        <v>46</v>
      </c>
      <c r="BC41">
        <v>59</v>
      </c>
      <c r="BD41">
        <v>47</v>
      </c>
      <c r="BE41">
        <v>74</v>
      </c>
      <c r="BF41">
        <v>60</v>
      </c>
      <c r="BG41">
        <v>82</v>
      </c>
    </row>
    <row r="42" spans="1:59" x14ac:dyDescent="0.25">
      <c r="A42" t="s">
        <v>114</v>
      </c>
      <c r="B42">
        <f t="shared" si="0"/>
        <v>44.176470588235297</v>
      </c>
      <c r="C42">
        <f t="shared" si="1"/>
        <v>11.117024570185935</v>
      </c>
      <c r="D42">
        <f t="shared" si="2"/>
        <v>16</v>
      </c>
      <c r="E42">
        <f t="shared" si="3"/>
        <v>59</v>
      </c>
      <c r="F42">
        <f t="shared" si="4"/>
        <v>36</v>
      </c>
      <c r="G42">
        <f t="shared" si="5"/>
        <v>53</v>
      </c>
      <c r="H42">
        <f t="shared" si="6"/>
        <v>50</v>
      </c>
      <c r="I42">
        <v>55</v>
      </c>
      <c r="J42">
        <v>51</v>
      </c>
      <c r="K42">
        <v>53</v>
      </c>
      <c r="L42">
        <v>51</v>
      </c>
      <c r="M42">
        <v>51</v>
      </c>
      <c r="N42">
        <v>30</v>
      </c>
      <c r="O42">
        <v>36</v>
      </c>
      <c r="P42">
        <v>53</v>
      </c>
      <c r="Q42">
        <v>39</v>
      </c>
      <c r="R42">
        <v>30</v>
      </c>
      <c r="S42">
        <v>29</v>
      </c>
      <c r="T42">
        <v>51</v>
      </c>
      <c r="U42">
        <v>50</v>
      </c>
      <c r="V42">
        <v>32</v>
      </c>
      <c r="W42">
        <v>44</v>
      </c>
      <c r="X42">
        <v>41</v>
      </c>
      <c r="Y42">
        <v>46</v>
      </c>
      <c r="Z42">
        <v>57</v>
      </c>
      <c r="AA42">
        <v>48</v>
      </c>
      <c r="AB42">
        <v>42</v>
      </c>
      <c r="AC42">
        <v>54</v>
      </c>
      <c r="AD42">
        <v>45</v>
      </c>
      <c r="AE42">
        <v>21</v>
      </c>
      <c r="AF42">
        <v>54</v>
      </c>
      <c r="AG42">
        <v>37</v>
      </c>
      <c r="AH42">
        <v>35</v>
      </c>
      <c r="AI42">
        <v>53</v>
      </c>
      <c r="AJ42">
        <v>19</v>
      </c>
      <c r="AK42">
        <v>33</v>
      </c>
      <c r="AL42">
        <v>53</v>
      </c>
      <c r="AM42">
        <v>33</v>
      </c>
      <c r="AN42">
        <v>39</v>
      </c>
      <c r="AO42">
        <v>51</v>
      </c>
      <c r="AP42">
        <v>56</v>
      </c>
      <c r="AQ42">
        <v>37</v>
      </c>
      <c r="AR42">
        <v>57</v>
      </c>
      <c r="AS42">
        <v>59</v>
      </c>
      <c r="AT42">
        <v>38</v>
      </c>
      <c r="AU42">
        <v>56</v>
      </c>
      <c r="AV42">
        <v>22</v>
      </c>
      <c r="AW42">
        <v>51</v>
      </c>
      <c r="AX42">
        <v>16</v>
      </c>
      <c r="AY42">
        <v>50</v>
      </c>
      <c r="AZ42">
        <v>55</v>
      </c>
      <c r="BA42">
        <v>50</v>
      </c>
      <c r="BB42">
        <v>56</v>
      </c>
      <c r="BC42">
        <v>50</v>
      </c>
      <c r="BD42">
        <v>44</v>
      </c>
      <c r="BE42">
        <v>53</v>
      </c>
      <c r="BF42">
        <v>36</v>
      </c>
      <c r="BG42">
        <v>51</v>
      </c>
    </row>
    <row r="43" spans="1:59" x14ac:dyDescent="0.25">
      <c r="A43" t="s">
        <v>116</v>
      </c>
      <c r="B43">
        <f t="shared" si="0"/>
        <v>59</v>
      </c>
      <c r="C43">
        <f t="shared" si="1"/>
        <v>15.388307249337076</v>
      </c>
      <c r="D43">
        <f t="shared" si="2"/>
        <v>21</v>
      </c>
      <c r="E43">
        <f t="shared" si="3"/>
        <v>98</v>
      </c>
      <c r="F43">
        <f t="shared" si="4"/>
        <v>49</v>
      </c>
      <c r="G43">
        <f t="shared" si="5"/>
        <v>69</v>
      </c>
      <c r="H43">
        <f t="shared" si="6"/>
        <v>61</v>
      </c>
      <c r="I43">
        <v>63</v>
      </c>
      <c r="J43">
        <v>51</v>
      </c>
      <c r="K43">
        <v>67</v>
      </c>
      <c r="L43">
        <v>47</v>
      </c>
      <c r="M43">
        <v>59</v>
      </c>
      <c r="N43">
        <v>48</v>
      </c>
      <c r="O43">
        <v>89</v>
      </c>
      <c r="P43">
        <v>56</v>
      </c>
      <c r="Q43">
        <v>56</v>
      </c>
      <c r="R43">
        <v>64</v>
      </c>
      <c r="S43">
        <v>68</v>
      </c>
      <c r="T43">
        <v>61</v>
      </c>
      <c r="U43">
        <v>37</v>
      </c>
      <c r="V43">
        <v>42</v>
      </c>
      <c r="W43">
        <v>27</v>
      </c>
      <c r="X43">
        <v>78</v>
      </c>
      <c r="Y43">
        <v>74</v>
      </c>
      <c r="Z43">
        <v>51</v>
      </c>
      <c r="AA43">
        <v>79</v>
      </c>
      <c r="AB43">
        <v>77</v>
      </c>
      <c r="AC43">
        <v>67</v>
      </c>
      <c r="AD43">
        <v>76</v>
      </c>
      <c r="AE43">
        <v>98</v>
      </c>
      <c r="AF43">
        <v>56</v>
      </c>
      <c r="AG43">
        <v>63</v>
      </c>
      <c r="AH43">
        <v>48</v>
      </c>
      <c r="AI43">
        <v>57</v>
      </c>
      <c r="AJ43">
        <v>61</v>
      </c>
      <c r="AK43">
        <v>72</v>
      </c>
      <c r="AL43">
        <v>45</v>
      </c>
      <c r="AM43">
        <v>49</v>
      </c>
      <c r="AN43">
        <v>44</v>
      </c>
      <c r="AO43">
        <v>72</v>
      </c>
      <c r="AP43">
        <v>69</v>
      </c>
      <c r="AQ43">
        <v>58</v>
      </c>
      <c r="AR43">
        <v>67</v>
      </c>
      <c r="AS43">
        <v>21</v>
      </c>
      <c r="AT43">
        <v>22</v>
      </c>
      <c r="AU43">
        <v>35</v>
      </c>
      <c r="AV43">
        <v>70</v>
      </c>
      <c r="AW43">
        <v>61</v>
      </c>
      <c r="AX43">
        <v>53</v>
      </c>
      <c r="AY43">
        <v>74</v>
      </c>
      <c r="AZ43">
        <v>62</v>
      </c>
      <c r="BA43">
        <v>56</v>
      </c>
      <c r="BB43">
        <v>64</v>
      </c>
      <c r="BC43">
        <v>59</v>
      </c>
      <c r="BD43">
        <v>44</v>
      </c>
      <c r="BE43">
        <v>69</v>
      </c>
      <c r="BF43">
        <v>58</v>
      </c>
      <c r="BG43">
        <v>65</v>
      </c>
    </row>
    <row r="44" spans="1:59" x14ac:dyDescent="0.25">
      <c r="A44" t="s">
        <v>117</v>
      </c>
      <c r="B44">
        <f t="shared" si="0"/>
        <v>2.9607843137254903</v>
      </c>
      <c r="C44">
        <f t="shared" si="1"/>
        <v>1.9591915099216359</v>
      </c>
      <c r="D44">
        <f t="shared" si="2"/>
        <v>0</v>
      </c>
      <c r="E44">
        <f t="shared" si="3"/>
        <v>6</v>
      </c>
      <c r="F44">
        <f t="shared" si="4"/>
        <v>1</v>
      </c>
      <c r="G44">
        <f t="shared" si="5"/>
        <v>5</v>
      </c>
      <c r="H44">
        <f t="shared" si="6"/>
        <v>3</v>
      </c>
      <c r="I44">
        <v>5</v>
      </c>
      <c r="J44">
        <v>2</v>
      </c>
      <c r="K44">
        <v>0</v>
      </c>
      <c r="L44">
        <v>2</v>
      </c>
      <c r="M44">
        <v>4</v>
      </c>
      <c r="N44">
        <v>5</v>
      </c>
      <c r="O44">
        <v>3</v>
      </c>
      <c r="P44">
        <v>2</v>
      </c>
      <c r="Q44">
        <v>5</v>
      </c>
      <c r="R44">
        <v>5</v>
      </c>
      <c r="S44">
        <v>2</v>
      </c>
      <c r="T44">
        <v>0</v>
      </c>
      <c r="U44">
        <v>0</v>
      </c>
      <c r="V44">
        <v>1</v>
      </c>
      <c r="W44">
        <v>5</v>
      </c>
      <c r="X44">
        <v>5</v>
      </c>
      <c r="Y44">
        <v>4</v>
      </c>
      <c r="Z44">
        <v>2</v>
      </c>
      <c r="AA44">
        <v>5</v>
      </c>
      <c r="AB44">
        <v>0</v>
      </c>
      <c r="AC44">
        <v>0</v>
      </c>
      <c r="AD44">
        <v>5</v>
      </c>
      <c r="AE44">
        <v>0</v>
      </c>
      <c r="AF44">
        <v>1</v>
      </c>
      <c r="AG44">
        <v>2</v>
      </c>
      <c r="AH44">
        <v>4</v>
      </c>
      <c r="AI44">
        <v>5</v>
      </c>
      <c r="AJ44">
        <v>4</v>
      </c>
      <c r="AK44">
        <v>4</v>
      </c>
      <c r="AL44">
        <v>5</v>
      </c>
      <c r="AM44">
        <v>5</v>
      </c>
      <c r="AN44">
        <v>0</v>
      </c>
      <c r="AO44">
        <v>0</v>
      </c>
      <c r="AP44">
        <v>2</v>
      </c>
      <c r="AQ44">
        <v>3</v>
      </c>
      <c r="AR44">
        <v>5</v>
      </c>
      <c r="AS44">
        <v>6</v>
      </c>
      <c r="AT44">
        <v>2</v>
      </c>
      <c r="AU44">
        <v>1</v>
      </c>
      <c r="AV44">
        <v>6</v>
      </c>
      <c r="AW44">
        <v>1</v>
      </c>
      <c r="AX44">
        <v>4</v>
      </c>
      <c r="AY44">
        <v>5</v>
      </c>
      <c r="AZ44">
        <v>4</v>
      </c>
      <c r="BA44">
        <v>3</v>
      </c>
      <c r="BB44">
        <v>5</v>
      </c>
      <c r="BC44">
        <v>3</v>
      </c>
      <c r="BD44">
        <v>0</v>
      </c>
      <c r="BE44">
        <v>2</v>
      </c>
      <c r="BF44">
        <v>2</v>
      </c>
      <c r="BG44">
        <v>5</v>
      </c>
    </row>
    <row r="45" spans="1:59" x14ac:dyDescent="0.25">
      <c r="A45" t="s">
        <v>119</v>
      </c>
      <c r="B45">
        <f t="shared" si="0"/>
        <v>133.15686274509804</v>
      </c>
      <c r="C45">
        <f t="shared" si="1"/>
        <v>27.796670699218335</v>
      </c>
      <c r="D45">
        <f t="shared" si="2"/>
        <v>73</v>
      </c>
      <c r="E45">
        <f t="shared" si="3"/>
        <v>203</v>
      </c>
      <c r="F45">
        <f t="shared" si="4"/>
        <v>115</v>
      </c>
      <c r="G45">
        <f t="shared" si="5"/>
        <v>150</v>
      </c>
      <c r="H45">
        <f t="shared" si="6"/>
        <v>129</v>
      </c>
      <c r="I45">
        <v>166</v>
      </c>
      <c r="J45">
        <v>129</v>
      </c>
      <c r="K45">
        <v>126</v>
      </c>
      <c r="L45">
        <v>194</v>
      </c>
      <c r="M45">
        <v>178</v>
      </c>
      <c r="N45">
        <v>106</v>
      </c>
      <c r="O45">
        <v>148</v>
      </c>
      <c r="P45">
        <v>128</v>
      </c>
      <c r="Q45">
        <v>73</v>
      </c>
      <c r="R45">
        <v>203</v>
      </c>
      <c r="S45">
        <v>135</v>
      </c>
      <c r="T45">
        <v>126</v>
      </c>
      <c r="U45">
        <v>130</v>
      </c>
      <c r="V45">
        <v>108</v>
      </c>
      <c r="W45">
        <v>141</v>
      </c>
      <c r="X45">
        <v>163</v>
      </c>
      <c r="Y45">
        <v>110</v>
      </c>
      <c r="Z45">
        <v>129</v>
      </c>
      <c r="AA45">
        <v>124</v>
      </c>
      <c r="AB45">
        <v>133</v>
      </c>
      <c r="AC45">
        <v>104</v>
      </c>
      <c r="AD45">
        <v>150</v>
      </c>
      <c r="AE45">
        <v>129</v>
      </c>
      <c r="AF45">
        <v>95</v>
      </c>
      <c r="AG45">
        <v>162</v>
      </c>
      <c r="AH45">
        <v>101</v>
      </c>
      <c r="AI45">
        <v>151</v>
      </c>
      <c r="AJ45">
        <v>162</v>
      </c>
      <c r="AK45">
        <v>169</v>
      </c>
      <c r="AL45">
        <v>159</v>
      </c>
      <c r="AM45">
        <v>107</v>
      </c>
      <c r="AN45">
        <v>115</v>
      </c>
      <c r="AO45">
        <v>84</v>
      </c>
      <c r="AP45">
        <v>123</v>
      </c>
      <c r="AQ45">
        <v>98</v>
      </c>
      <c r="AR45">
        <v>110</v>
      </c>
      <c r="AS45">
        <v>142</v>
      </c>
      <c r="AT45">
        <v>140</v>
      </c>
      <c r="AU45">
        <v>151</v>
      </c>
      <c r="AV45">
        <v>116</v>
      </c>
      <c r="AW45">
        <v>137</v>
      </c>
      <c r="AX45">
        <v>137</v>
      </c>
      <c r="AY45">
        <v>121</v>
      </c>
      <c r="AZ45">
        <v>142</v>
      </c>
      <c r="BA45">
        <v>135</v>
      </c>
      <c r="BB45">
        <v>121</v>
      </c>
      <c r="BC45">
        <v>146</v>
      </c>
      <c r="BD45">
        <v>116</v>
      </c>
      <c r="BE45">
        <v>198</v>
      </c>
      <c r="BF45">
        <v>99</v>
      </c>
      <c r="BG45">
        <v>121</v>
      </c>
    </row>
    <row r="46" spans="1:59" x14ac:dyDescent="0.25">
      <c r="A46" t="s">
        <v>121</v>
      </c>
      <c r="B46">
        <f t="shared" si="0"/>
        <v>59.549019607843135</v>
      </c>
      <c r="C46">
        <f t="shared" si="1"/>
        <v>23.379746555931863</v>
      </c>
      <c r="D46">
        <f t="shared" si="2"/>
        <v>9</v>
      </c>
      <c r="E46">
        <f t="shared" si="3"/>
        <v>106</v>
      </c>
      <c r="F46">
        <f t="shared" si="4"/>
        <v>42</v>
      </c>
      <c r="G46">
        <f t="shared" si="5"/>
        <v>74</v>
      </c>
      <c r="H46">
        <f t="shared" si="6"/>
        <v>64</v>
      </c>
      <c r="I46">
        <v>68</v>
      </c>
      <c r="J46">
        <v>71</v>
      </c>
      <c r="K46">
        <v>88</v>
      </c>
      <c r="L46">
        <v>81</v>
      </c>
      <c r="M46">
        <v>42</v>
      </c>
      <c r="N46">
        <v>87</v>
      </c>
      <c r="O46">
        <v>50</v>
      </c>
      <c r="P46">
        <v>50</v>
      </c>
      <c r="Q46">
        <v>50</v>
      </c>
      <c r="R46">
        <v>53</v>
      </c>
      <c r="S46">
        <v>38</v>
      </c>
      <c r="T46">
        <v>41</v>
      </c>
      <c r="U46">
        <v>96</v>
      </c>
      <c r="V46">
        <v>55</v>
      </c>
      <c r="W46">
        <v>74</v>
      </c>
      <c r="X46">
        <v>105</v>
      </c>
      <c r="Y46">
        <v>73</v>
      </c>
      <c r="Z46">
        <v>72</v>
      </c>
      <c r="AA46">
        <v>76</v>
      </c>
      <c r="AB46">
        <v>80</v>
      </c>
      <c r="AC46">
        <v>64</v>
      </c>
      <c r="AD46">
        <v>66</v>
      </c>
      <c r="AE46">
        <v>55</v>
      </c>
      <c r="AF46">
        <v>66</v>
      </c>
      <c r="AG46">
        <v>78</v>
      </c>
      <c r="AH46">
        <v>55</v>
      </c>
      <c r="AI46">
        <v>88</v>
      </c>
      <c r="AJ46">
        <v>65</v>
      </c>
      <c r="AK46">
        <v>70</v>
      </c>
      <c r="AL46">
        <v>84</v>
      </c>
      <c r="AM46">
        <v>73</v>
      </c>
      <c r="AN46">
        <v>54</v>
      </c>
      <c r="AO46">
        <v>82</v>
      </c>
      <c r="AP46">
        <v>106</v>
      </c>
      <c r="AQ46">
        <v>65</v>
      </c>
      <c r="AR46">
        <v>54</v>
      </c>
      <c r="AS46">
        <v>34</v>
      </c>
      <c r="AT46">
        <v>14</v>
      </c>
      <c r="AU46">
        <v>12</v>
      </c>
      <c r="AV46">
        <v>54</v>
      </c>
      <c r="AW46">
        <v>64</v>
      </c>
      <c r="AX46">
        <v>74</v>
      </c>
      <c r="AY46">
        <v>42</v>
      </c>
      <c r="AZ46">
        <v>32</v>
      </c>
      <c r="BA46">
        <v>24</v>
      </c>
      <c r="BB46">
        <v>74</v>
      </c>
      <c r="BC46">
        <v>9</v>
      </c>
      <c r="BD46">
        <v>38</v>
      </c>
      <c r="BE46">
        <v>39</v>
      </c>
      <c r="BF46">
        <v>9</v>
      </c>
      <c r="BG46">
        <v>43</v>
      </c>
    </row>
    <row r="47" spans="1:59" x14ac:dyDescent="0.25">
      <c r="A47" t="s">
        <v>123</v>
      </c>
      <c r="B47">
        <f t="shared" si="0"/>
        <v>9.4693877551020407</v>
      </c>
      <c r="C47">
        <f t="shared" si="1"/>
        <v>2.4503574638571166</v>
      </c>
      <c r="D47">
        <f t="shared" si="2"/>
        <v>0</v>
      </c>
      <c r="E47">
        <f t="shared" si="3"/>
        <v>12</v>
      </c>
      <c r="F47">
        <f t="shared" si="4"/>
        <v>8</v>
      </c>
      <c r="G47">
        <f t="shared" si="5"/>
        <v>12</v>
      </c>
      <c r="H47">
        <f t="shared" si="6"/>
        <v>10</v>
      </c>
      <c r="I47">
        <v>12</v>
      </c>
      <c r="J47">
        <v>8</v>
      </c>
      <c r="K47">
        <v>11</v>
      </c>
      <c r="L47">
        <v>12</v>
      </c>
      <c r="M47">
        <v>10</v>
      </c>
      <c r="N47">
        <v>7</v>
      </c>
      <c r="O47">
        <v>12</v>
      </c>
      <c r="P47">
        <v>9</v>
      </c>
      <c r="Q47">
        <v>9</v>
      </c>
      <c r="R47">
        <v>12</v>
      </c>
      <c r="S47">
        <v>9</v>
      </c>
      <c r="T47">
        <v>7</v>
      </c>
      <c r="U47">
        <v>0</v>
      </c>
      <c r="V47">
        <v>12</v>
      </c>
      <c r="W47">
        <v>5</v>
      </c>
      <c r="X47">
        <v>7</v>
      </c>
      <c r="Y47">
        <v>12</v>
      </c>
      <c r="Z47">
        <v>7</v>
      </c>
      <c r="AA47">
        <v>11</v>
      </c>
      <c r="AB47">
        <v>8</v>
      </c>
      <c r="AC47">
        <v>12</v>
      </c>
      <c r="AD47">
        <v>11</v>
      </c>
      <c r="AE47">
        <v>10</v>
      </c>
      <c r="AF47">
        <v>8</v>
      </c>
      <c r="AG47">
        <v>8</v>
      </c>
      <c r="AH47">
        <v>12</v>
      </c>
      <c r="AI47">
        <v>10</v>
      </c>
      <c r="AJ47">
        <v>11</v>
      </c>
      <c r="AK47">
        <v>12</v>
      </c>
      <c r="AL47">
        <v>9</v>
      </c>
      <c r="AM47">
        <v>8</v>
      </c>
      <c r="AN47">
        <v>9</v>
      </c>
      <c r="AO47">
        <v>9</v>
      </c>
      <c r="AP47">
        <v>12</v>
      </c>
      <c r="AQ47">
        <v>12</v>
      </c>
      <c r="AR47">
        <v>6</v>
      </c>
      <c r="AS47">
        <v>11</v>
      </c>
      <c r="AT47">
        <v>10</v>
      </c>
      <c r="AU47">
        <v>9</v>
      </c>
      <c r="AV47">
        <v>12</v>
      </c>
      <c r="AW47">
        <v>6</v>
      </c>
      <c r="AX47">
        <v>12</v>
      </c>
      <c r="AY47">
        <v>7</v>
      </c>
      <c r="AZ47">
        <v>11</v>
      </c>
      <c r="BA47">
        <v>9</v>
      </c>
      <c r="BB47">
        <v>12</v>
      </c>
      <c r="BC47">
        <v>9</v>
      </c>
      <c r="BD47">
        <v>7</v>
      </c>
      <c r="BE47">
        <v>10</v>
      </c>
    </row>
    <row r="48" spans="1:59" x14ac:dyDescent="0.25">
      <c r="A48" t="s">
        <v>125</v>
      </c>
      <c r="B48">
        <f t="shared" si="0"/>
        <v>22</v>
      </c>
      <c r="C48">
        <f t="shared" si="1"/>
        <v>6.6547512564869233</v>
      </c>
      <c r="D48">
        <f t="shared" si="2"/>
        <v>9</v>
      </c>
      <c r="E48">
        <f t="shared" si="3"/>
        <v>33</v>
      </c>
      <c r="F48">
        <f t="shared" si="4"/>
        <v>16</v>
      </c>
      <c r="G48">
        <f t="shared" si="5"/>
        <v>28</v>
      </c>
      <c r="H48">
        <f t="shared" si="6"/>
        <v>22</v>
      </c>
      <c r="I48">
        <v>21</v>
      </c>
      <c r="J48">
        <v>19</v>
      </c>
      <c r="K48">
        <v>33</v>
      </c>
      <c r="L48">
        <v>29</v>
      </c>
      <c r="M48">
        <v>27</v>
      </c>
      <c r="N48">
        <v>19</v>
      </c>
      <c r="O48">
        <v>24</v>
      </c>
      <c r="P48">
        <v>16</v>
      </c>
      <c r="Q48">
        <v>25</v>
      </c>
      <c r="R48">
        <v>24</v>
      </c>
      <c r="S48">
        <v>20</v>
      </c>
      <c r="T48">
        <v>16</v>
      </c>
      <c r="U48">
        <v>20</v>
      </c>
      <c r="V48">
        <v>16</v>
      </c>
      <c r="W48">
        <v>19</v>
      </c>
      <c r="X48">
        <v>14</v>
      </c>
      <c r="Y48">
        <v>28</v>
      </c>
      <c r="Z48">
        <v>29</v>
      </c>
      <c r="AA48">
        <v>32</v>
      </c>
      <c r="AB48">
        <v>12</v>
      </c>
      <c r="AC48">
        <v>31</v>
      </c>
      <c r="AD48">
        <v>22</v>
      </c>
      <c r="AE48">
        <v>23</v>
      </c>
      <c r="AF48">
        <v>31</v>
      </c>
      <c r="AG48">
        <v>27</v>
      </c>
      <c r="AH48">
        <v>28</v>
      </c>
      <c r="AI48">
        <v>28</v>
      </c>
      <c r="AJ48">
        <v>29</v>
      </c>
      <c r="AK48">
        <v>12</v>
      </c>
      <c r="AL48">
        <v>32</v>
      </c>
      <c r="AM48">
        <v>22</v>
      </c>
      <c r="AN48">
        <v>31</v>
      </c>
      <c r="AO48">
        <v>31</v>
      </c>
      <c r="AP48">
        <v>23</v>
      </c>
      <c r="AQ48">
        <v>28</v>
      </c>
      <c r="AR48">
        <v>27</v>
      </c>
      <c r="AS48">
        <v>13</v>
      </c>
      <c r="AT48">
        <v>23</v>
      </c>
      <c r="AU48">
        <v>18</v>
      </c>
      <c r="AV48">
        <v>16</v>
      </c>
      <c r="AW48">
        <v>16</v>
      </c>
      <c r="AX48">
        <v>9</v>
      </c>
      <c r="AY48">
        <v>12</v>
      </c>
      <c r="AZ48">
        <v>14</v>
      </c>
      <c r="BA48">
        <v>22</v>
      </c>
      <c r="BB48">
        <v>20</v>
      </c>
      <c r="BC48">
        <v>22</v>
      </c>
      <c r="BD48">
        <v>24</v>
      </c>
      <c r="BE48">
        <v>11</v>
      </c>
      <c r="BF48">
        <v>12</v>
      </c>
    </row>
    <row r="49" spans="1:59" x14ac:dyDescent="0.25">
      <c r="A49" t="s">
        <v>128</v>
      </c>
      <c r="B49">
        <f t="shared" si="0"/>
        <v>17.156862745098039</v>
      </c>
      <c r="C49">
        <f t="shared" si="1"/>
        <v>8.4388922235554293</v>
      </c>
      <c r="D49">
        <f t="shared" si="2"/>
        <v>-2</v>
      </c>
      <c r="E49">
        <f t="shared" si="3"/>
        <v>30</v>
      </c>
      <c r="F49">
        <f t="shared" si="4"/>
        <v>9</v>
      </c>
      <c r="G49">
        <f t="shared" si="5"/>
        <v>23</v>
      </c>
      <c r="H49">
        <f t="shared" si="6"/>
        <v>19</v>
      </c>
      <c r="I49">
        <v>16</v>
      </c>
      <c r="J49">
        <v>21</v>
      </c>
      <c r="K49">
        <v>19</v>
      </c>
      <c r="L49">
        <v>25</v>
      </c>
      <c r="M49">
        <v>9</v>
      </c>
      <c r="N49">
        <v>18</v>
      </c>
      <c r="O49">
        <v>21</v>
      </c>
      <c r="P49">
        <v>6</v>
      </c>
      <c r="Q49">
        <v>0</v>
      </c>
      <c r="R49">
        <v>6</v>
      </c>
      <c r="S49">
        <v>26</v>
      </c>
      <c r="T49">
        <v>22</v>
      </c>
      <c r="U49">
        <v>9</v>
      </c>
      <c r="V49">
        <v>21</v>
      </c>
      <c r="W49">
        <v>23</v>
      </c>
      <c r="X49">
        <v>17</v>
      </c>
      <c r="Y49">
        <v>24</v>
      </c>
      <c r="Z49">
        <v>21</v>
      </c>
      <c r="AA49">
        <v>28</v>
      </c>
      <c r="AB49">
        <v>7</v>
      </c>
      <c r="AC49">
        <v>17</v>
      </c>
      <c r="AD49">
        <v>26</v>
      </c>
      <c r="AE49">
        <v>15</v>
      </c>
      <c r="AF49">
        <v>2</v>
      </c>
      <c r="AG49">
        <v>29</v>
      </c>
      <c r="AH49">
        <v>15</v>
      </c>
      <c r="AI49">
        <v>23</v>
      </c>
      <c r="AJ49">
        <v>7</v>
      </c>
      <c r="AK49">
        <v>30</v>
      </c>
      <c r="AL49">
        <v>22</v>
      </c>
      <c r="AM49">
        <v>10</v>
      </c>
      <c r="AN49">
        <v>7</v>
      </c>
      <c r="AO49">
        <v>19</v>
      </c>
      <c r="AP49">
        <v>30</v>
      </c>
      <c r="AQ49">
        <v>22</v>
      </c>
      <c r="AR49">
        <v>21</v>
      </c>
      <c r="AS49">
        <v>25</v>
      </c>
      <c r="AT49">
        <v>28</v>
      </c>
      <c r="AU49">
        <v>13</v>
      </c>
      <c r="AV49">
        <v>6</v>
      </c>
      <c r="AW49">
        <v>1</v>
      </c>
      <c r="AX49">
        <v>19</v>
      </c>
      <c r="AY49">
        <v>-2</v>
      </c>
      <c r="AZ49">
        <v>23</v>
      </c>
      <c r="BA49">
        <v>24</v>
      </c>
      <c r="BB49">
        <v>17</v>
      </c>
      <c r="BC49">
        <v>20</v>
      </c>
      <c r="BD49">
        <v>15</v>
      </c>
      <c r="BE49">
        <v>27</v>
      </c>
      <c r="BF49">
        <v>9</v>
      </c>
      <c r="BG49">
        <v>16</v>
      </c>
    </row>
    <row r="50" spans="1:59" x14ac:dyDescent="0.25">
      <c r="A50" t="s">
        <v>129</v>
      </c>
      <c r="B50">
        <f t="shared" si="0"/>
        <v>32.372549019607845</v>
      </c>
      <c r="C50">
        <f t="shared" si="1"/>
        <v>7.0822617413188667</v>
      </c>
      <c r="D50">
        <f t="shared" si="2"/>
        <v>17</v>
      </c>
      <c r="E50">
        <f t="shared" si="3"/>
        <v>49</v>
      </c>
      <c r="F50">
        <f t="shared" si="4"/>
        <v>29</v>
      </c>
      <c r="G50">
        <f t="shared" si="5"/>
        <v>37</v>
      </c>
      <c r="H50">
        <f t="shared" si="6"/>
        <v>31</v>
      </c>
      <c r="I50">
        <v>29</v>
      </c>
      <c r="J50">
        <v>33</v>
      </c>
      <c r="K50">
        <v>42</v>
      </c>
      <c r="L50">
        <v>37</v>
      </c>
      <c r="M50">
        <v>19</v>
      </c>
      <c r="N50">
        <v>26</v>
      </c>
      <c r="O50">
        <v>29</v>
      </c>
      <c r="P50">
        <v>31</v>
      </c>
      <c r="Q50">
        <v>31</v>
      </c>
      <c r="R50">
        <v>17</v>
      </c>
      <c r="S50">
        <v>34</v>
      </c>
      <c r="T50">
        <v>40</v>
      </c>
      <c r="U50">
        <v>24</v>
      </c>
      <c r="V50">
        <v>33</v>
      </c>
      <c r="W50">
        <v>30</v>
      </c>
      <c r="X50">
        <v>29</v>
      </c>
      <c r="Y50">
        <v>35</v>
      </c>
      <c r="Z50">
        <v>31</v>
      </c>
      <c r="AA50">
        <v>31</v>
      </c>
      <c r="AB50">
        <v>29</v>
      </c>
      <c r="AC50">
        <v>23</v>
      </c>
      <c r="AD50">
        <v>33</v>
      </c>
      <c r="AE50">
        <v>29</v>
      </c>
      <c r="AF50">
        <v>30</v>
      </c>
      <c r="AG50">
        <v>28</v>
      </c>
      <c r="AH50">
        <v>31</v>
      </c>
      <c r="AI50">
        <v>29</v>
      </c>
      <c r="AJ50">
        <v>32</v>
      </c>
      <c r="AK50">
        <v>20</v>
      </c>
      <c r="AL50">
        <v>37</v>
      </c>
      <c r="AM50">
        <v>33</v>
      </c>
      <c r="AN50">
        <v>25</v>
      </c>
      <c r="AO50">
        <v>31</v>
      </c>
      <c r="AP50">
        <v>41</v>
      </c>
      <c r="AQ50">
        <v>42</v>
      </c>
      <c r="AR50">
        <v>44</v>
      </c>
      <c r="AS50">
        <v>32</v>
      </c>
      <c r="AT50">
        <v>43</v>
      </c>
      <c r="AU50">
        <v>42</v>
      </c>
      <c r="AV50">
        <v>19</v>
      </c>
      <c r="AW50">
        <v>30</v>
      </c>
      <c r="AX50">
        <v>26</v>
      </c>
      <c r="AY50">
        <v>44</v>
      </c>
      <c r="AZ50">
        <v>41</v>
      </c>
      <c r="BA50">
        <v>27</v>
      </c>
      <c r="BB50">
        <v>49</v>
      </c>
      <c r="BC50">
        <v>40</v>
      </c>
      <c r="BD50">
        <v>35</v>
      </c>
      <c r="BE50">
        <v>30</v>
      </c>
      <c r="BF50">
        <v>38</v>
      </c>
      <c r="BG50">
        <v>37</v>
      </c>
    </row>
    <row r="51" spans="1:59" x14ac:dyDescent="0.25">
      <c r="A51" t="s">
        <v>130</v>
      </c>
      <c r="B51">
        <f t="shared" si="0"/>
        <v>51.980392156862742</v>
      </c>
      <c r="C51">
        <f t="shared" si="1"/>
        <v>11.356918941470761</v>
      </c>
      <c r="D51">
        <f t="shared" si="2"/>
        <v>27</v>
      </c>
      <c r="E51">
        <f t="shared" si="3"/>
        <v>71</v>
      </c>
      <c r="F51">
        <f t="shared" si="4"/>
        <v>45</v>
      </c>
      <c r="G51">
        <f t="shared" si="5"/>
        <v>61</v>
      </c>
      <c r="H51">
        <f t="shared" si="6"/>
        <v>52</v>
      </c>
      <c r="I51">
        <v>75</v>
      </c>
      <c r="J51">
        <v>65</v>
      </c>
      <c r="K51">
        <v>69</v>
      </c>
      <c r="L51">
        <v>49</v>
      </c>
      <c r="M51">
        <v>41</v>
      </c>
      <c r="N51">
        <v>55</v>
      </c>
      <c r="O51">
        <v>36</v>
      </c>
      <c r="P51">
        <v>52</v>
      </c>
      <c r="Q51">
        <v>27</v>
      </c>
      <c r="R51">
        <v>55</v>
      </c>
      <c r="S51">
        <v>57</v>
      </c>
      <c r="T51">
        <v>56</v>
      </c>
      <c r="U51">
        <v>52</v>
      </c>
      <c r="V51">
        <v>50</v>
      </c>
      <c r="W51">
        <v>49</v>
      </c>
      <c r="X51">
        <v>50</v>
      </c>
      <c r="Y51">
        <v>58</v>
      </c>
      <c r="Z51">
        <v>63</v>
      </c>
      <c r="AA51">
        <v>41</v>
      </c>
      <c r="AB51">
        <v>63</v>
      </c>
      <c r="AC51">
        <v>60</v>
      </c>
      <c r="AD51">
        <v>38</v>
      </c>
      <c r="AE51">
        <v>56</v>
      </c>
      <c r="AF51">
        <v>62</v>
      </c>
      <c r="AG51">
        <v>56</v>
      </c>
      <c r="AH51">
        <v>61</v>
      </c>
      <c r="AI51">
        <v>62</v>
      </c>
      <c r="AJ51">
        <v>30</v>
      </c>
      <c r="AK51">
        <v>71</v>
      </c>
      <c r="AL51">
        <v>69</v>
      </c>
      <c r="AM51">
        <v>58</v>
      </c>
      <c r="AN51">
        <v>48</v>
      </c>
      <c r="AO51">
        <v>49</v>
      </c>
      <c r="AP51">
        <v>50</v>
      </c>
      <c r="AQ51">
        <v>47</v>
      </c>
      <c r="AR51">
        <v>53</v>
      </c>
      <c r="AS51">
        <v>34</v>
      </c>
      <c r="AT51">
        <v>64</v>
      </c>
      <c r="AU51">
        <v>64</v>
      </c>
      <c r="AV51">
        <v>43</v>
      </c>
      <c r="AW51">
        <v>48</v>
      </c>
      <c r="AX51">
        <v>45</v>
      </c>
      <c r="AY51">
        <v>48</v>
      </c>
      <c r="AZ51">
        <v>41</v>
      </c>
      <c r="BA51">
        <v>28</v>
      </c>
      <c r="BB51">
        <v>55</v>
      </c>
      <c r="BC51">
        <v>45</v>
      </c>
      <c r="BD51">
        <v>35</v>
      </c>
      <c r="BE51">
        <v>66</v>
      </c>
      <c r="BF51">
        <v>60</v>
      </c>
      <c r="BG51">
        <v>42</v>
      </c>
    </row>
    <row r="52" spans="1:59" x14ac:dyDescent="0.25">
      <c r="A52" t="s">
        <v>131</v>
      </c>
      <c r="B52">
        <f t="shared" si="0"/>
        <v>102.27450980392157</v>
      </c>
      <c r="C52">
        <f t="shared" si="1"/>
        <v>34.081712651433776</v>
      </c>
      <c r="D52">
        <f t="shared" si="2"/>
        <v>52</v>
      </c>
      <c r="E52">
        <f t="shared" si="3"/>
        <v>193</v>
      </c>
      <c r="F52">
        <f t="shared" si="4"/>
        <v>78</v>
      </c>
      <c r="G52">
        <f t="shared" si="5"/>
        <v>124</v>
      </c>
      <c r="H52">
        <f t="shared" si="6"/>
        <v>93</v>
      </c>
      <c r="I52">
        <v>166</v>
      </c>
      <c r="J52">
        <v>118</v>
      </c>
      <c r="K52">
        <v>193</v>
      </c>
      <c r="L52">
        <v>90</v>
      </c>
      <c r="M52">
        <v>104</v>
      </c>
      <c r="N52">
        <v>75</v>
      </c>
      <c r="O52">
        <v>52</v>
      </c>
      <c r="P52">
        <v>78</v>
      </c>
      <c r="Q52">
        <v>58</v>
      </c>
      <c r="R52">
        <v>104</v>
      </c>
      <c r="S52">
        <v>130</v>
      </c>
      <c r="T52">
        <v>74</v>
      </c>
      <c r="U52">
        <v>85</v>
      </c>
      <c r="V52">
        <v>73</v>
      </c>
      <c r="W52">
        <v>102</v>
      </c>
      <c r="X52">
        <v>98</v>
      </c>
      <c r="Y52">
        <v>93</v>
      </c>
      <c r="Z52">
        <v>84</v>
      </c>
      <c r="AA52">
        <v>91</v>
      </c>
      <c r="AB52">
        <v>74</v>
      </c>
      <c r="AC52">
        <v>90</v>
      </c>
      <c r="AD52">
        <v>87</v>
      </c>
      <c r="AE52">
        <v>101</v>
      </c>
      <c r="AF52">
        <v>84</v>
      </c>
      <c r="AG52">
        <v>78</v>
      </c>
      <c r="AH52">
        <v>69</v>
      </c>
      <c r="AI52">
        <v>72</v>
      </c>
      <c r="AJ52">
        <v>94</v>
      </c>
      <c r="AK52">
        <v>64</v>
      </c>
      <c r="AL52">
        <v>78</v>
      </c>
      <c r="AM52">
        <v>65</v>
      </c>
      <c r="AN52">
        <v>85</v>
      </c>
      <c r="AO52">
        <v>54</v>
      </c>
      <c r="AP52">
        <v>98</v>
      </c>
      <c r="AQ52">
        <v>72</v>
      </c>
      <c r="AR52">
        <v>78</v>
      </c>
      <c r="AS52">
        <v>166</v>
      </c>
      <c r="AT52">
        <v>188</v>
      </c>
      <c r="AU52">
        <v>138</v>
      </c>
      <c r="AV52">
        <v>145</v>
      </c>
      <c r="AW52">
        <v>104</v>
      </c>
      <c r="AX52">
        <v>157</v>
      </c>
      <c r="AY52">
        <v>153</v>
      </c>
      <c r="AZ52">
        <v>146</v>
      </c>
      <c r="BA52">
        <v>113</v>
      </c>
      <c r="BB52">
        <v>127</v>
      </c>
      <c r="BC52">
        <v>88</v>
      </c>
      <c r="BD52">
        <v>121</v>
      </c>
      <c r="BE52">
        <v>124</v>
      </c>
      <c r="BF52">
        <v>106</v>
      </c>
      <c r="BG52">
        <v>129</v>
      </c>
    </row>
    <row r="53" spans="1:59" x14ac:dyDescent="0.25">
      <c r="A53" t="s">
        <v>133</v>
      </c>
      <c r="B53">
        <f t="shared" si="0"/>
        <v>6.9019607843137258</v>
      </c>
      <c r="C53">
        <f t="shared" si="1"/>
        <v>6.0307707698462032</v>
      </c>
      <c r="D53">
        <f t="shared" si="2"/>
        <v>-4</v>
      </c>
      <c r="E53">
        <f t="shared" si="3"/>
        <v>25</v>
      </c>
      <c r="F53">
        <f t="shared" si="4"/>
        <v>3</v>
      </c>
      <c r="G53">
        <f t="shared" si="5"/>
        <v>12</v>
      </c>
      <c r="H53">
        <f t="shared" si="6"/>
        <v>6</v>
      </c>
      <c r="I53">
        <v>12</v>
      </c>
      <c r="J53">
        <v>13</v>
      </c>
      <c r="K53">
        <v>6</v>
      </c>
      <c r="L53">
        <v>17</v>
      </c>
      <c r="M53">
        <v>14</v>
      </c>
      <c r="N53">
        <v>25</v>
      </c>
      <c r="O53">
        <v>6</v>
      </c>
      <c r="P53">
        <v>8</v>
      </c>
      <c r="Q53">
        <v>13</v>
      </c>
      <c r="R53">
        <v>5</v>
      </c>
      <c r="S53">
        <v>5</v>
      </c>
      <c r="T53">
        <v>7</v>
      </c>
      <c r="U53">
        <v>8</v>
      </c>
      <c r="V53">
        <v>3</v>
      </c>
      <c r="W53">
        <v>6</v>
      </c>
      <c r="X53">
        <v>6</v>
      </c>
      <c r="Y53">
        <v>13</v>
      </c>
      <c r="Z53">
        <v>7</v>
      </c>
      <c r="AA53">
        <v>11</v>
      </c>
      <c r="AB53">
        <v>6</v>
      </c>
      <c r="AC53">
        <v>11</v>
      </c>
      <c r="AD53">
        <v>0</v>
      </c>
      <c r="AE53">
        <v>5</v>
      </c>
      <c r="AF53">
        <v>1</v>
      </c>
      <c r="AG53">
        <v>-3</v>
      </c>
      <c r="AH53">
        <v>-4</v>
      </c>
      <c r="AI53">
        <v>1</v>
      </c>
      <c r="AJ53">
        <v>16</v>
      </c>
      <c r="AK53">
        <v>12</v>
      </c>
      <c r="AL53">
        <v>14</v>
      </c>
      <c r="AM53">
        <v>13</v>
      </c>
      <c r="AN53">
        <v>14</v>
      </c>
      <c r="AO53">
        <v>5</v>
      </c>
      <c r="AP53">
        <v>0</v>
      </c>
      <c r="AQ53">
        <v>-1</v>
      </c>
      <c r="AR53">
        <v>0</v>
      </c>
      <c r="AS53">
        <v>3</v>
      </c>
      <c r="AT53">
        <v>0</v>
      </c>
      <c r="AU53">
        <v>3</v>
      </c>
      <c r="AV53">
        <v>2</v>
      </c>
      <c r="AW53">
        <v>4</v>
      </c>
      <c r="AX53">
        <v>4</v>
      </c>
      <c r="AY53">
        <v>5</v>
      </c>
      <c r="AZ53">
        <v>5</v>
      </c>
      <c r="BA53">
        <v>2</v>
      </c>
      <c r="BB53">
        <v>-3</v>
      </c>
      <c r="BC53">
        <v>18</v>
      </c>
      <c r="BD53">
        <v>8</v>
      </c>
      <c r="BE53">
        <v>10</v>
      </c>
      <c r="BF53">
        <v>10</v>
      </c>
      <c r="BG53">
        <v>6</v>
      </c>
    </row>
    <row r="54" spans="1:59" x14ac:dyDescent="0.25">
      <c r="A54" t="s">
        <v>134</v>
      </c>
      <c r="B54">
        <f t="shared" si="0"/>
        <v>32.705882352941174</v>
      </c>
      <c r="C54">
        <f t="shared" si="1"/>
        <v>7.7260445705342899</v>
      </c>
      <c r="D54">
        <f t="shared" si="2"/>
        <v>19</v>
      </c>
      <c r="E54">
        <f t="shared" si="3"/>
        <v>49</v>
      </c>
      <c r="F54">
        <f t="shared" si="4"/>
        <v>26</v>
      </c>
      <c r="G54">
        <f t="shared" si="5"/>
        <v>39</v>
      </c>
      <c r="H54">
        <f t="shared" si="6"/>
        <v>32</v>
      </c>
      <c r="I54">
        <v>26</v>
      </c>
      <c r="J54">
        <v>34</v>
      </c>
      <c r="K54">
        <v>22</v>
      </c>
      <c r="L54">
        <v>28</v>
      </c>
      <c r="M54">
        <v>40</v>
      </c>
      <c r="N54">
        <v>25</v>
      </c>
      <c r="O54">
        <v>31</v>
      </c>
      <c r="P54">
        <v>32</v>
      </c>
      <c r="Q54">
        <v>27</v>
      </c>
      <c r="R54">
        <v>32</v>
      </c>
      <c r="S54">
        <v>19</v>
      </c>
      <c r="T54">
        <v>26</v>
      </c>
      <c r="U54">
        <v>38</v>
      </c>
      <c r="V54">
        <v>21</v>
      </c>
      <c r="W54">
        <v>24</v>
      </c>
      <c r="X54">
        <v>42</v>
      </c>
      <c r="Y54">
        <v>42</v>
      </c>
      <c r="Z54">
        <v>39</v>
      </c>
      <c r="AA54">
        <v>41</v>
      </c>
      <c r="AB54">
        <v>32</v>
      </c>
      <c r="AC54">
        <v>31</v>
      </c>
      <c r="AD54">
        <v>35</v>
      </c>
      <c r="AE54">
        <v>45</v>
      </c>
      <c r="AF54">
        <v>26</v>
      </c>
      <c r="AG54">
        <v>36</v>
      </c>
      <c r="AH54">
        <v>38</v>
      </c>
      <c r="AI54">
        <v>40</v>
      </c>
      <c r="AJ54">
        <v>49</v>
      </c>
      <c r="AK54">
        <v>39</v>
      </c>
      <c r="AL54">
        <v>21</v>
      </c>
      <c r="AM54">
        <v>30</v>
      </c>
      <c r="AN54">
        <v>25</v>
      </c>
      <c r="AO54">
        <v>40</v>
      </c>
      <c r="AP54">
        <v>29</v>
      </c>
      <c r="AQ54">
        <v>22</v>
      </c>
      <c r="AR54">
        <v>27</v>
      </c>
      <c r="AS54">
        <v>44</v>
      </c>
      <c r="AT54">
        <v>21</v>
      </c>
      <c r="AU54">
        <v>21</v>
      </c>
      <c r="AV54">
        <v>45</v>
      </c>
      <c r="AW54">
        <v>39</v>
      </c>
      <c r="AX54">
        <v>25</v>
      </c>
      <c r="AY54">
        <v>37</v>
      </c>
      <c r="AZ54">
        <v>32</v>
      </c>
      <c r="BA54">
        <v>35</v>
      </c>
      <c r="BB54">
        <v>44</v>
      </c>
      <c r="BC54">
        <v>37</v>
      </c>
      <c r="BD54">
        <v>38</v>
      </c>
      <c r="BE54">
        <v>33</v>
      </c>
      <c r="BF54">
        <v>28</v>
      </c>
      <c r="BG54">
        <v>35</v>
      </c>
    </row>
    <row r="55" spans="1:59" x14ac:dyDescent="0.25">
      <c r="A55" t="s">
        <v>135</v>
      </c>
      <c r="B55">
        <f t="shared" si="0"/>
        <v>33.470588235294116</v>
      </c>
      <c r="C55">
        <f t="shared" si="1"/>
        <v>13.248928924522875</v>
      </c>
      <c r="D55">
        <f t="shared" si="2"/>
        <v>3</v>
      </c>
      <c r="E55">
        <f t="shared" si="3"/>
        <v>59</v>
      </c>
      <c r="F55">
        <f t="shared" si="4"/>
        <v>23</v>
      </c>
      <c r="G55">
        <f t="shared" si="5"/>
        <v>43</v>
      </c>
      <c r="H55">
        <f t="shared" si="6"/>
        <v>38</v>
      </c>
      <c r="I55">
        <v>25</v>
      </c>
      <c r="J55">
        <v>44</v>
      </c>
      <c r="K55">
        <v>23</v>
      </c>
      <c r="L55">
        <v>22</v>
      </c>
      <c r="M55">
        <v>43</v>
      </c>
      <c r="N55">
        <v>33</v>
      </c>
      <c r="O55">
        <v>38</v>
      </c>
      <c r="P55">
        <v>38</v>
      </c>
      <c r="Q55">
        <v>43</v>
      </c>
      <c r="R55">
        <v>13</v>
      </c>
      <c r="S55">
        <v>48</v>
      </c>
      <c r="T55">
        <v>10</v>
      </c>
      <c r="U55">
        <v>39</v>
      </c>
      <c r="V55">
        <v>40</v>
      </c>
      <c r="W55">
        <v>23</v>
      </c>
      <c r="X55">
        <v>23</v>
      </c>
      <c r="Y55">
        <v>25</v>
      </c>
      <c r="Z55">
        <v>40</v>
      </c>
      <c r="AA55">
        <v>31</v>
      </c>
      <c r="AB55">
        <v>50</v>
      </c>
      <c r="AC55">
        <v>45</v>
      </c>
      <c r="AD55">
        <v>11</v>
      </c>
      <c r="AE55">
        <v>12</v>
      </c>
      <c r="AF55">
        <v>42</v>
      </c>
      <c r="AG55">
        <v>48</v>
      </c>
      <c r="AH55">
        <v>21</v>
      </c>
      <c r="AI55">
        <v>13</v>
      </c>
      <c r="AJ55">
        <v>38</v>
      </c>
      <c r="AK55">
        <v>40</v>
      </c>
      <c r="AL55">
        <v>10</v>
      </c>
      <c r="AM55">
        <v>51</v>
      </c>
      <c r="AN55">
        <v>31</v>
      </c>
      <c r="AO55">
        <v>29</v>
      </c>
      <c r="AP55">
        <v>54</v>
      </c>
      <c r="AQ55">
        <v>45</v>
      </c>
      <c r="AR55">
        <v>3</v>
      </c>
      <c r="AS55">
        <v>19</v>
      </c>
      <c r="AT55">
        <v>44</v>
      </c>
      <c r="AU55">
        <v>33</v>
      </c>
      <c r="AV55">
        <v>45</v>
      </c>
      <c r="AW55">
        <v>42</v>
      </c>
      <c r="AX55">
        <v>40</v>
      </c>
      <c r="AY55">
        <v>36</v>
      </c>
      <c r="AZ55">
        <v>40</v>
      </c>
      <c r="BA55">
        <v>38</v>
      </c>
      <c r="BB55">
        <v>15</v>
      </c>
      <c r="BC55">
        <v>59</v>
      </c>
      <c r="BD55">
        <v>28</v>
      </c>
      <c r="BE55">
        <v>43</v>
      </c>
      <c r="BF55">
        <v>44</v>
      </c>
      <c r="BG55">
        <v>37</v>
      </c>
    </row>
    <row r="56" spans="1:59" x14ac:dyDescent="0.25">
      <c r="A56" t="s">
        <v>136</v>
      </c>
      <c r="B56">
        <f t="shared" si="0"/>
        <v>14.117647058823529</v>
      </c>
      <c r="C56">
        <f t="shared" si="1"/>
        <v>2.6581727470089653</v>
      </c>
      <c r="D56">
        <f t="shared" si="2"/>
        <v>6</v>
      </c>
      <c r="E56">
        <f t="shared" si="3"/>
        <v>18</v>
      </c>
      <c r="F56">
        <f t="shared" si="4"/>
        <v>12</v>
      </c>
      <c r="G56">
        <f t="shared" si="5"/>
        <v>16</v>
      </c>
      <c r="H56">
        <f t="shared" si="6"/>
        <v>15</v>
      </c>
      <c r="I56">
        <v>18</v>
      </c>
      <c r="J56">
        <v>15</v>
      </c>
      <c r="K56">
        <v>12</v>
      </c>
      <c r="L56">
        <v>15</v>
      </c>
      <c r="M56">
        <v>16</v>
      </c>
      <c r="N56">
        <v>13</v>
      </c>
      <c r="O56">
        <v>11</v>
      </c>
      <c r="P56">
        <v>16</v>
      </c>
      <c r="Q56">
        <v>15</v>
      </c>
      <c r="R56">
        <v>17</v>
      </c>
      <c r="S56">
        <v>16</v>
      </c>
      <c r="T56">
        <v>14</v>
      </c>
      <c r="U56">
        <v>16</v>
      </c>
      <c r="V56">
        <v>12</v>
      </c>
      <c r="W56">
        <v>17</v>
      </c>
      <c r="X56">
        <v>12</v>
      </c>
      <c r="Y56">
        <v>14</v>
      </c>
      <c r="Z56">
        <v>12</v>
      </c>
      <c r="AA56">
        <v>13</v>
      </c>
      <c r="AB56">
        <v>10</v>
      </c>
      <c r="AC56">
        <v>13</v>
      </c>
      <c r="AD56">
        <v>17</v>
      </c>
      <c r="AE56">
        <v>11</v>
      </c>
      <c r="AF56">
        <v>17</v>
      </c>
      <c r="AG56">
        <v>16</v>
      </c>
      <c r="AH56">
        <v>15</v>
      </c>
      <c r="AI56">
        <v>15</v>
      </c>
      <c r="AJ56">
        <v>16</v>
      </c>
      <c r="AK56">
        <v>16</v>
      </c>
      <c r="AL56">
        <v>17</v>
      </c>
      <c r="AM56">
        <v>15</v>
      </c>
      <c r="AN56">
        <v>12</v>
      </c>
      <c r="AO56">
        <v>16</v>
      </c>
      <c r="AP56">
        <v>16</v>
      </c>
      <c r="AQ56">
        <v>16</v>
      </c>
      <c r="AR56">
        <v>13</v>
      </c>
      <c r="AS56">
        <v>13</v>
      </c>
      <c r="AT56">
        <v>13</v>
      </c>
      <c r="AU56">
        <v>13</v>
      </c>
      <c r="AV56">
        <v>17</v>
      </c>
      <c r="AW56">
        <v>15</v>
      </c>
      <c r="AX56">
        <v>14</v>
      </c>
      <c r="AY56">
        <v>17</v>
      </c>
      <c r="AZ56">
        <v>15</v>
      </c>
      <c r="BA56">
        <v>12</v>
      </c>
      <c r="BB56">
        <v>10</v>
      </c>
      <c r="BC56">
        <v>18</v>
      </c>
      <c r="BD56">
        <v>15</v>
      </c>
      <c r="BE56">
        <v>7</v>
      </c>
      <c r="BF56">
        <v>6</v>
      </c>
      <c r="BG56">
        <v>10</v>
      </c>
    </row>
    <row r="57" spans="1:59" x14ac:dyDescent="0.25">
      <c r="A57" t="s">
        <v>137</v>
      </c>
      <c r="B57">
        <f t="shared" si="0"/>
        <v>24.03921568627451</v>
      </c>
      <c r="C57">
        <f t="shared" si="1"/>
        <v>8.3497563660593723</v>
      </c>
      <c r="D57">
        <f t="shared" si="2"/>
        <v>8</v>
      </c>
      <c r="E57">
        <f t="shared" si="3"/>
        <v>40</v>
      </c>
      <c r="F57">
        <f t="shared" si="4"/>
        <v>16</v>
      </c>
      <c r="G57">
        <f t="shared" si="5"/>
        <v>30</v>
      </c>
      <c r="H57">
        <f t="shared" si="6"/>
        <v>25</v>
      </c>
      <c r="I57">
        <v>16</v>
      </c>
      <c r="J57">
        <v>23</v>
      </c>
      <c r="K57">
        <v>12</v>
      </c>
      <c r="L57">
        <v>30</v>
      </c>
      <c r="M57">
        <v>22</v>
      </c>
      <c r="N57">
        <v>19</v>
      </c>
      <c r="O57">
        <v>27</v>
      </c>
      <c r="P57">
        <v>22</v>
      </c>
      <c r="Q57">
        <v>11</v>
      </c>
      <c r="R57">
        <v>26</v>
      </c>
      <c r="S57">
        <v>24</v>
      </c>
      <c r="T57">
        <v>12</v>
      </c>
      <c r="U57">
        <v>22</v>
      </c>
      <c r="V57">
        <v>15</v>
      </c>
      <c r="W57">
        <v>23</v>
      </c>
      <c r="X57">
        <v>20</v>
      </c>
      <c r="Y57">
        <v>21</v>
      </c>
      <c r="Z57">
        <v>15</v>
      </c>
      <c r="AA57">
        <v>28</v>
      </c>
      <c r="AB57">
        <v>37</v>
      </c>
      <c r="AC57">
        <v>33</v>
      </c>
      <c r="AD57">
        <v>25</v>
      </c>
      <c r="AE57">
        <v>40</v>
      </c>
      <c r="AF57">
        <v>31</v>
      </c>
      <c r="AG57">
        <v>26</v>
      </c>
      <c r="AH57">
        <v>28</v>
      </c>
      <c r="AI57">
        <v>10</v>
      </c>
      <c r="AJ57">
        <v>8</v>
      </c>
      <c r="AK57">
        <v>17</v>
      </c>
      <c r="AL57">
        <v>25</v>
      </c>
      <c r="AM57">
        <v>27</v>
      </c>
      <c r="AN57">
        <v>24</v>
      </c>
      <c r="AO57">
        <v>14</v>
      </c>
      <c r="AP57">
        <v>13</v>
      </c>
      <c r="AQ57">
        <v>34</v>
      </c>
      <c r="AR57">
        <v>35</v>
      </c>
      <c r="AS57">
        <v>29</v>
      </c>
      <c r="AT57">
        <v>12</v>
      </c>
      <c r="AU57">
        <v>34</v>
      </c>
      <c r="AV57">
        <v>27</v>
      </c>
      <c r="AW57">
        <v>36</v>
      </c>
      <c r="AX57">
        <v>13</v>
      </c>
      <c r="AY57">
        <v>14</v>
      </c>
      <c r="AZ57">
        <v>34</v>
      </c>
      <c r="BA57">
        <v>24</v>
      </c>
      <c r="BB57">
        <v>28</v>
      </c>
      <c r="BC57">
        <v>29</v>
      </c>
      <c r="BD57">
        <v>32</v>
      </c>
      <c r="BE57">
        <v>39</v>
      </c>
      <c r="BF57">
        <v>30</v>
      </c>
      <c r="BG57">
        <v>30</v>
      </c>
    </row>
    <row r="58" spans="1:59" x14ac:dyDescent="0.25">
      <c r="A58" t="s">
        <v>139</v>
      </c>
      <c r="B58">
        <f t="shared" si="0"/>
        <v>74.529411764705884</v>
      </c>
      <c r="C58">
        <f t="shared" si="1"/>
        <v>16.401649845276513</v>
      </c>
      <c r="D58">
        <f t="shared" si="2"/>
        <v>34</v>
      </c>
      <c r="E58">
        <f t="shared" si="3"/>
        <v>101</v>
      </c>
      <c r="F58">
        <f t="shared" si="4"/>
        <v>61</v>
      </c>
      <c r="G58">
        <f t="shared" si="5"/>
        <v>90</v>
      </c>
      <c r="H58">
        <f t="shared" si="6"/>
        <v>73</v>
      </c>
      <c r="I58">
        <v>70</v>
      </c>
      <c r="J58">
        <v>69</v>
      </c>
      <c r="K58">
        <v>59</v>
      </c>
      <c r="L58">
        <v>91</v>
      </c>
      <c r="M58">
        <v>91</v>
      </c>
      <c r="N58">
        <v>73</v>
      </c>
      <c r="O58">
        <v>97</v>
      </c>
      <c r="P58">
        <v>101</v>
      </c>
      <c r="Q58">
        <v>91</v>
      </c>
      <c r="R58">
        <v>94</v>
      </c>
      <c r="S58">
        <v>72</v>
      </c>
      <c r="T58">
        <v>59</v>
      </c>
      <c r="U58">
        <v>92</v>
      </c>
      <c r="V58">
        <v>84</v>
      </c>
      <c r="W58">
        <v>99</v>
      </c>
      <c r="X58">
        <v>87</v>
      </c>
      <c r="Y58">
        <v>76</v>
      </c>
      <c r="Z58">
        <v>88</v>
      </c>
      <c r="AA58">
        <v>98</v>
      </c>
      <c r="AB58">
        <v>81</v>
      </c>
      <c r="AC58">
        <v>90</v>
      </c>
      <c r="AD58">
        <v>70</v>
      </c>
      <c r="AE58">
        <v>72</v>
      </c>
      <c r="AF58">
        <v>100</v>
      </c>
      <c r="AG58">
        <v>92</v>
      </c>
      <c r="AH58">
        <v>82</v>
      </c>
      <c r="AI58">
        <v>89</v>
      </c>
      <c r="AJ58">
        <v>91</v>
      </c>
      <c r="AK58">
        <v>77</v>
      </c>
      <c r="AL58">
        <v>73</v>
      </c>
      <c r="AM58">
        <v>82</v>
      </c>
      <c r="AN58">
        <v>56</v>
      </c>
      <c r="AO58">
        <v>55</v>
      </c>
      <c r="AP58">
        <v>68</v>
      </c>
      <c r="AQ58">
        <v>67</v>
      </c>
      <c r="AR58">
        <v>65</v>
      </c>
      <c r="AS58">
        <v>34</v>
      </c>
      <c r="AT58">
        <v>61</v>
      </c>
      <c r="AU58">
        <v>48</v>
      </c>
      <c r="AV58">
        <v>67</v>
      </c>
      <c r="AW58">
        <v>54</v>
      </c>
      <c r="AX58">
        <v>67</v>
      </c>
      <c r="AY58">
        <v>86</v>
      </c>
      <c r="AZ58">
        <v>78</v>
      </c>
      <c r="BA58">
        <v>78</v>
      </c>
      <c r="BB58">
        <v>49</v>
      </c>
      <c r="BC58">
        <v>54</v>
      </c>
      <c r="BD58">
        <v>46</v>
      </c>
      <c r="BE58">
        <v>57</v>
      </c>
      <c r="BF58">
        <v>56</v>
      </c>
      <c r="BG58">
        <v>65</v>
      </c>
    </row>
    <row r="59" spans="1:59" x14ac:dyDescent="0.25">
      <c r="A59" t="s">
        <v>140</v>
      </c>
      <c r="B59">
        <f t="shared" si="0"/>
        <v>32.450980392156865</v>
      </c>
      <c r="C59">
        <f t="shared" si="1"/>
        <v>30.209477801173723</v>
      </c>
      <c r="D59">
        <f t="shared" si="2"/>
        <v>0</v>
      </c>
      <c r="E59">
        <f t="shared" si="3"/>
        <v>113</v>
      </c>
      <c r="F59">
        <f t="shared" si="4"/>
        <v>7</v>
      </c>
      <c r="G59">
        <f t="shared" si="5"/>
        <v>57</v>
      </c>
      <c r="H59">
        <f t="shared" si="6"/>
        <v>20</v>
      </c>
      <c r="I59">
        <v>40</v>
      </c>
      <c r="J59">
        <v>0</v>
      </c>
      <c r="K59">
        <v>16</v>
      </c>
      <c r="L59">
        <v>40</v>
      </c>
      <c r="M59">
        <v>40</v>
      </c>
      <c r="N59">
        <v>41</v>
      </c>
      <c r="O59">
        <v>10</v>
      </c>
      <c r="P59">
        <v>18</v>
      </c>
      <c r="Q59">
        <v>6</v>
      </c>
      <c r="R59">
        <v>3</v>
      </c>
      <c r="S59">
        <v>4</v>
      </c>
      <c r="T59">
        <v>4</v>
      </c>
      <c r="U59">
        <v>8</v>
      </c>
      <c r="V59">
        <v>8</v>
      </c>
      <c r="W59">
        <v>6</v>
      </c>
      <c r="X59">
        <v>25</v>
      </c>
      <c r="Y59">
        <v>20</v>
      </c>
      <c r="Z59">
        <v>2</v>
      </c>
      <c r="AA59">
        <v>113</v>
      </c>
      <c r="AB59">
        <v>15</v>
      </c>
      <c r="AC59">
        <v>72</v>
      </c>
      <c r="AD59">
        <v>26</v>
      </c>
      <c r="AE59">
        <v>0</v>
      </c>
      <c r="AF59">
        <v>10</v>
      </c>
      <c r="AG59">
        <v>64</v>
      </c>
      <c r="AH59">
        <v>63</v>
      </c>
      <c r="AI59">
        <v>68</v>
      </c>
      <c r="AJ59">
        <v>64</v>
      </c>
      <c r="AK59">
        <v>70</v>
      </c>
      <c r="AL59">
        <v>88</v>
      </c>
      <c r="AM59">
        <v>29</v>
      </c>
      <c r="AN59">
        <v>5</v>
      </c>
      <c r="AO59">
        <v>28</v>
      </c>
      <c r="AP59">
        <v>6</v>
      </c>
      <c r="AQ59">
        <v>14</v>
      </c>
      <c r="AR59">
        <v>7</v>
      </c>
      <c r="AS59">
        <v>79</v>
      </c>
      <c r="AT59">
        <v>101</v>
      </c>
      <c r="AU59">
        <v>57</v>
      </c>
      <c r="AV59">
        <v>95</v>
      </c>
      <c r="AW59">
        <v>43</v>
      </c>
      <c r="AX59">
        <v>32</v>
      </c>
      <c r="AY59">
        <v>15</v>
      </c>
      <c r="AZ59">
        <v>7</v>
      </c>
      <c r="BA59">
        <v>6</v>
      </c>
      <c r="BB59">
        <v>44</v>
      </c>
      <c r="BC59">
        <v>9</v>
      </c>
      <c r="BD59">
        <v>7</v>
      </c>
      <c r="BE59">
        <v>43</v>
      </c>
      <c r="BF59">
        <v>17</v>
      </c>
      <c r="BG59">
        <v>67</v>
      </c>
    </row>
    <row r="60" spans="1:59" x14ac:dyDescent="0.25">
      <c r="A60" t="s">
        <v>141</v>
      </c>
      <c r="B60">
        <f t="shared" si="0"/>
        <v>1.18</v>
      </c>
      <c r="C60">
        <f t="shared" si="1"/>
        <v>0.89647837084212745</v>
      </c>
      <c r="D60">
        <f t="shared" si="2"/>
        <v>0</v>
      </c>
      <c r="E60">
        <f t="shared" si="3"/>
        <v>2</v>
      </c>
      <c r="F60">
        <f t="shared" si="4"/>
        <v>0</v>
      </c>
      <c r="G60">
        <f t="shared" si="5"/>
        <v>2</v>
      </c>
      <c r="H60">
        <f t="shared" si="6"/>
        <v>1.5</v>
      </c>
      <c r="I60">
        <v>2</v>
      </c>
      <c r="J60">
        <v>0</v>
      </c>
      <c r="K60">
        <v>2</v>
      </c>
      <c r="L60">
        <v>1</v>
      </c>
      <c r="M60">
        <v>2</v>
      </c>
      <c r="N60">
        <v>0</v>
      </c>
      <c r="O60">
        <v>2</v>
      </c>
      <c r="P60">
        <v>0</v>
      </c>
      <c r="Q60">
        <v>2</v>
      </c>
      <c r="R60">
        <v>0</v>
      </c>
      <c r="S60">
        <v>2</v>
      </c>
      <c r="T60">
        <v>1</v>
      </c>
      <c r="U60">
        <v>2</v>
      </c>
      <c r="V60">
        <v>0</v>
      </c>
      <c r="W60">
        <v>2</v>
      </c>
      <c r="X60">
        <v>0</v>
      </c>
      <c r="Y60">
        <v>2</v>
      </c>
      <c r="Z60">
        <v>1</v>
      </c>
      <c r="AA60">
        <v>2</v>
      </c>
      <c r="AB60">
        <v>0</v>
      </c>
      <c r="AC60">
        <v>2</v>
      </c>
      <c r="AD60">
        <v>1</v>
      </c>
      <c r="AE60">
        <v>2</v>
      </c>
      <c r="AF60">
        <v>0</v>
      </c>
      <c r="AG60">
        <v>2</v>
      </c>
      <c r="AH60">
        <v>0</v>
      </c>
      <c r="AI60">
        <v>2</v>
      </c>
      <c r="AJ60">
        <v>0</v>
      </c>
      <c r="AK60">
        <v>2</v>
      </c>
      <c r="AL60">
        <v>1</v>
      </c>
      <c r="AM60">
        <v>2</v>
      </c>
      <c r="AN60">
        <v>0</v>
      </c>
      <c r="AO60">
        <v>2</v>
      </c>
      <c r="AP60">
        <v>1</v>
      </c>
      <c r="AQ60">
        <v>2</v>
      </c>
      <c r="AR60">
        <v>0</v>
      </c>
      <c r="AS60">
        <v>2</v>
      </c>
      <c r="AT60">
        <v>0</v>
      </c>
      <c r="AU60">
        <v>2</v>
      </c>
      <c r="AV60">
        <v>0</v>
      </c>
      <c r="AW60">
        <v>2</v>
      </c>
      <c r="AX60">
        <v>1</v>
      </c>
      <c r="AY60">
        <v>2</v>
      </c>
      <c r="AZ60">
        <v>0</v>
      </c>
      <c r="BA60">
        <v>2</v>
      </c>
      <c r="BB60">
        <v>1</v>
      </c>
      <c r="BC60">
        <v>2</v>
      </c>
      <c r="BD60">
        <v>0</v>
      </c>
      <c r="BE60">
        <v>2</v>
      </c>
      <c r="BF60">
        <v>1</v>
      </c>
    </row>
    <row r="61" spans="1:59" x14ac:dyDescent="0.25">
      <c r="A61" t="s">
        <v>142</v>
      </c>
      <c r="B61">
        <f t="shared" si="0"/>
        <v>34.520000000000003</v>
      </c>
      <c r="C61">
        <f t="shared" si="1"/>
        <v>5.4781197429745374</v>
      </c>
      <c r="D61">
        <f t="shared" si="2"/>
        <v>24</v>
      </c>
      <c r="E61">
        <f t="shared" si="3"/>
        <v>46</v>
      </c>
      <c r="F61">
        <f t="shared" si="4"/>
        <v>31</v>
      </c>
      <c r="G61">
        <f t="shared" si="5"/>
        <v>39</v>
      </c>
      <c r="H61">
        <f t="shared" si="6"/>
        <v>34</v>
      </c>
      <c r="I61">
        <v>34</v>
      </c>
      <c r="J61">
        <v>42</v>
      </c>
      <c r="K61">
        <v>39</v>
      </c>
      <c r="L61">
        <v>31</v>
      </c>
      <c r="M61">
        <v>39</v>
      </c>
      <c r="N61">
        <v>31</v>
      </c>
      <c r="O61">
        <v>29</v>
      </c>
      <c r="P61">
        <v>37</v>
      </c>
      <c r="Q61">
        <v>46</v>
      </c>
      <c r="R61">
        <v>36</v>
      </c>
      <c r="S61">
        <v>44</v>
      </c>
      <c r="T61">
        <v>34</v>
      </c>
      <c r="U61">
        <v>28</v>
      </c>
      <c r="V61">
        <v>27</v>
      </c>
      <c r="W61">
        <v>27</v>
      </c>
      <c r="X61">
        <v>42</v>
      </c>
      <c r="Y61">
        <v>32</v>
      </c>
      <c r="Z61">
        <v>24</v>
      </c>
      <c r="AA61">
        <v>36</v>
      </c>
      <c r="AB61">
        <v>44</v>
      </c>
      <c r="AC61">
        <v>42</v>
      </c>
      <c r="AD61">
        <v>37</v>
      </c>
      <c r="AE61">
        <v>34</v>
      </c>
      <c r="AF61">
        <v>32</v>
      </c>
      <c r="AG61">
        <v>33</v>
      </c>
      <c r="AH61">
        <v>32</v>
      </c>
      <c r="AI61">
        <v>39</v>
      </c>
      <c r="AJ61">
        <v>31</v>
      </c>
      <c r="AK61">
        <v>35</v>
      </c>
      <c r="AL61">
        <v>29</v>
      </c>
      <c r="AM61">
        <v>27</v>
      </c>
      <c r="AN61">
        <v>30</v>
      </c>
      <c r="AO61">
        <v>46</v>
      </c>
      <c r="AP61">
        <v>27</v>
      </c>
      <c r="AQ61">
        <v>28</v>
      </c>
      <c r="AR61">
        <v>40</v>
      </c>
      <c r="AS61">
        <v>37</v>
      </c>
      <c r="AT61">
        <v>34</v>
      </c>
      <c r="AU61">
        <v>37</v>
      </c>
      <c r="AV61">
        <v>39</v>
      </c>
      <c r="AW61">
        <v>33</v>
      </c>
      <c r="AX61">
        <v>40</v>
      </c>
      <c r="AY61">
        <v>35</v>
      </c>
      <c r="AZ61">
        <v>34</v>
      </c>
      <c r="BA61">
        <v>31</v>
      </c>
      <c r="BB61">
        <v>32</v>
      </c>
      <c r="BC61">
        <v>32</v>
      </c>
      <c r="BD61">
        <v>40</v>
      </c>
      <c r="BE61">
        <v>27</v>
      </c>
      <c r="BF61">
        <v>31</v>
      </c>
    </row>
    <row r="62" spans="1:59" x14ac:dyDescent="0.25">
      <c r="A62" t="s">
        <v>188</v>
      </c>
      <c r="B62">
        <f t="shared" si="0"/>
        <v>28.823529411764707</v>
      </c>
      <c r="C62">
        <f t="shared" si="1"/>
        <v>10.47416990954976</v>
      </c>
      <c r="D62">
        <f t="shared" si="2"/>
        <v>6</v>
      </c>
      <c r="E62">
        <f t="shared" si="3"/>
        <v>56</v>
      </c>
      <c r="F62">
        <f t="shared" si="4"/>
        <v>21</v>
      </c>
      <c r="G62">
        <f t="shared" si="5"/>
        <v>35</v>
      </c>
      <c r="H62">
        <f t="shared" si="6"/>
        <v>29</v>
      </c>
      <c r="I62">
        <v>21</v>
      </c>
      <c r="J62">
        <v>53</v>
      </c>
      <c r="K62">
        <v>33</v>
      </c>
      <c r="L62">
        <v>34</v>
      </c>
      <c r="M62">
        <v>29</v>
      </c>
      <c r="N62">
        <v>41</v>
      </c>
      <c r="O62">
        <v>24</v>
      </c>
      <c r="P62">
        <v>41</v>
      </c>
      <c r="Q62">
        <v>17</v>
      </c>
      <c r="R62">
        <v>38</v>
      </c>
      <c r="S62">
        <v>44</v>
      </c>
      <c r="T62">
        <v>25</v>
      </c>
      <c r="U62">
        <v>19</v>
      </c>
      <c r="V62">
        <v>21</v>
      </c>
      <c r="W62">
        <v>24</v>
      </c>
      <c r="X62">
        <v>10</v>
      </c>
      <c r="Y62">
        <v>35</v>
      </c>
      <c r="Z62">
        <v>18</v>
      </c>
      <c r="AA62">
        <v>33</v>
      </c>
      <c r="AB62">
        <v>22</v>
      </c>
      <c r="AC62">
        <v>13</v>
      </c>
      <c r="AD62">
        <v>31</v>
      </c>
      <c r="AE62">
        <v>19</v>
      </c>
      <c r="AF62">
        <v>20</v>
      </c>
      <c r="AG62">
        <v>35</v>
      </c>
      <c r="AH62">
        <v>43</v>
      </c>
      <c r="AI62">
        <v>39</v>
      </c>
      <c r="AJ62">
        <v>19</v>
      </c>
      <c r="AK62">
        <v>56</v>
      </c>
      <c r="AL62">
        <v>47</v>
      </c>
      <c r="AM62">
        <v>29</v>
      </c>
      <c r="AN62">
        <v>31</v>
      </c>
      <c r="AO62">
        <v>34</v>
      </c>
      <c r="AP62">
        <v>23</v>
      </c>
      <c r="AQ62">
        <v>26</v>
      </c>
      <c r="AR62">
        <v>6</v>
      </c>
      <c r="AS62">
        <v>31</v>
      </c>
      <c r="AT62">
        <v>24</v>
      </c>
      <c r="AU62">
        <v>31</v>
      </c>
      <c r="AV62">
        <v>14</v>
      </c>
      <c r="AW62">
        <v>35</v>
      </c>
      <c r="AX62">
        <v>29</v>
      </c>
      <c r="AY62">
        <v>37</v>
      </c>
      <c r="AZ62">
        <v>19</v>
      </c>
      <c r="BA62">
        <v>17</v>
      </c>
      <c r="BB62">
        <v>33</v>
      </c>
      <c r="BC62">
        <v>32</v>
      </c>
      <c r="BD62">
        <v>21</v>
      </c>
      <c r="BE62">
        <v>28</v>
      </c>
      <c r="BF62">
        <v>34</v>
      </c>
      <c r="BG62">
        <v>32</v>
      </c>
    </row>
    <row r="63" spans="1:59" x14ac:dyDescent="0.25">
      <c r="A63" t="s">
        <v>189</v>
      </c>
      <c r="B63">
        <f t="shared" si="0"/>
        <v>13.313725490196079</v>
      </c>
      <c r="C63">
        <f t="shared" si="1"/>
        <v>2.4371310681079992</v>
      </c>
      <c r="D63">
        <f t="shared" si="2"/>
        <v>9</v>
      </c>
      <c r="E63">
        <f t="shared" si="3"/>
        <v>20</v>
      </c>
      <c r="F63">
        <f t="shared" si="4"/>
        <v>12</v>
      </c>
      <c r="G63">
        <f t="shared" si="5"/>
        <v>14</v>
      </c>
      <c r="H63">
        <f t="shared" si="6"/>
        <v>13</v>
      </c>
      <c r="I63">
        <v>14</v>
      </c>
      <c r="J63">
        <v>13</v>
      </c>
      <c r="K63">
        <v>12</v>
      </c>
      <c r="L63">
        <v>19</v>
      </c>
      <c r="M63">
        <v>10</v>
      </c>
      <c r="N63">
        <v>12</v>
      </c>
      <c r="O63">
        <v>11</v>
      </c>
      <c r="P63">
        <v>9</v>
      </c>
      <c r="Q63">
        <v>12</v>
      </c>
      <c r="R63">
        <v>10</v>
      </c>
      <c r="S63">
        <v>13</v>
      </c>
      <c r="T63">
        <v>18</v>
      </c>
      <c r="U63">
        <v>14</v>
      </c>
      <c r="V63">
        <v>11</v>
      </c>
      <c r="W63">
        <v>16</v>
      </c>
      <c r="X63">
        <v>14</v>
      </c>
      <c r="Y63">
        <v>13</v>
      </c>
      <c r="Z63">
        <v>11</v>
      </c>
      <c r="AA63">
        <v>13</v>
      </c>
      <c r="AB63">
        <v>11</v>
      </c>
      <c r="AC63">
        <v>16</v>
      </c>
      <c r="AD63">
        <v>15</v>
      </c>
      <c r="AE63">
        <v>14</v>
      </c>
      <c r="AF63">
        <v>20</v>
      </c>
      <c r="AG63">
        <v>12</v>
      </c>
      <c r="AH63">
        <v>11</v>
      </c>
      <c r="AI63">
        <v>11</v>
      </c>
      <c r="AJ63">
        <v>13</v>
      </c>
      <c r="AK63">
        <v>12</v>
      </c>
      <c r="AL63">
        <v>12</v>
      </c>
      <c r="AM63">
        <v>12</v>
      </c>
      <c r="AN63">
        <v>13</v>
      </c>
      <c r="AO63">
        <v>15</v>
      </c>
      <c r="AP63">
        <v>13</v>
      </c>
      <c r="AQ63">
        <v>13</v>
      </c>
      <c r="AR63">
        <v>16</v>
      </c>
      <c r="AS63">
        <v>12</v>
      </c>
      <c r="AT63">
        <v>12</v>
      </c>
      <c r="AU63">
        <v>12</v>
      </c>
      <c r="AV63">
        <v>13</v>
      </c>
      <c r="AW63">
        <v>13</v>
      </c>
      <c r="AX63">
        <v>13</v>
      </c>
      <c r="AY63">
        <v>14</v>
      </c>
      <c r="AZ63">
        <v>13</v>
      </c>
      <c r="BA63">
        <v>12</v>
      </c>
      <c r="BB63">
        <v>13</v>
      </c>
      <c r="BC63">
        <v>16</v>
      </c>
      <c r="BD63">
        <v>12</v>
      </c>
      <c r="BE63">
        <v>19</v>
      </c>
      <c r="BF63">
        <v>12</v>
      </c>
      <c r="BG63">
        <v>19</v>
      </c>
    </row>
    <row r="64" spans="1:59" x14ac:dyDescent="0.25">
      <c r="A64" t="s">
        <v>190</v>
      </c>
      <c r="B64">
        <f t="shared" si="0"/>
        <v>133.94117647058823</v>
      </c>
      <c r="C64">
        <f t="shared" si="1"/>
        <v>37.740382491281615</v>
      </c>
      <c r="D64">
        <f t="shared" si="2"/>
        <v>40</v>
      </c>
      <c r="E64">
        <f t="shared" si="3"/>
        <v>215</v>
      </c>
      <c r="F64">
        <f t="shared" si="4"/>
        <v>100</v>
      </c>
      <c r="G64">
        <f t="shared" si="5"/>
        <v>158</v>
      </c>
      <c r="H64">
        <f t="shared" si="6"/>
        <v>139</v>
      </c>
      <c r="I64">
        <v>114</v>
      </c>
      <c r="J64">
        <v>93</v>
      </c>
      <c r="K64">
        <v>89</v>
      </c>
      <c r="L64">
        <v>133</v>
      </c>
      <c r="M64">
        <v>114</v>
      </c>
      <c r="N64">
        <v>50</v>
      </c>
      <c r="O64">
        <v>78</v>
      </c>
      <c r="P64">
        <v>91</v>
      </c>
      <c r="Q64">
        <v>158</v>
      </c>
      <c r="R64">
        <v>182</v>
      </c>
      <c r="S64">
        <v>122</v>
      </c>
      <c r="T64">
        <v>89</v>
      </c>
      <c r="U64">
        <v>156</v>
      </c>
      <c r="V64">
        <v>100</v>
      </c>
      <c r="W64">
        <v>98</v>
      </c>
      <c r="X64">
        <v>124</v>
      </c>
      <c r="Y64">
        <v>106</v>
      </c>
      <c r="Z64">
        <v>40</v>
      </c>
      <c r="AA64">
        <v>215</v>
      </c>
      <c r="AB64">
        <v>187</v>
      </c>
      <c r="AC64">
        <v>139</v>
      </c>
      <c r="AD64">
        <v>141</v>
      </c>
      <c r="AE64">
        <v>161</v>
      </c>
      <c r="AF64">
        <v>129</v>
      </c>
      <c r="AG64">
        <v>158</v>
      </c>
      <c r="AH64">
        <v>177</v>
      </c>
      <c r="AI64">
        <v>95</v>
      </c>
      <c r="AJ64">
        <v>184</v>
      </c>
      <c r="AK64">
        <v>194</v>
      </c>
      <c r="AL64">
        <v>124</v>
      </c>
      <c r="AM64">
        <v>148</v>
      </c>
      <c r="AN64">
        <v>179</v>
      </c>
      <c r="AO64">
        <v>163</v>
      </c>
      <c r="AP64">
        <v>155</v>
      </c>
      <c r="AQ64">
        <v>152</v>
      </c>
      <c r="AR64">
        <v>126</v>
      </c>
      <c r="AS64">
        <v>153</v>
      </c>
      <c r="AT64">
        <v>156</v>
      </c>
      <c r="AU64">
        <v>119</v>
      </c>
      <c r="AV64">
        <v>144</v>
      </c>
      <c r="AW64">
        <v>172</v>
      </c>
      <c r="AX64">
        <v>124</v>
      </c>
      <c r="AY64">
        <v>98</v>
      </c>
      <c r="AZ64">
        <v>132</v>
      </c>
      <c r="BA64">
        <v>159</v>
      </c>
      <c r="BB64">
        <v>182</v>
      </c>
      <c r="BC64">
        <v>150</v>
      </c>
      <c r="BD64">
        <v>89</v>
      </c>
      <c r="BE64">
        <v>149</v>
      </c>
      <c r="BF64">
        <v>158</v>
      </c>
      <c r="BG64">
        <v>82</v>
      </c>
    </row>
    <row r="65" spans="1:59" x14ac:dyDescent="0.25">
      <c r="A65" t="s">
        <v>191</v>
      </c>
      <c r="B65">
        <f t="shared" si="0"/>
        <v>60.882352941176471</v>
      </c>
      <c r="C65">
        <f t="shared" si="1"/>
        <v>15.896725522979283</v>
      </c>
      <c r="D65">
        <f t="shared" si="2"/>
        <v>33</v>
      </c>
      <c r="E65">
        <f t="shared" si="3"/>
        <v>107</v>
      </c>
      <c r="F65">
        <f t="shared" si="4"/>
        <v>51</v>
      </c>
      <c r="G65">
        <f t="shared" si="5"/>
        <v>73</v>
      </c>
      <c r="H65">
        <f t="shared" si="6"/>
        <v>58</v>
      </c>
      <c r="I65">
        <v>59</v>
      </c>
      <c r="J65">
        <v>79</v>
      </c>
      <c r="K65">
        <v>73</v>
      </c>
      <c r="L65">
        <v>57</v>
      </c>
      <c r="M65">
        <v>49</v>
      </c>
      <c r="N65">
        <v>51</v>
      </c>
      <c r="O65">
        <v>58</v>
      </c>
      <c r="P65">
        <v>56</v>
      </c>
      <c r="Q65">
        <v>76</v>
      </c>
      <c r="R65">
        <v>73</v>
      </c>
      <c r="S65">
        <v>54</v>
      </c>
      <c r="T65">
        <v>43</v>
      </c>
      <c r="U65">
        <v>73</v>
      </c>
      <c r="V65">
        <v>60</v>
      </c>
      <c r="W65">
        <v>58</v>
      </c>
      <c r="X65">
        <v>82</v>
      </c>
      <c r="Y65">
        <v>76</v>
      </c>
      <c r="Z65">
        <v>56</v>
      </c>
      <c r="AA65">
        <v>73</v>
      </c>
      <c r="AB65">
        <v>55</v>
      </c>
      <c r="AC65">
        <v>37</v>
      </c>
      <c r="AD65">
        <v>107</v>
      </c>
      <c r="AE65">
        <v>80</v>
      </c>
      <c r="AF65">
        <v>63</v>
      </c>
      <c r="AG65">
        <v>33</v>
      </c>
      <c r="AH65">
        <v>55</v>
      </c>
      <c r="AI65">
        <v>57</v>
      </c>
      <c r="AJ65">
        <v>51</v>
      </c>
      <c r="AK65">
        <v>79</v>
      </c>
      <c r="AL65">
        <v>40</v>
      </c>
      <c r="AM65">
        <v>59</v>
      </c>
      <c r="AN65">
        <v>49</v>
      </c>
      <c r="AO65">
        <v>47</v>
      </c>
      <c r="AP65">
        <v>50</v>
      </c>
      <c r="AQ65">
        <v>65</v>
      </c>
      <c r="AR65">
        <v>35</v>
      </c>
      <c r="AS65">
        <v>59</v>
      </c>
      <c r="AT65">
        <v>37</v>
      </c>
      <c r="AU65">
        <v>56</v>
      </c>
      <c r="AV65">
        <v>92</v>
      </c>
      <c r="AW65">
        <v>59</v>
      </c>
      <c r="AX65">
        <v>56</v>
      </c>
      <c r="AY65">
        <v>53</v>
      </c>
      <c r="AZ65">
        <v>67</v>
      </c>
      <c r="BA65">
        <v>63</v>
      </c>
      <c r="BB65">
        <v>50</v>
      </c>
      <c r="BC65">
        <v>107</v>
      </c>
      <c r="BD65">
        <v>47</v>
      </c>
      <c r="BE65">
        <v>67</v>
      </c>
      <c r="BF65">
        <v>59</v>
      </c>
      <c r="BG65">
        <v>65</v>
      </c>
    </row>
    <row r="66" spans="1:59" x14ac:dyDescent="0.25">
      <c r="A66" t="s">
        <v>192</v>
      </c>
      <c r="B66">
        <f t="shared" si="0"/>
        <v>21.372549019607842</v>
      </c>
      <c r="C66">
        <f t="shared" si="1"/>
        <v>4.8123207886163426</v>
      </c>
      <c r="D66">
        <f t="shared" si="2"/>
        <v>6</v>
      </c>
      <c r="E66">
        <f t="shared" si="3"/>
        <v>29</v>
      </c>
      <c r="F66">
        <f t="shared" si="4"/>
        <v>18</v>
      </c>
      <c r="G66">
        <f t="shared" si="5"/>
        <v>25</v>
      </c>
      <c r="H66">
        <f t="shared" si="6"/>
        <v>22</v>
      </c>
      <c r="I66">
        <v>32</v>
      </c>
      <c r="J66">
        <v>29</v>
      </c>
      <c r="K66">
        <v>22</v>
      </c>
      <c r="L66">
        <v>26</v>
      </c>
      <c r="M66">
        <v>26</v>
      </c>
      <c r="N66">
        <v>22</v>
      </c>
      <c r="O66">
        <v>28</v>
      </c>
      <c r="P66">
        <v>28</v>
      </c>
      <c r="Q66">
        <v>25</v>
      </c>
      <c r="R66">
        <v>26</v>
      </c>
      <c r="S66">
        <v>24</v>
      </c>
      <c r="T66">
        <v>20</v>
      </c>
      <c r="U66">
        <v>24</v>
      </c>
      <c r="V66">
        <v>24</v>
      </c>
      <c r="W66">
        <v>27</v>
      </c>
      <c r="X66">
        <v>22</v>
      </c>
      <c r="Y66">
        <v>21</v>
      </c>
      <c r="Z66">
        <v>21</v>
      </c>
      <c r="AA66">
        <v>24</v>
      </c>
      <c r="AB66">
        <v>20</v>
      </c>
      <c r="AC66">
        <v>25</v>
      </c>
      <c r="AD66">
        <v>13</v>
      </c>
      <c r="AE66">
        <v>18</v>
      </c>
      <c r="AF66">
        <v>19</v>
      </c>
      <c r="AG66">
        <v>20</v>
      </c>
      <c r="AH66">
        <v>27</v>
      </c>
      <c r="AI66">
        <v>23</v>
      </c>
      <c r="AJ66">
        <v>23</v>
      </c>
      <c r="AK66">
        <v>25</v>
      </c>
      <c r="AL66">
        <v>20</v>
      </c>
      <c r="AM66">
        <v>6</v>
      </c>
      <c r="AN66">
        <v>14</v>
      </c>
      <c r="AO66">
        <v>15</v>
      </c>
      <c r="AP66">
        <v>22</v>
      </c>
      <c r="AQ66">
        <v>18</v>
      </c>
      <c r="AR66">
        <v>19</v>
      </c>
      <c r="AS66">
        <v>20</v>
      </c>
      <c r="AT66">
        <v>14</v>
      </c>
      <c r="AU66">
        <v>18</v>
      </c>
      <c r="AV66">
        <v>16</v>
      </c>
      <c r="AW66">
        <v>14</v>
      </c>
      <c r="AX66">
        <v>17</v>
      </c>
      <c r="AY66">
        <v>24</v>
      </c>
      <c r="AZ66">
        <v>23</v>
      </c>
      <c r="BA66">
        <v>24</v>
      </c>
      <c r="BB66">
        <v>20</v>
      </c>
      <c r="BC66">
        <v>24</v>
      </c>
      <c r="BD66">
        <v>16</v>
      </c>
      <c r="BE66">
        <v>19</v>
      </c>
      <c r="BF66">
        <v>25</v>
      </c>
      <c r="BG66">
        <v>18</v>
      </c>
    </row>
    <row r="67" spans="1:59" x14ac:dyDescent="0.25">
      <c r="A67" t="s">
        <v>143</v>
      </c>
      <c r="B67">
        <f t="shared" ref="B67" si="7">AVERAGE(I67:BG67)</f>
        <v>79.431372549019613</v>
      </c>
      <c r="C67">
        <f t="shared" ref="C67" si="8">_xlfn.STDEV.S(I67:BG67)</f>
        <v>47.164501439943486</v>
      </c>
      <c r="D67">
        <f t="shared" ref="D67" si="9">MIN(I67:BG67)</f>
        <v>0</v>
      </c>
      <c r="E67">
        <f t="shared" ref="E67" si="10">MAX(J67:BG67)</f>
        <v>181</v>
      </c>
      <c r="F67">
        <f t="shared" ref="F67" si="11">_xlfn.QUARTILE.EXC(I67:BG67,1)</f>
        <v>57</v>
      </c>
      <c r="G67">
        <f t="shared" ref="G67" si="12">_xlfn.QUARTILE.EXC(I67:BG67,3)</f>
        <v>105</v>
      </c>
      <c r="H67">
        <f t="shared" ref="H67" si="13">MEDIAN(I67:BG67)</f>
        <v>87</v>
      </c>
      <c r="I67">
        <v>95</v>
      </c>
      <c r="J67">
        <v>71</v>
      </c>
      <c r="K67">
        <v>103</v>
      </c>
      <c r="L67">
        <v>56</v>
      </c>
      <c r="M67">
        <v>76</v>
      </c>
      <c r="N67">
        <v>20</v>
      </c>
      <c r="O67">
        <v>75</v>
      </c>
      <c r="P67">
        <v>84</v>
      </c>
      <c r="Q67">
        <v>0</v>
      </c>
      <c r="R67">
        <v>0</v>
      </c>
      <c r="S67">
        <v>98</v>
      </c>
      <c r="T67">
        <v>0</v>
      </c>
      <c r="U67">
        <v>134</v>
      </c>
      <c r="V67">
        <v>104</v>
      </c>
      <c r="W67">
        <v>141</v>
      </c>
      <c r="X67">
        <v>108</v>
      </c>
      <c r="Y67">
        <v>181</v>
      </c>
      <c r="Z67">
        <v>97</v>
      </c>
      <c r="AA67">
        <v>127</v>
      </c>
      <c r="AB67">
        <v>105</v>
      </c>
      <c r="AC67">
        <v>127</v>
      </c>
      <c r="AD67">
        <v>101</v>
      </c>
      <c r="AE67">
        <v>79</v>
      </c>
      <c r="AF67">
        <v>78</v>
      </c>
      <c r="AG67">
        <v>100</v>
      </c>
      <c r="AH67">
        <v>161</v>
      </c>
      <c r="AI67">
        <v>168</v>
      </c>
      <c r="AJ67">
        <v>87</v>
      </c>
      <c r="AK67">
        <v>125</v>
      </c>
      <c r="AL67">
        <v>70</v>
      </c>
      <c r="AM67">
        <v>0</v>
      </c>
      <c r="AN67">
        <v>90</v>
      </c>
      <c r="AO67">
        <v>130</v>
      </c>
      <c r="AP67">
        <v>97</v>
      </c>
      <c r="AQ67">
        <v>85</v>
      </c>
      <c r="AR67">
        <v>63</v>
      </c>
      <c r="AS67">
        <v>53</v>
      </c>
      <c r="AT67">
        <v>0</v>
      </c>
      <c r="AU67">
        <v>0</v>
      </c>
      <c r="AV67">
        <v>71</v>
      </c>
      <c r="AW67">
        <v>93</v>
      </c>
      <c r="AX67">
        <v>107</v>
      </c>
      <c r="AY67">
        <v>0</v>
      </c>
      <c r="AZ67">
        <v>96</v>
      </c>
      <c r="BA67">
        <v>62</v>
      </c>
      <c r="BB67">
        <v>106</v>
      </c>
      <c r="BC67">
        <v>103</v>
      </c>
      <c r="BD67">
        <v>0</v>
      </c>
      <c r="BE67">
        <v>0</v>
      </c>
      <c r="BF67">
        <v>57</v>
      </c>
      <c r="BG67">
        <v>67</v>
      </c>
    </row>
    <row r="68" spans="1:59" x14ac:dyDescent="0.25">
      <c r="A68" s="2" t="s">
        <v>200</v>
      </c>
      <c r="B68">
        <f t="shared" ref="B68:B96" si="14">AVERAGE(I68:BG68)</f>
        <v>1.48</v>
      </c>
      <c r="C68">
        <f t="shared" ref="C68:C96" si="15">_xlfn.STDEV.S(I68:BG68)</f>
        <v>1.2493263490900255</v>
      </c>
      <c r="D68">
        <f t="shared" ref="D68:D96" si="16">MIN(I68:BG68)</f>
        <v>0</v>
      </c>
      <c r="E68">
        <f t="shared" ref="E68:E96" si="17">MAX(J68:BG68)</f>
        <v>5</v>
      </c>
      <c r="F68">
        <f t="shared" ref="F68:F96" si="18">_xlfn.QUARTILE.EXC(I68:BG68,1)</f>
        <v>0.75</v>
      </c>
      <c r="G68">
        <f t="shared" ref="G68:G96" si="19">_xlfn.QUARTILE.EXC(I68:BG68,3)</f>
        <v>2</v>
      </c>
      <c r="H68">
        <f t="shared" ref="H68:H96" si="20">MEDIAN(I68:BG68)</f>
        <v>1</v>
      </c>
      <c r="I68">
        <v>2</v>
      </c>
      <c r="J68">
        <v>1</v>
      </c>
      <c r="K68">
        <v>1</v>
      </c>
      <c r="L68">
        <v>0</v>
      </c>
      <c r="M68">
        <v>2</v>
      </c>
      <c r="N68">
        <v>1</v>
      </c>
      <c r="O68">
        <v>2</v>
      </c>
      <c r="P68">
        <v>2</v>
      </c>
      <c r="Q68">
        <v>1</v>
      </c>
      <c r="R68">
        <v>0</v>
      </c>
      <c r="S68">
        <v>0</v>
      </c>
      <c r="T68">
        <v>2</v>
      </c>
      <c r="U68">
        <v>3</v>
      </c>
      <c r="V68">
        <v>2</v>
      </c>
      <c r="W68">
        <v>0</v>
      </c>
      <c r="X68">
        <v>0</v>
      </c>
      <c r="Y68">
        <v>2</v>
      </c>
      <c r="Z68">
        <v>0</v>
      </c>
      <c r="AA68">
        <v>3</v>
      </c>
      <c r="AB68">
        <v>1</v>
      </c>
      <c r="AC68">
        <v>3</v>
      </c>
      <c r="AD68">
        <v>1</v>
      </c>
      <c r="AE68">
        <v>0</v>
      </c>
      <c r="AF68">
        <v>0</v>
      </c>
      <c r="AG68">
        <v>1</v>
      </c>
      <c r="AH68">
        <v>0</v>
      </c>
      <c r="AI68">
        <v>1</v>
      </c>
      <c r="AJ68">
        <v>4</v>
      </c>
      <c r="AK68">
        <v>3</v>
      </c>
      <c r="AL68">
        <v>1</v>
      </c>
      <c r="AM68">
        <v>1</v>
      </c>
      <c r="AN68">
        <v>0</v>
      </c>
      <c r="AO68">
        <v>3</v>
      </c>
      <c r="AP68">
        <v>2</v>
      </c>
      <c r="AQ68">
        <v>2</v>
      </c>
      <c r="AR68">
        <v>1</v>
      </c>
      <c r="AS68">
        <v>2</v>
      </c>
      <c r="AT68">
        <v>1</v>
      </c>
      <c r="AU68">
        <v>5</v>
      </c>
      <c r="AV68">
        <v>4</v>
      </c>
      <c r="AW68">
        <v>1</v>
      </c>
      <c r="AX68">
        <v>0</v>
      </c>
      <c r="AY68">
        <v>4</v>
      </c>
      <c r="AZ68">
        <v>2</v>
      </c>
      <c r="BA68">
        <v>1</v>
      </c>
      <c r="BB68">
        <v>0</v>
      </c>
      <c r="BC68">
        <v>2</v>
      </c>
      <c r="BD68">
        <v>1</v>
      </c>
      <c r="BE68">
        <v>2</v>
      </c>
      <c r="BF68">
        <v>1</v>
      </c>
    </row>
    <row r="69" spans="1:59" x14ac:dyDescent="0.25">
      <c r="A69" s="2" t="s">
        <v>201</v>
      </c>
      <c r="B69">
        <f t="shared" si="14"/>
        <v>62.215686274509807</v>
      </c>
      <c r="C69">
        <f t="shared" si="15"/>
        <v>18.862994168996813</v>
      </c>
      <c r="D69">
        <f t="shared" si="16"/>
        <v>22</v>
      </c>
      <c r="E69">
        <f t="shared" si="17"/>
        <v>109</v>
      </c>
      <c r="F69">
        <f t="shared" si="18"/>
        <v>49</v>
      </c>
      <c r="G69">
        <f t="shared" si="19"/>
        <v>77</v>
      </c>
      <c r="H69">
        <f t="shared" si="20"/>
        <v>61</v>
      </c>
      <c r="I69">
        <v>77</v>
      </c>
      <c r="J69">
        <v>56</v>
      </c>
      <c r="K69">
        <v>58</v>
      </c>
      <c r="L69">
        <v>71</v>
      </c>
      <c r="M69">
        <v>79</v>
      </c>
      <c r="N69">
        <v>87</v>
      </c>
      <c r="O69">
        <v>40</v>
      </c>
      <c r="P69">
        <v>79</v>
      </c>
      <c r="Q69">
        <v>74</v>
      </c>
      <c r="R69">
        <v>78</v>
      </c>
      <c r="S69">
        <v>92</v>
      </c>
      <c r="T69">
        <v>80</v>
      </c>
      <c r="U69">
        <v>49</v>
      </c>
      <c r="V69">
        <v>64</v>
      </c>
      <c r="W69">
        <v>93</v>
      </c>
      <c r="X69">
        <v>70</v>
      </c>
      <c r="Y69">
        <v>58</v>
      </c>
      <c r="Z69">
        <v>60</v>
      </c>
      <c r="AA69">
        <v>41</v>
      </c>
      <c r="AB69">
        <v>65</v>
      </c>
      <c r="AC69">
        <v>39</v>
      </c>
      <c r="AD69">
        <v>59</v>
      </c>
      <c r="AE69">
        <v>74</v>
      </c>
      <c r="AF69">
        <v>64</v>
      </c>
      <c r="AG69">
        <v>109</v>
      </c>
      <c r="AH69">
        <v>85</v>
      </c>
      <c r="AI69">
        <v>86</v>
      </c>
      <c r="AJ69">
        <v>60</v>
      </c>
      <c r="AK69">
        <v>90</v>
      </c>
      <c r="AL69">
        <v>83</v>
      </c>
      <c r="AM69">
        <v>72</v>
      </c>
      <c r="AN69">
        <v>65</v>
      </c>
      <c r="AO69">
        <v>49</v>
      </c>
      <c r="AP69">
        <v>50</v>
      </c>
      <c r="AQ69">
        <v>52</v>
      </c>
      <c r="AR69">
        <v>40</v>
      </c>
      <c r="AS69">
        <v>65</v>
      </c>
      <c r="AT69">
        <v>33</v>
      </c>
      <c r="AU69">
        <v>45</v>
      </c>
      <c r="AV69">
        <v>22</v>
      </c>
      <c r="AW69">
        <v>34</v>
      </c>
      <c r="AX69">
        <v>33</v>
      </c>
      <c r="AY69">
        <v>61</v>
      </c>
      <c r="AZ69">
        <v>51</v>
      </c>
      <c r="BA69">
        <v>46</v>
      </c>
      <c r="BB69">
        <v>73</v>
      </c>
      <c r="BC69">
        <v>52</v>
      </c>
      <c r="BD69">
        <v>74</v>
      </c>
      <c r="BE69">
        <v>39</v>
      </c>
      <c r="BF69">
        <v>59</v>
      </c>
      <c r="BG69">
        <v>38</v>
      </c>
    </row>
    <row r="70" spans="1:59" x14ac:dyDescent="0.25">
      <c r="A70" s="2" t="s">
        <v>202</v>
      </c>
      <c r="B70">
        <f t="shared" si="14"/>
        <v>50.490196078431374</v>
      </c>
      <c r="C70">
        <f t="shared" si="15"/>
        <v>16.454023883560652</v>
      </c>
      <c r="D70">
        <f t="shared" si="16"/>
        <v>24</v>
      </c>
      <c r="E70">
        <f t="shared" si="17"/>
        <v>104</v>
      </c>
      <c r="F70">
        <f t="shared" si="18"/>
        <v>39</v>
      </c>
      <c r="G70">
        <f t="shared" si="19"/>
        <v>61</v>
      </c>
      <c r="H70">
        <f t="shared" si="20"/>
        <v>46</v>
      </c>
      <c r="I70">
        <v>38</v>
      </c>
      <c r="J70">
        <v>40</v>
      </c>
      <c r="K70">
        <v>53</v>
      </c>
      <c r="L70">
        <v>50</v>
      </c>
      <c r="M70">
        <v>64</v>
      </c>
      <c r="N70">
        <v>39</v>
      </c>
      <c r="O70">
        <v>46</v>
      </c>
      <c r="P70">
        <v>30</v>
      </c>
      <c r="Q70">
        <v>31</v>
      </c>
      <c r="R70">
        <v>51</v>
      </c>
      <c r="S70">
        <v>47</v>
      </c>
      <c r="T70">
        <v>39</v>
      </c>
      <c r="U70">
        <v>46</v>
      </c>
      <c r="V70">
        <v>30</v>
      </c>
      <c r="W70">
        <v>31</v>
      </c>
      <c r="X70">
        <v>51</v>
      </c>
      <c r="Y70">
        <v>47</v>
      </c>
      <c r="Z70">
        <v>39</v>
      </c>
      <c r="AA70">
        <v>60</v>
      </c>
      <c r="AB70">
        <v>92</v>
      </c>
      <c r="AC70">
        <v>75</v>
      </c>
      <c r="AD70">
        <v>73</v>
      </c>
      <c r="AE70">
        <v>43</v>
      </c>
      <c r="AF70">
        <v>68</v>
      </c>
      <c r="AG70">
        <v>61</v>
      </c>
      <c r="AH70">
        <v>65</v>
      </c>
      <c r="AI70">
        <v>40</v>
      </c>
      <c r="AJ70">
        <v>77</v>
      </c>
      <c r="AK70">
        <v>104</v>
      </c>
      <c r="AL70">
        <v>46</v>
      </c>
      <c r="AM70">
        <v>52</v>
      </c>
      <c r="AN70">
        <v>45</v>
      </c>
      <c r="AO70">
        <v>45</v>
      </c>
      <c r="AP70">
        <v>45</v>
      </c>
      <c r="AQ70">
        <v>43</v>
      </c>
      <c r="AR70">
        <v>40</v>
      </c>
      <c r="AS70">
        <v>35</v>
      </c>
      <c r="AT70" s="5">
        <v>28</v>
      </c>
      <c r="AU70" s="5">
        <v>24</v>
      </c>
      <c r="AV70" s="5">
        <v>45</v>
      </c>
      <c r="AW70" s="5">
        <v>61</v>
      </c>
      <c r="AX70" s="5">
        <v>33</v>
      </c>
      <c r="AY70" s="5">
        <v>58</v>
      </c>
      <c r="AZ70" s="5">
        <v>47</v>
      </c>
      <c r="BA70" s="5">
        <v>43</v>
      </c>
      <c r="BB70" s="5">
        <v>73</v>
      </c>
      <c r="BC70" s="5">
        <v>71</v>
      </c>
      <c r="BD70" s="5">
        <v>35</v>
      </c>
      <c r="BE70" s="5">
        <v>60</v>
      </c>
      <c r="BF70" s="5">
        <v>52</v>
      </c>
      <c r="BG70" s="5">
        <v>64</v>
      </c>
    </row>
    <row r="71" spans="1:59" x14ac:dyDescent="0.25">
      <c r="A71" s="2" t="s">
        <v>203</v>
      </c>
      <c r="B71">
        <f t="shared" si="14"/>
        <v>72.297297297297291</v>
      </c>
      <c r="C71">
        <f t="shared" si="15"/>
        <v>23.004667237643641</v>
      </c>
      <c r="D71">
        <f t="shared" si="16"/>
        <v>16</v>
      </c>
      <c r="E71">
        <f t="shared" si="17"/>
        <v>126</v>
      </c>
      <c r="F71">
        <f t="shared" si="18"/>
        <v>55</v>
      </c>
      <c r="G71">
        <f t="shared" si="19"/>
        <v>90</v>
      </c>
      <c r="H71">
        <f t="shared" si="20"/>
        <v>71</v>
      </c>
      <c r="I71">
        <v>75</v>
      </c>
      <c r="J71">
        <v>64</v>
      </c>
      <c r="K71">
        <v>102</v>
      </c>
      <c r="L71">
        <v>71</v>
      </c>
      <c r="M71">
        <v>88</v>
      </c>
      <c r="N71">
        <v>103</v>
      </c>
      <c r="O71">
        <v>87</v>
      </c>
      <c r="P71">
        <v>78</v>
      </c>
      <c r="Q71">
        <v>71</v>
      </c>
      <c r="R71">
        <v>54</v>
      </c>
      <c r="S71">
        <v>58</v>
      </c>
      <c r="T71">
        <v>55</v>
      </c>
      <c r="U71">
        <v>52</v>
      </c>
      <c r="V71">
        <v>49</v>
      </c>
      <c r="W71">
        <v>101</v>
      </c>
      <c r="X71">
        <v>76</v>
      </c>
      <c r="Y71">
        <v>59</v>
      </c>
      <c r="Z71">
        <v>69</v>
      </c>
      <c r="AA71">
        <v>92</v>
      </c>
      <c r="AB71">
        <v>49</v>
      </c>
      <c r="AC71">
        <v>98</v>
      </c>
      <c r="AD71">
        <v>78</v>
      </c>
      <c r="AE71">
        <v>112</v>
      </c>
      <c r="AF71">
        <v>60</v>
      </c>
      <c r="AG71">
        <v>84</v>
      </c>
      <c r="AH71">
        <v>101</v>
      </c>
      <c r="AI71">
        <v>84</v>
      </c>
      <c r="AJ71">
        <v>55</v>
      </c>
      <c r="AK71">
        <v>62</v>
      </c>
      <c r="AL71">
        <v>92</v>
      </c>
      <c r="AM71">
        <v>126</v>
      </c>
      <c r="AN71">
        <v>56</v>
      </c>
      <c r="AO71">
        <v>47</v>
      </c>
      <c r="AP71">
        <v>40</v>
      </c>
      <c r="AQ71">
        <v>59</v>
      </c>
      <c r="AR71">
        <v>16</v>
      </c>
      <c r="AS71">
        <v>52</v>
      </c>
    </row>
    <row r="72" spans="1:59" x14ac:dyDescent="0.25">
      <c r="A72" s="2" t="s">
        <v>204</v>
      </c>
      <c r="B72">
        <f t="shared" si="14"/>
        <v>409.92156862745099</v>
      </c>
      <c r="C72">
        <f t="shared" si="15"/>
        <v>195.34941444880297</v>
      </c>
      <c r="D72">
        <f t="shared" si="16"/>
        <v>0</v>
      </c>
      <c r="E72">
        <f t="shared" si="17"/>
        <v>763</v>
      </c>
      <c r="F72">
        <f t="shared" si="18"/>
        <v>281</v>
      </c>
      <c r="G72">
        <f t="shared" si="19"/>
        <v>541</v>
      </c>
      <c r="H72">
        <f t="shared" si="20"/>
        <v>441</v>
      </c>
      <c r="I72">
        <v>442</v>
      </c>
      <c r="J72">
        <v>0</v>
      </c>
      <c r="K72">
        <v>520</v>
      </c>
      <c r="L72">
        <v>510</v>
      </c>
      <c r="M72">
        <v>660</v>
      </c>
      <c r="N72">
        <v>490</v>
      </c>
      <c r="O72">
        <v>390</v>
      </c>
      <c r="P72">
        <v>470</v>
      </c>
      <c r="Q72">
        <v>216</v>
      </c>
      <c r="R72">
        <v>475</v>
      </c>
      <c r="S72">
        <v>192</v>
      </c>
      <c r="T72">
        <v>763</v>
      </c>
      <c r="U72">
        <v>562</v>
      </c>
      <c r="V72">
        <v>540</v>
      </c>
      <c r="W72">
        <v>640</v>
      </c>
      <c r="X72">
        <v>420</v>
      </c>
      <c r="Y72">
        <v>381</v>
      </c>
      <c r="Z72">
        <v>270</v>
      </c>
      <c r="AA72">
        <v>0</v>
      </c>
      <c r="AB72">
        <v>649</v>
      </c>
      <c r="AC72">
        <v>360</v>
      </c>
      <c r="AD72">
        <v>723</v>
      </c>
      <c r="AE72">
        <v>540</v>
      </c>
      <c r="AF72">
        <v>491</v>
      </c>
      <c r="AG72">
        <v>428</v>
      </c>
      <c r="AH72">
        <v>504</v>
      </c>
      <c r="AI72">
        <v>0</v>
      </c>
      <c r="AJ72">
        <v>288</v>
      </c>
      <c r="AK72">
        <v>0</v>
      </c>
      <c r="AL72">
        <v>354</v>
      </c>
      <c r="AM72">
        <v>261</v>
      </c>
      <c r="AN72">
        <v>660</v>
      </c>
      <c r="AO72">
        <v>291</v>
      </c>
      <c r="AP72">
        <v>313</v>
      </c>
      <c r="AQ72">
        <v>541</v>
      </c>
      <c r="AR72">
        <v>441</v>
      </c>
      <c r="AS72">
        <v>630</v>
      </c>
      <c r="AT72">
        <v>0</v>
      </c>
      <c r="AU72">
        <v>431</v>
      </c>
      <c r="AV72">
        <v>674</v>
      </c>
      <c r="AW72">
        <v>622</v>
      </c>
      <c r="AX72">
        <v>552</v>
      </c>
      <c r="AY72">
        <v>340</v>
      </c>
      <c r="AZ72">
        <v>547</v>
      </c>
      <c r="BA72">
        <v>271</v>
      </c>
      <c r="BB72">
        <v>281</v>
      </c>
      <c r="BC72">
        <v>460</v>
      </c>
      <c r="BD72">
        <v>222</v>
      </c>
      <c r="BE72">
        <v>403</v>
      </c>
      <c r="BF72">
        <v>443</v>
      </c>
      <c r="BG72">
        <v>245</v>
      </c>
    </row>
    <row r="73" spans="1:59" x14ac:dyDescent="0.25">
      <c r="A73" s="2" t="s">
        <v>206</v>
      </c>
      <c r="B73">
        <f t="shared" si="14"/>
        <v>127.07843137254902</v>
      </c>
      <c r="C73">
        <f t="shared" si="15"/>
        <v>27.776135899188628</v>
      </c>
      <c r="D73">
        <f t="shared" si="16"/>
        <v>35</v>
      </c>
      <c r="E73">
        <f t="shared" si="17"/>
        <v>190</v>
      </c>
      <c r="F73">
        <f t="shared" si="18"/>
        <v>114</v>
      </c>
      <c r="G73">
        <f t="shared" si="19"/>
        <v>141</v>
      </c>
      <c r="H73">
        <f t="shared" si="20"/>
        <v>128</v>
      </c>
      <c r="I73">
        <v>122</v>
      </c>
      <c r="J73">
        <v>129</v>
      </c>
      <c r="K73">
        <v>126</v>
      </c>
      <c r="L73">
        <v>119</v>
      </c>
      <c r="M73">
        <v>138</v>
      </c>
      <c r="N73">
        <v>138</v>
      </c>
      <c r="O73">
        <v>115</v>
      </c>
      <c r="P73">
        <v>132</v>
      </c>
      <c r="Q73">
        <v>138</v>
      </c>
      <c r="R73">
        <v>127</v>
      </c>
      <c r="S73">
        <v>109</v>
      </c>
      <c r="T73">
        <v>156</v>
      </c>
      <c r="U73">
        <v>110</v>
      </c>
      <c r="V73">
        <v>157</v>
      </c>
      <c r="W73">
        <v>142</v>
      </c>
      <c r="X73">
        <v>190</v>
      </c>
      <c r="Y73">
        <v>154</v>
      </c>
      <c r="Z73">
        <v>140</v>
      </c>
      <c r="AA73">
        <v>117</v>
      </c>
      <c r="AB73">
        <v>163</v>
      </c>
      <c r="AC73">
        <v>112</v>
      </c>
      <c r="AD73">
        <v>167</v>
      </c>
      <c r="AE73">
        <v>106</v>
      </c>
      <c r="AF73">
        <v>137</v>
      </c>
      <c r="AG73">
        <v>128</v>
      </c>
      <c r="AH73">
        <v>167</v>
      </c>
      <c r="AI73">
        <v>93</v>
      </c>
      <c r="AJ73">
        <v>121</v>
      </c>
      <c r="AK73">
        <v>147</v>
      </c>
      <c r="AL73">
        <v>129</v>
      </c>
      <c r="AM73">
        <v>116</v>
      </c>
      <c r="AN73">
        <v>141</v>
      </c>
      <c r="AO73">
        <v>161</v>
      </c>
      <c r="AP73">
        <v>113</v>
      </c>
      <c r="AQ73">
        <v>130</v>
      </c>
      <c r="AR73">
        <v>151</v>
      </c>
      <c r="AS73">
        <v>121</v>
      </c>
      <c r="AT73">
        <v>107</v>
      </c>
      <c r="AU73">
        <v>130</v>
      </c>
      <c r="AV73">
        <v>113</v>
      </c>
      <c r="AW73">
        <v>96</v>
      </c>
      <c r="AX73">
        <v>114</v>
      </c>
      <c r="AY73">
        <v>35</v>
      </c>
      <c r="AZ73">
        <v>71</v>
      </c>
      <c r="BA73">
        <v>59</v>
      </c>
      <c r="BB73">
        <v>131</v>
      </c>
      <c r="BC73">
        <v>114</v>
      </c>
      <c r="BD73">
        <v>132</v>
      </c>
      <c r="BE73">
        <v>120</v>
      </c>
      <c r="BF73">
        <v>181</v>
      </c>
      <c r="BG73">
        <v>116</v>
      </c>
    </row>
    <row r="74" spans="1:59" x14ac:dyDescent="0.25">
      <c r="A74" s="2" t="s">
        <v>207</v>
      </c>
      <c r="B74">
        <f t="shared" si="14"/>
        <v>114.3</v>
      </c>
      <c r="C74">
        <f t="shared" si="15"/>
        <v>45.049292730410365</v>
      </c>
      <c r="D74">
        <f t="shared" si="16"/>
        <v>44</v>
      </c>
      <c r="E74">
        <f t="shared" si="17"/>
        <v>257</v>
      </c>
      <c r="F74">
        <f t="shared" si="18"/>
        <v>83</v>
      </c>
      <c r="G74">
        <f t="shared" si="19"/>
        <v>122.25</v>
      </c>
      <c r="H74">
        <f t="shared" si="20"/>
        <v>105</v>
      </c>
      <c r="I74">
        <v>105</v>
      </c>
      <c r="J74">
        <v>119</v>
      </c>
      <c r="K74">
        <v>94</v>
      </c>
      <c r="L74">
        <v>129</v>
      </c>
      <c r="M74">
        <v>122</v>
      </c>
      <c r="N74">
        <v>74</v>
      </c>
      <c r="O74">
        <v>135</v>
      </c>
      <c r="P74">
        <v>149</v>
      </c>
      <c r="Q74">
        <v>120</v>
      </c>
      <c r="R74">
        <v>66</v>
      </c>
      <c r="S74">
        <v>70</v>
      </c>
      <c r="T74">
        <v>94</v>
      </c>
      <c r="U74">
        <v>119</v>
      </c>
      <c r="V74">
        <v>101</v>
      </c>
      <c r="W74">
        <v>183</v>
      </c>
      <c r="X74">
        <v>123</v>
      </c>
      <c r="Y74">
        <v>132</v>
      </c>
      <c r="Z74">
        <v>115</v>
      </c>
      <c r="AA74">
        <v>119</v>
      </c>
      <c r="AB74">
        <v>83</v>
      </c>
      <c r="AC74">
        <v>83</v>
      </c>
      <c r="AD74">
        <v>115</v>
      </c>
      <c r="AE74">
        <v>110</v>
      </c>
      <c r="AF74">
        <v>44</v>
      </c>
      <c r="AG74">
        <v>243</v>
      </c>
      <c r="AH74">
        <v>209</v>
      </c>
      <c r="AI74">
        <v>236</v>
      </c>
      <c r="AJ74">
        <v>257</v>
      </c>
      <c r="AK74">
        <v>73</v>
      </c>
      <c r="AL74">
        <v>96</v>
      </c>
      <c r="AM74">
        <v>99</v>
      </c>
      <c r="AN74">
        <v>117</v>
      </c>
      <c r="AO74">
        <v>93</v>
      </c>
      <c r="AP74">
        <v>78</v>
      </c>
      <c r="AQ74">
        <v>80</v>
      </c>
      <c r="AR74">
        <v>95</v>
      </c>
      <c r="AS74">
        <v>87</v>
      </c>
      <c r="AT74">
        <v>180</v>
      </c>
      <c r="AU74">
        <v>123</v>
      </c>
      <c r="AV74">
        <v>101</v>
      </c>
      <c r="AW74">
        <v>94</v>
      </c>
      <c r="AX74">
        <v>119</v>
      </c>
      <c r="AY74">
        <v>70</v>
      </c>
      <c r="AZ74">
        <v>105</v>
      </c>
      <c r="BA74">
        <v>75</v>
      </c>
      <c r="BB74">
        <v>105</v>
      </c>
      <c r="BC74">
        <v>74</v>
      </c>
      <c r="BD74">
        <v>83</v>
      </c>
      <c r="BE74">
        <v>112</v>
      </c>
      <c r="BF74">
        <v>107</v>
      </c>
    </row>
    <row r="75" spans="1:59" x14ac:dyDescent="0.25">
      <c r="A75" s="2" t="s">
        <v>208</v>
      </c>
      <c r="B75">
        <f t="shared" si="14"/>
        <v>54.627450980392155</v>
      </c>
      <c r="C75">
        <f t="shared" si="15"/>
        <v>19.271700271967411</v>
      </c>
      <c r="D75">
        <f t="shared" si="16"/>
        <v>16</v>
      </c>
      <c r="E75">
        <f t="shared" si="17"/>
        <v>93</v>
      </c>
      <c r="F75">
        <f t="shared" si="18"/>
        <v>40</v>
      </c>
      <c r="G75">
        <f t="shared" si="19"/>
        <v>72</v>
      </c>
      <c r="H75">
        <f t="shared" si="20"/>
        <v>54</v>
      </c>
      <c r="I75">
        <v>58</v>
      </c>
      <c r="J75">
        <v>78</v>
      </c>
      <c r="K75">
        <v>77</v>
      </c>
      <c r="L75">
        <v>71</v>
      </c>
      <c r="M75">
        <v>80</v>
      </c>
      <c r="N75">
        <v>60</v>
      </c>
      <c r="O75">
        <v>29</v>
      </c>
      <c r="P75">
        <v>21</v>
      </c>
      <c r="Q75">
        <v>79</v>
      </c>
      <c r="R75">
        <v>16</v>
      </c>
      <c r="S75">
        <v>54</v>
      </c>
      <c r="T75">
        <v>40</v>
      </c>
      <c r="U75">
        <v>75</v>
      </c>
      <c r="V75">
        <v>81</v>
      </c>
      <c r="W75">
        <v>69</v>
      </c>
      <c r="X75">
        <v>84</v>
      </c>
      <c r="Y75">
        <v>72</v>
      </c>
      <c r="Z75">
        <v>91</v>
      </c>
      <c r="AA75">
        <v>51</v>
      </c>
      <c r="AB75">
        <v>43</v>
      </c>
      <c r="AC75">
        <v>26</v>
      </c>
      <c r="AD75">
        <v>52</v>
      </c>
      <c r="AE75">
        <v>42</v>
      </c>
      <c r="AF75">
        <v>77</v>
      </c>
      <c r="AG75">
        <v>30</v>
      </c>
      <c r="AH75">
        <v>40</v>
      </c>
      <c r="AI75">
        <v>63</v>
      </c>
      <c r="AJ75">
        <v>37</v>
      </c>
      <c r="AK75">
        <v>42</v>
      </c>
      <c r="AL75">
        <v>59</v>
      </c>
      <c r="AM75">
        <v>50</v>
      </c>
      <c r="AN75">
        <v>50</v>
      </c>
      <c r="AO75">
        <v>59</v>
      </c>
      <c r="AP75">
        <v>41</v>
      </c>
      <c r="AQ75">
        <v>60</v>
      </c>
      <c r="AR75">
        <v>60</v>
      </c>
      <c r="AS75">
        <v>75</v>
      </c>
      <c r="AT75">
        <v>33</v>
      </c>
      <c r="AU75">
        <v>47</v>
      </c>
      <c r="AV75">
        <v>59</v>
      </c>
      <c r="AW75">
        <v>43</v>
      </c>
      <c r="AX75">
        <v>25</v>
      </c>
      <c r="AY75">
        <v>65</v>
      </c>
      <c r="AZ75">
        <v>59</v>
      </c>
      <c r="BA75">
        <v>34</v>
      </c>
      <c r="BB75">
        <v>73</v>
      </c>
      <c r="BC75">
        <v>47</v>
      </c>
      <c r="BD75">
        <v>31</v>
      </c>
      <c r="BE75">
        <v>50</v>
      </c>
      <c r="BF75">
        <v>93</v>
      </c>
      <c r="BG75">
        <v>35</v>
      </c>
    </row>
    <row r="76" spans="1:59" x14ac:dyDescent="0.25">
      <c r="A76" s="2" t="s">
        <v>209</v>
      </c>
      <c r="B76">
        <f t="shared" si="14"/>
        <v>59.784313725490193</v>
      </c>
      <c r="C76">
        <f t="shared" si="15"/>
        <v>13.366097000231886</v>
      </c>
      <c r="D76">
        <f t="shared" si="16"/>
        <v>35</v>
      </c>
      <c r="E76">
        <f t="shared" si="17"/>
        <v>91</v>
      </c>
      <c r="F76">
        <f t="shared" si="18"/>
        <v>49</v>
      </c>
      <c r="G76">
        <f t="shared" si="19"/>
        <v>70</v>
      </c>
      <c r="H76">
        <f t="shared" si="20"/>
        <v>55</v>
      </c>
      <c r="I76">
        <v>54</v>
      </c>
      <c r="J76">
        <v>35</v>
      </c>
      <c r="K76">
        <v>48</v>
      </c>
      <c r="L76">
        <v>55</v>
      </c>
      <c r="M76">
        <v>50</v>
      </c>
      <c r="N76">
        <v>48</v>
      </c>
      <c r="O76">
        <v>54</v>
      </c>
      <c r="P76">
        <v>39</v>
      </c>
      <c r="Q76">
        <v>45</v>
      </c>
      <c r="R76">
        <v>48</v>
      </c>
      <c r="S76">
        <v>49</v>
      </c>
      <c r="T76">
        <v>52</v>
      </c>
      <c r="U76">
        <v>47</v>
      </c>
      <c r="V76">
        <v>49</v>
      </c>
      <c r="W76">
        <v>48</v>
      </c>
      <c r="X76">
        <v>52</v>
      </c>
      <c r="Y76">
        <v>51</v>
      </c>
      <c r="Z76">
        <v>46</v>
      </c>
      <c r="AA76">
        <v>64</v>
      </c>
      <c r="AB76">
        <v>66</v>
      </c>
      <c r="AC76">
        <v>62</v>
      </c>
      <c r="AD76">
        <v>65</v>
      </c>
      <c r="AE76">
        <v>75</v>
      </c>
      <c r="AF76">
        <v>75</v>
      </c>
      <c r="AG76">
        <v>73</v>
      </c>
      <c r="AH76">
        <v>81</v>
      </c>
      <c r="AI76">
        <v>72</v>
      </c>
      <c r="AJ76">
        <v>87</v>
      </c>
      <c r="AK76">
        <v>73</v>
      </c>
      <c r="AL76">
        <v>68</v>
      </c>
      <c r="AM76">
        <v>69</v>
      </c>
      <c r="AN76">
        <v>67</v>
      </c>
      <c r="AO76">
        <v>70</v>
      </c>
      <c r="AP76">
        <v>50</v>
      </c>
      <c r="AQ76">
        <v>61</v>
      </c>
      <c r="AR76">
        <v>47</v>
      </c>
      <c r="AS76">
        <v>83</v>
      </c>
      <c r="AT76">
        <v>68</v>
      </c>
      <c r="AU76">
        <v>80</v>
      </c>
      <c r="AV76">
        <v>48</v>
      </c>
      <c r="AW76">
        <v>51</v>
      </c>
      <c r="AX76">
        <v>46</v>
      </c>
      <c r="AY76">
        <v>55</v>
      </c>
      <c r="AZ76">
        <v>53</v>
      </c>
      <c r="BA76">
        <v>56</v>
      </c>
      <c r="BB76">
        <v>58</v>
      </c>
      <c r="BC76">
        <v>50</v>
      </c>
      <c r="BD76">
        <v>57</v>
      </c>
      <c r="BE76">
        <v>77</v>
      </c>
      <c r="BF76">
        <v>81</v>
      </c>
      <c r="BG76">
        <v>91</v>
      </c>
    </row>
    <row r="77" spans="1:59" x14ac:dyDescent="0.25">
      <c r="A77" s="2" t="s">
        <v>210</v>
      </c>
      <c r="B77">
        <f t="shared" si="14"/>
        <v>38.509803921568626</v>
      </c>
      <c r="C77">
        <f t="shared" si="15"/>
        <v>47.976816296632109</v>
      </c>
      <c r="D77">
        <f t="shared" si="16"/>
        <v>15</v>
      </c>
      <c r="E77">
        <f t="shared" si="17"/>
        <v>53</v>
      </c>
      <c r="F77">
        <f t="shared" si="18"/>
        <v>25</v>
      </c>
      <c r="G77">
        <f t="shared" si="19"/>
        <v>39</v>
      </c>
      <c r="H77">
        <f t="shared" si="20"/>
        <v>32</v>
      </c>
      <c r="I77">
        <v>369</v>
      </c>
      <c r="J77">
        <v>35</v>
      </c>
      <c r="K77">
        <v>28</v>
      </c>
      <c r="L77">
        <v>31</v>
      </c>
      <c r="M77">
        <v>25</v>
      </c>
      <c r="N77">
        <v>20</v>
      </c>
      <c r="O77">
        <v>26</v>
      </c>
      <c r="P77">
        <v>25</v>
      </c>
      <c r="Q77">
        <v>15</v>
      </c>
      <c r="R77">
        <v>41</v>
      </c>
      <c r="S77">
        <v>32</v>
      </c>
      <c r="T77">
        <v>23</v>
      </c>
      <c r="U77">
        <v>34</v>
      </c>
      <c r="V77">
        <v>23</v>
      </c>
      <c r="W77">
        <v>22</v>
      </c>
      <c r="X77">
        <v>53</v>
      </c>
      <c r="Y77">
        <v>46</v>
      </c>
      <c r="Z77">
        <v>35</v>
      </c>
      <c r="AA77">
        <v>31</v>
      </c>
      <c r="AB77">
        <v>22</v>
      </c>
      <c r="AC77">
        <v>22</v>
      </c>
      <c r="AD77">
        <v>37</v>
      </c>
      <c r="AE77">
        <v>36</v>
      </c>
      <c r="AF77">
        <v>36</v>
      </c>
      <c r="AG77">
        <v>29</v>
      </c>
      <c r="AH77">
        <v>32</v>
      </c>
      <c r="AI77">
        <v>34</v>
      </c>
      <c r="AJ77">
        <v>40</v>
      </c>
      <c r="AK77">
        <v>43</v>
      </c>
      <c r="AL77">
        <v>41</v>
      </c>
      <c r="AM77">
        <v>25</v>
      </c>
      <c r="AN77">
        <v>31</v>
      </c>
      <c r="AO77">
        <v>32</v>
      </c>
      <c r="AP77">
        <v>40</v>
      </c>
      <c r="AQ77">
        <v>45</v>
      </c>
      <c r="AR77">
        <v>45</v>
      </c>
      <c r="AS77">
        <v>38</v>
      </c>
      <c r="AT77">
        <v>23</v>
      </c>
      <c r="AU77">
        <v>39</v>
      </c>
      <c r="AV77">
        <v>52</v>
      </c>
      <c r="AW77">
        <v>33</v>
      </c>
      <c r="AX77">
        <v>26</v>
      </c>
      <c r="AY77">
        <v>23</v>
      </c>
      <c r="AZ77">
        <v>33</v>
      </c>
      <c r="BA77">
        <v>27</v>
      </c>
      <c r="BB77">
        <v>26</v>
      </c>
      <c r="BC77">
        <v>18</v>
      </c>
      <c r="BD77">
        <v>26</v>
      </c>
      <c r="BE77">
        <v>24</v>
      </c>
      <c r="BF77">
        <v>40</v>
      </c>
      <c r="BG77">
        <v>32</v>
      </c>
    </row>
    <row r="78" spans="1:59" x14ac:dyDescent="0.25">
      <c r="A78" s="2" t="s">
        <v>211</v>
      </c>
      <c r="B78">
        <f t="shared" si="14"/>
        <v>45.352941176470587</v>
      </c>
      <c r="C78">
        <f t="shared" si="15"/>
        <v>15.534250583033302</v>
      </c>
      <c r="D78">
        <f t="shared" si="16"/>
        <v>0</v>
      </c>
      <c r="E78">
        <f t="shared" si="17"/>
        <v>107</v>
      </c>
      <c r="F78">
        <f t="shared" si="18"/>
        <v>36</v>
      </c>
      <c r="G78">
        <f t="shared" si="19"/>
        <v>54</v>
      </c>
      <c r="H78">
        <f t="shared" si="20"/>
        <v>44</v>
      </c>
      <c r="I78">
        <v>30</v>
      </c>
      <c r="J78">
        <v>43</v>
      </c>
      <c r="K78">
        <v>56</v>
      </c>
      <c r="L78">
        <v>43</v>
      </c>
      <c r="M78">
        <v>64</v>
      </c>
      <c r="N78">
        <v>45</v>
      </c>
      <c r="O78">
        <v>62</v>
      </c>
      <c r="P78">
        <v>25</v>
      </c>
      <c r="Q78">
        <v>53</v>
      </c>
      <c r="R78">
        <v>42</v>
      </c>
      <c r="S78">
        <v>38</v>
      </c>
      <c r="T78">
        <v>40</v>
      </c>
      <c r="U78">
        <v>37</v>
      </c>
      <c r="V78">
        <v>28</v>
      </c>
      <c r="W78">
        <v>42</v>
      </c>
      <c r="X78">
        <v>54</v>
      </c>
      <c r="Y78">
        <v>58</v>
      </c>
      <c r="Z78">
        <v>48</v>
      </c>
      <c r="AA78">
        <v>44</v>
      </c>
      <c r="AB78">
        <v>0</v>
      </c>
      <c r="AC78">
        <v>51</v>
      </c>
      <c r="AD78">
        <v>50</v>
      </c>
      <c r="AE78">
        <v>36</v>
      </c>
      <c r="AF78">
        <v>32</v>
      </c>
      <c r="AG78">
        <v>41</v>
      </c>
      <c r="AH78">
        <v>54</v>
      </c>
      <c r="AI78">
        <v>53</v>
      </c>
      <c r="AJ78">
        <v>32</v>
      </c>
      <c r="AK78">
        <v>22</v>
      </c>
      <c r="AL78">
        <v>33</v>
      </c>
      <c r="AM78">
        <v>46</v>
      </c>
      <c r="AN78">
        <v>45</v>
      </c>
      <c r="AO78">
        <v>36</v>
      </c>
      <c r="AP78">
        <v>24</v>
      </c>
      <c r="AQ78">
        <v>45</v>
      </c>
      <c r="AR78">
        <v>38</v>
      </c>
      <c r="AS78">
        <v>38</v>
      </c>
      <c r="AT78">
        <v>36</v>
      </c>
      <c r="AU78">
        <v>32</v>
      </c>
      <c r="AV78">
        <v>44</v>
      </c>
      <c r="AW78">
        <v>57</v>
      </c>
      <c r="AX78">
        <v>56</v>
      </c>
      <c r="AY78">
        <v>61</v>
      </c>
      <c r="AZ78">
        <v>57</v>
      </c>
      <c r="BA78">
        <v>56</v>
      </c>
      <c r="BB78">
        <v>71</v>
      </c>
      <c r="BC78">
        <v>61</v>
      </c>
      <c r="BD78">
        <v>54</v>
      </c>
      <c r="BE78">
        <v>107</v>
      </c>
      <c r="BF78">
        <v>42</v>
      </c>
      <c r="BG78">
        <v>51</v>
      </c>
    </row>
    <row r="79" spans="1:59" x14ac:dyDescent="0.25">
      <c r="A79" s="2" t="s">
        <v>213</v>
      </c>
      <c r="B79">
        <f t="shared" si="14"/>
        <v>22.877551020408163</v>
      </c>
      <c r="C79">
        <f t="shared" si="15"/>
        <v>9.3888955976844084</v>
      </c>
      <c r="D79">
        <f t="shared" si="16"/>
        <v>-2</v>
      </c>
      <c r="E79">
        <f t="shared" si="17"/>
        <v>45</v>
      </c>
      <c r="F79">
        <f t="shared" si="18"/>
        <v>16.5</v>
      </c>
      <c r="G79">
        <f t="shared" si="19"/>
        <v>28.5</v>
      </c>
      <c r="H79">
        <f t="shared" si="20"/>
        <v>22</v>
      </c>
      <c r="I79">
        <v>40</v>
      </c>
      <c r="J79">
        <v>31</v>
      </c>
      <c r="K79">
        <v>28</v>
      </c>
      <c r="L79">
        <v>30</v>
      </c>
      <c r="M79">
        <v>8</v>
      </c>
      <c r="N79">
        <v>29</v>
      </c>
      <c r="O79">
        <v>20</v>
      </c>
      <c r="P79">
        <v>22</v>
      </c>
      <c r="Q79">
        <v>14</v>
      </c>
      <c r="R79">
        <v>36</v>
      </c>
      <c r="S79">
        <v>24</v>
      </c>
      <c r="T79">
        <v>30</v>
      </c>
      <c r="U79">
        <v>19</v>
      </c>
      <c r="V79">
        <v>27</v>
      </c>
      <c r="W79">
        <v>29</v>
      </c>
      <c r="X79">
        <v>16</v>
      </c>
      <c r="Y79">
        <v>19</v>
      </c>
      <c r="Z79">
        <v>17</v>
      </c>
      <c r="AA79">
        <v>15</v>
      </c>
      <c r="AB79">
        <v>14</v>
      </c>
      <c r="AC79">
        <v>10</v>
      </c>
      <c r="AD79">
        <v>9</v>
      </c>
      <c r="AE79">
        <v>15</v>
      </c>
      <c r="AF79">
        <v>28</v>
      </c>
      <c r="AG79">
        <v>22</v>
      </c>
      <c r="AH79">
        <v>26</v>
      </c>
      <c r="AI79">
        <v>45</v>
      </c>
      <c r="AJ79">
        <v>20</v>
      </c>
      <c r="AK79">
        <v>20</v>
      </c>
      <c r="AL79">
        <v>18</v>
      </c>
      <c r="AM79">
        <v>17</v>
      </c>
      <c r="AN79">
        <v>27</v>
      </c>
      <c r="AO79">
        <v>20</v>
      </c>
      <c r="AP79">
        <v>22</v>
      </c>
      <c r="AQ79">
        <v>43</v>
      </c>
      <c r="AR79">
        <v>11</v>
      </c>
      <c r="AS79">
        <v>22</v>
      </c>
      <c r="AT79">
        <v>26</v>
      </c>
      <c r="AU79">
        <v>16</v>
      </c>
      <c r="AV79">
        <v>33</v>
      </c>
      <c r="AW79">
        <v>19</v>
      </c>
      <c r="AX79">
        <v>20</v>
      </c>
      <c r="AY79">
        <v>41</v>
      </c>
      <c r="AZ79">
        <v>25</v>
      </c>
      <c r="BA79">
        <v>16</v>
      </c>
      <c r="BB79">
        <v>-2</v>
      </c>
      <c r="BC79">
        <v>34</v>
      </c>
      <c r="BD79">
        <v>23</v>
      </c>
      <c r="BE79">
        <v>27</v>
      </c>
    </row>
    <row r="80" spans="1:59" x14ac:dyDescent="0.25">
      <c r="A80" s="2" t="s">
        <v>214</v>
      </c>
      <c r="B80">
        <f t="shared" si="14"/>
        <v>18.431372549019606</v>
      </c>
      <c r="C80">
        <f t="shared" si="15"/>
        <v>10.333629375898456</v>
      </c>
      <c r="D80">
        <f t="shared" si="16"/>
        <v>0</v>
      </c>
      <c r="E80">
        <f t="shared" si="17"/>
        <v>35</v>
      </c>
      <c r="F80">
        <f t="shared" si="18"/>
        <v>11</v>
      </c>
      <c r="G80">
        <f t="shared" si="19"/>
        <v>27</v>
      </c>
      <c r="H80">
        <f t="shared" si="20"/>
        <v>19</v>
      </c>
      <c r="I80">
        <v>30</v>
      </c>
      <c r="J80">
        <v>0</v>
      </c>
      <c r="K80">
        <v>0.25</v>
      </c>
      <c r="L80">
        <v>19</v>
      </c>
      <c r="M80">
        <v>18</v>
      </c>
      <c r="N80">
        <v>19</v>
      </c>
      <c r="O80">
        <v>28</v>
      </c>
      <c r="P80">
        <v>15</v>
      </c>
      <c r="Q80">
        <v>0.65</v>
      </c>
      <c r="R80">
        <v>22.5</v>
      </c>
      <c r="S80">
        <v>33.5</v>
      </c>
      <c r="T80">
        <v>12.5</v>
      </c>
      <c r="U80">
        <v>17</v>
      </c>
      <c r="V80">
        <v>22.5</v>
      </c>
      <c r="W80">
        <v>15</v>
      </c>
      <c r="X80">
        <v>10</v>
      </c>
      <c r="Y80">
        <v>0</v>
      </c>
      <c r="Z80">
        <v>28.5</v>
      </c>
      <c r="AA80">
        <v>13.5</v>
      </c>
      <c r="AB80">
        <v>29.5</v>
      </c>
      <c r="AC80">
        <v>0.25</v>
      </c>
      <c r="AD80">
        <v>33.5</v>
      </c>
      <c r="AE80">
        <v>18.5</v>
      </c>
      <c r="AF80">
        <v>0.95</v>
      </c>
      <c r="AG80">
        <v>14</v>
      </c>
      <c r="AH80">
        <v>26</v>
      </c>
      <c r="AI80">
        <v>22.5</v>
      </c>
      <c r="AJ80">
        <v>10</v>
      </c>
      <c r="AK80">
        <v>30</v>
      </c>
      <c r="AL80">
        <v>27</v>
      </c>
      <c r="AM80">
        <v>35</v>
      </c>
      <c r="AN80">
        <v>0.65</v>
      </c>
      <c r="AO80">
        <v>17.5</v>
      </c>
      <c r="AP80">
        <v>10</v>
      </c>
      <c r="AQ80">
        <v>17</v>
      </c>
      <c r="AR80">
        <v>17</v>
      </c>
      <c r="AS80">
        <v>34.5</v>
      </c>
      <c r="AT80">
        <v>25</v>
      </c>
      <c r="AU80">
        <v>21.5</v>
      </c>
      <c r="AV80">
        <v>22.5</v>
      </c>
      <c r="AW80">
        <v>25</v>
      </c>
      <c r="AX80">
        <v>21</v>
      </c>
      <c r="AY80">
        <v>30</v>
      </c>
      <c r="AZ80">
        <v>11</v>
      </c>
      <c r="BA80">
        <v>27.5</v>
      </c>
      <c r="BB80">
        <v>0.75</v>
      </c>
      <c r="BC80">
        <v>11</v>
      </c>
      <c r="BD80">
        <v>20</v>
      </c>
      <c r="BE80">
        <v>23.5</v>
      </c>
      <c r="BF80">
        <v>32.5</v>
      </c>
      <c r="BG80">
        <v>20</v>
      </c>
    </row>
    <row r="81" spans="1:59" x14ac:dyDescent="0.25">
      <c r="A81" s="2" t="s">
        <v>216</v>
      </c>
      <c r="B81">
        <f t="shared" si="14"/>
        <v>63.22</v>
      </c>
      <c r="C81">
        <f t="shared" si="15"/>
        <v>15.6456814149712</v>
      </c>
      <c r="D81">
        <f t="shared" si="16"/>
        <v>23</v>
      </c>
      <c r="E81">
        <f t="shared" si="17"/>
        <v>110</v>
      </c>
      <c r="F81">
        <f t="shared" si="18"/>
        <v>52.75</v>
      </c>
      <c r="G81">
        <f t="shared" si="19"/>
        <v>72</v>
      </c>
      <c r="H81">
        <f t="shared" si="20"/>
        <v>60.5</v>
      </c>
      <c r="I81">
        <v>68</v>
      </c>
      <c r="J81">
        <v>23</v>
      </c>
      <c r="K81">
        <v>55</v>
      </c>
      <c r="L81">
        <v>53</v>
      </c>
      <c r="M81">
        <v>73</v>
      </c>
      <c r="N81">
        <v>56</v>
      </c>
      <c r="O81">
        <v>55</v>
      </c>
      <c r="P81">
        <v>75</v>
      </c>
      <c r="Q81">
        <v>57</v>
      </c>
      <c r="R81">
        <v>72</v>
      </c>
      <c r="S81">
        <v>42</v>
      </c>
      <c r="T81">
        <v>50</v>
      </c>
      <c r="U81">
        <v>67</v>
      </c>
      <c r="V81">
        <v>72</v>
      </c>
      <c r="W81">
        <v>62</v>
      </c>
      <c r="X81">
        <v>66</v>
      </c>
      <c r="Y81">
        <v>90</v>
      </c>
      <c r="Z81">
        <v>46</v>
      </c>
      <c r="AA81">
        <v>72</v>
      </c>
      <c r="AB81">
        <v>51</v>
      </c>
      <c r="AC81">
        <v>58</v>
      </c>
      <c r="AD81">
        <v>59</v>
      </c>
      <c r="AE81">
        <v>69</v>
      </c>
      <c r="AF81">
        <v>65</v>
      </c>
      <c r="AG81">
        <v>68</v>
      </c>
      <c r="AH81">
        <v>90</v>
      </c>
      <c r="AI81">
        <v>63</v>
      </c>
      <c r="AJ81">
        <v>47</v>
      </c>
      <c r="AK81">
        <v>72</v>
      </c>
      <c r="AL81">
        <v>52</v>
      </c>
      <c r="AM81">
        <v>77</v>
      </c>
      <c r="AN81">
        <v>93</v>
      </c>
      <c r="AO81">
        <v>84</v>
      </c>
      <c r="AP81">
        <v>52</v>
      </c>
      <c r="AQ81">
        <v>73</v>
      </c>
      <c r="AR81">
        <v>85</v>
      </c>
      <c r="AS81">
        <v>58</v>
      </c>
      <c r="AT81">
        <v>110</v>
      </c>
      <c r="AU81">
        <v>85</v>
      </c>
      <c r="AV81">
        <v>45</v>
      </c>
      <c r="AW81">
        <v>64</v>
      </c>
      <c r="AX81">
        <v>59</v>
      </c>
      <c r="AY81">
        <v>46</v>
      </c>
      <c r="AZ81">
        <v>53</v>
      </c>
      <c r="BA81">
        <v>39</v>
      </c>
      <c r="BB81">
        <v>65</v>
      </c>
      <c r="BC81">
        <v>58</v>
      </c>
      <c r="BD81">
        <v>52</v>
      </c>
      <c r="BE81">
        <v>59</v>
      </c>
      <c r="BF81">
        <v>56</v>
      </c>
    </row>
    <row r="82" spans="1:59" x14ac:dyDescent="0.25">
      <c r="A82" s="2" t="s">
        <v>219</v>
      </c>
      <c r="B82">
        <f t="shared" si="14"/>
        <v>15.921568627450981</v>
      </c>
      <c r="C82">
        <f t="shared" si="15"/>
        <v>8.2845473919940904</v>
      </c>
      <c r="D82">
        <f t="shared" si="16"/>
        <v>0</v>
      </c>
      <c r="E82">
        <f t="shared" si="17"/>
        <v>31</v>
      </c>
      <c r="F82">
        <f t="shared" si="18"/>
        <v>9</v>
      </c>
      <c r="G82">
        <f t="shared" si="19"/>
        <v>23</v>
      </c>
      <c r="H82">
        <f t="shared" si="20"/>
        <v>17</v>
      </c>
      <c r="I82">
        <v>19</v>
      </c>
      <c r="J82">
        <v>18</v>
      </c>
      <c r="K82">
        <v>20</v>
      </c>
      <c r="L82">
        <v>25</v>
      </c>
      <c r="M82">
        <v>23</v>
      </c>
      <c r="N82">
        <v>15</v>
      </c>
      <c r="O82">
        <v>16</v>
      </c>
      <c r="P82">
        <v>6</v>
      </c>
      <c r="Q82">
        <v>21</v>
      </c>
      <c r="R82">
        <v>21</v>
      </c>
      <c r="S82">
        <v>13</v>
      </c>
      <c r="T82">
        <v>4</v>
      </c>
      <c r="U82">
        <v>19</v>
      </c>
      <c r="V82">
        <v>28</v>
      </c>
      <c r="W82">
        <v>20</v>
      </c>
      <c r="X82">
        <v>2</v>
      </c>
      <c r="Y82">
        <v>23</v>
      </c>
      <c r="Z82">
        <v>25</v>
      </c>
      <c r="AA82">
        <v>11</v>
      </c>
      <c r="AB82">
        <v>9</v>
      </c>
      <c r="AC82">
        <v>22</v>
      </c>
      <c r="AD82">
        <v>13</v>
      </c>
      <c r="AE82">
        <v>14</v>
      </c>
      <c r="AF82">
        <v>27</v>
      </c>
      <c r="AG82">
        <v>7</v>
      </c>
      <c r="AH82">
        <v>1</v>
      </c>
      <c r="AI82">
        <v>21</v>
      </c>
      <c r="AJ82">
        <v>21</v>
      </c>
      <c r="AK82">
        <v>9</v>
      </c>
      <c r="AL82">
        <v>0</v>
      </c>
      <c r="AM82">
        <v>31</v>
      </c>
      <c r="AN82">
        <v>13</v>
      </c>
      <c r="AO82">
        <v>10</v>
      </c>
      <c r="AP82">
        <v>23</v>
      </c>
      <c r="AQ82">
        <v>0</v>
      </c>
      <c r="AR82">
        <v>10</v>
      </c>
      <c r="AS82">
        <v>17</v>
      </c>
      <c r="AT82">
        <v>27</v>
      </c>
      <c r="AU82">
        <v>10</v>
      </c>
      <c r="AV82">
        <v>26</v>
      </c>
      <c r="AW82">
        <v>17</v>
      </c>
      <c r="AX82">
        <v>9</v>
      </c>
      <c r="AY82">
        <v>9</v>
      </c>
      <c r="AZ82">
        <v>16</v>
      </c>
      <c r="BA82">
        <v>27</v>
      </c>
      <c r="BB82">
        <v>14</v>
      </c>
      <c r="BC82">
        <v>25</v>
      </c>
      <c r="BD82">
        <v>21</v>
      </c>
      <c r="BE82">
        <v>25</v>
      </c>
      <c r="BF82">
        <v>8</v>
      </c>
      <c r="BG82">
        <v>1</v>
      </c>
    </row>
    <row r="83" spans="1:59" x14ac:dyDescent="0.25">
      <c r="A83" s="2" t="s">
        <v>221</v>
      </c>
      <c r="B83">
        <f t="shared" si="14"/>
        <v>40.529411764705884</v>
      </c>
      <c r="C83">
        <f t="shared" si="15"/>
        <v>14.376860493412973</v>
      </c>
      <c r="D83">
        <f t="shared" si="16"/>
        <v>5</v>
      </c>
      <c r="E83">
        <f t="shared" si="17"/>
        <v>69</v>
      </c>
      <c r="F83">
        <f t="shared" si="18"/>
        <v>29</v>
      </c>
      <c r="G83">
        <f t="shared" si="19"/>
        <v>50</v>
      </c>
      <c r="H83">
        <f t="shared" si="20"/>
        <v>41</v>
      </c>
      <c r="I83">
        <v>52</v>
      </c>
      <c r="J83">
        <v>58</v>
      </c>
      <c r="K83">
        <v>41</v>
      </c>
      <c r="L83">
        <v>25</v>
      </c>
      <c r="M83">
        <v>41</v>
      </c>
      <c r="N83">
        <v>52</v>
      </c>
      <c r="O83">
        <v>24</v>
      </c>
      <c r="P83">
        <v>5</v>
      </c>
      <c r="Q83">
        <v>13</v>
      </c>
      <c r="R83">
        <v>59</v>
      </c>
      <c r="S83">
        <v>38</v>
      </c>
      <c r="T83">
        <v>41</v>
      </c>
      <c r="U83">
        <v>27</v>
      </c>
      <c r="V83">
        <v>37</v>
      </c>
      <c r="W83">
        <v>33</v>
      </c>
      <c r="X83">
        <v>56</v>
      </c>
      <c r="Y83">
        <v>39</v>
      </c>
      <c r="Z83">
        <v>45</v>
      </c>
      <c r="AA83">
        <v>28</v>
      </c>
      <c r="AB83">
        <v>65</v>
      </c>
      <c r="AC83">
        <v>44</v>
      </c>
      <c r="AD83">
        <v>68</v>
      </c>
      <c r="AE83">
        <v>38</v>
      </c>
      <c r="AF83">
        <v>55</v>
      </c>
      <c r="AG83">
        <v>34</v>
      </c>
      <c r="AH83">
        <v>65</v>
      </c>
      <c r="AI83">
        <v>69</v>
      </c>
      <c r="AJ83">
        <v>47</v>
      </c>
      <c r="AK83">
        <v>26</v>
      </c>
      <c r="AL83">
        <v>47</v>
      </c>
      <c r="AM83">
        <v>48</v>
      </c>
      <c r="AN83">
        <v>50</v>
      </c>
      <c r="AO83">
        <v>63</v>
      </c>
      <c r="AP83">
        <v>41</v>
      </c>
      <c r="AQ83">
        <v>46</v>
      </c>
      <c r="AR83">
        <v>27</v>
      </c>
      <c r="AS83">
        <v>46</v>
      </c>
      <c r="AT83">
        <v>30</v>
      </c>
      <c r="AU83">
        <v>26</v>
      </c>
      <c r="AV83">
        <v>52</v>
      </c>
      <c r="AW83">
        <v>21</v>
      </c>
      <c r="AX83">
        <v>43</v>
      </c>
      <c r="AY83">
        <v>35</v>
      </c>
      <c r="AZ83">
        <v>43</v>
      </c>
      <c r="BA83">
        <v>41</v>
      </c>
      <c r="BB83">
        <v>25</v>
      </c>
      <c r="BC83">
        <v>42</v>
      </c>
      <c r="BD83">
        <v>36</v>
      </c>
      <c r="BE83">
        <v>14</v>
      </c>
      <c r="BF83">
        <v>37</v>
      </c>
      <c r="BG83">
        <v>29</v>
      </c>
    </row>
    <row r="84" spans="1:59" x14ac:dyDescent="0.25">
      <c r="A84" s="2" t="s">
        <v>222</v>
      </c>
      <c r="B84">
        <f t="shared" si="14"/>
        <v>110.01960784313725</v>
      </c>
      <c r="C84">
        <f t="shared" si="15"/>
        <v>22.304699232294915</v>
      </c>
      <c r="D84">
        <f t="shared" si="16"/>
        <v>73</v>
      </c>
      <c r="E84">
        <f t="shared" si="17"/>
        <v>162</v>
      </c>
      <c r="F84">
        <f t="shared" si="18"/>
        <v>89</v>
      </c>
      <c r="G84">
        <f t="shared" si="19"/>
        <v>122</v>
      </c>
      <c r="H84">
        <f t="shared" si="20"/>
        <v>108</v>
      </c>
      <c r="I84">
        <v>97</v>
      </c>
      <c r="J84">
        <v>122</v>
      </c>
      <c r="K84">
        <v>115</v>
      </c>
      <c r="L84">
        <v>100</v>
      </c>
      <c r="M84">
        <v>99</v>
      </c>
      <c r="N84">
        <v>85</v>
      </c>
      <c r="O84">
        <v>100</v>
      </c>
      <c r="P84">
        <v>118</v>
      </c>
      <c r="Q84">
        <v>73</v>
      </c>
      <c r="R84">
        <v>126</v>
      </c>
      <c r="S84">
        <v>112</v>
      </c>
      <c r="T84">
        <v>114</v>
      </c>
      <c r="U84">
        <v>87</v>
      </c>
      <c r="V84">
        <v>87</v>
      </c>
      <c r="W84">
        <v>101</v>
      </c>
      <c r="X84">
        <v>140</v>
      </c>
      <c r="Y84">
        <v>119</v>
      </c>
      <c r="Z84">
        <v>113</v>
      </c>
      <c r="AA84">
        <v>87</v>
      </c>
      <c r="AB84">
        <v>88</v>
      </c>
      <c r="AC84">
        <v>89</v>
      </c>
      <c r="AD84">
        <v>108</v>
      </c>
      <c r="AE84">
        <v>81</v>
      </c>
      <c r="AF84">
        <v>96</v>
      </c>
      <c r="AG84">
        <v>123</v>
      </c>
      <c r="AH84">
        <v>112</v>
      </c>
      <c r="AI84">
        <v>162</v>
      </c>
      <c r="AJ84">
        <v>111</v>
      </c>
      <c r="AK84">
        <v>106</v>
      </c>
      <c r="AL84">
        <v>115</v>
      </c>
      <c r="AM84">
        <v>107</v>
      </c>
      <c r="AN84">
        <v>109</v>
      </c>
      <c r="AO84">
        <v>148</v>
      </c>
      <c r="AP84">
        <v>88</v>
      </c>
      <c r="AQ84">
        <v>87</v>
      </c>
      <c r="AR84">
        <v>108</v>
      </c>
      <c r="AS84">
        <v>82</v>
      </c>
      <c r="AT84">
        <v>76</v>
      </c>
      <c r="AU84">
        <v>129</v>
      </c>
      <c r="AV84">
        <v>99</v>
      </c>
      <c r="AW84">
        <v>88</v>
      </c>
      <c r="AX84">
        <v>146</v>
      </c>
      <c r="AY84">
        <v>138</v>
      </c>
      <c r="AZ84">
        <v>122</v>
      </c>
      <c r="BA84">
        <v>156</v>
      </c>
      <c r="BB84">
        <v>100</v>
      </c>
      <c r="BC84">
        <v>130</v>
      </c>
      <c r="BD84">
        <v>156</v>
      </c>
      <c r="BE84">
        <v>99</v>
      </c>
      <c r="BF84">
        <v>104</v>
      </c>
      <c r="BG84">
        <v>153</v>
      </c>
    </row>
    <row r="85" spans="1:59" x14ac:dyDescent="0.25">
      <c r="A85" s="2" t="s">
        <v>223</v>
      </c>
      <c r="B85">
        <f t="shared" si="14"/>
        <v>22.979166666666668</v>
      </c>
      <c r="C85">
        <f t="shared" si="15"/>
        <v>5.7445240653677025</v>
      </c>
      <c r="D85">
        <f t="shared" si="16"/>
        <v>6</v>
      </c>
      <c r="E85">
        <f t="shared" si="17"/>
        <v>37</v>
      </c>
      <c r="F85">
        <f t="shared" si="18"/>
        <v>19.25</v>
      </c>
      <c r="G85">
        <f t="shared" si="19"/>
        <v>26</v>
      </c>
      <c r="H85">
        <f t="shared" si="20"/>
        <v>24</v>
      </c>
      <c r="I85">
        <v>14</v>
      </c>
      <c r="J85">
        <v>24</v>
      </c>
      <c r="K85">
        <v>19</v>
      </c>
      <c r="L85">
        <v>25</v>
      </c>
      <c r="M85">
        <v>24</v>
      </c>
      <c r="N85">
        <v>22</v>
      </c>
      <c r="O85">
        <v>26</v>
      </c>
      <c r="P85">
        <v>17</v>
      </c>
      <c r="Q85">
        <v>20</v>
      </c>
      <c r="R85">
        <v>30</v>
      </c>
      <c r="S85">
        <v>22</v>
      </c>
      <c r="T85">
        <v>25</v>
      </c>
      <c r="U85">
        <v>24</v>
      </c>
      <c r="V85">
        <v>37</v>
      </c>
      <c r="W85">
        <v>19</v>
      </c>
      <c r="X85">
        <v>20</v>
      </c>
      <c r="Y85">
        <v>22</v>
      </c>
      <c r="Z85">
        <v>28</v>
      </c>
      <c r="AA85">
        <v>6</v>
      </c>
      <c r="AB85">
        <v>24</v>
      </c>
      <c r="AC85">
        <v>19</v>
      </c>
      <c r="AD85">
        <v>26</v>
      </c>
      <c r="AE85">
        <v>19</v>
      </c>
      <c r="AF85">
        <v>30</v>
      </c>
      <c r="AG85">
        <v>26</v>
      </c>
      <c r="AH85">
        <v>23</v>
      </c>
      <c r="AI85">
        <v>18</v>
      </c>
      <c r="AJ85">
        <v>24</v>
      </c>
      <c r="AK85">
        <v>11</v>
      </c>
      <c r="AL85">
        <v>14</v>
      </c>
      <c r="AM85">
        <v>30</v>
      </c>
      <c r="AN85">
        <v>24</v>
      </c>
      <c r="AO85">
        <v>26</v>
      </c>
      <c r="AP85">
        <v>21</v>
      </c>
      <c r="AQ85">
        <v>27</v>
      </c>
      <c r="AR85">
        <v>27</v>
      </c>
      <c r="AS85">
        <v>17</v>
      </c>
      <c r="AT85">
        <v>24</v>
      </c>
      <c r="AU85">
        <v>25</v>
      </c>
      <c r="AV85">
        <v>33</v>
      </c>
      <c r="AW85">
        <v>26</v>
      </c>
      <c r="AX85">
        <v>13</v>
      </c>
      <c r="AY85">
        <v>25</v>
      </c>
      <c r="AZ85">
        <v>22</v>
      </c>
      <c r="BA85">
        <v>31</v>
      </c>
      <c r="BB85">
        <v>22</v>
      </c>
      <c r="BC85">
        <v>29</v>
      </c>
      <c r="BD85">
        <v>23</v>
      </c>
    </row>
    <row r="86" spans="1:59" x14ac:dyDescent="0.25">
      <c r="A86" s="2" t="s">
        <v>224</v>
      </c>
      <c r="B86">
        <f t="shared" si="14"/>
        <v>2.72</v>
      </c>
      <c r="C86">
        <f t="shared" si="15"/>
        <v>1.3708332041023035</v>
      </c>
      <c r="D86">
        <f t="shared" si="16"/>
        <v>0</v>
      </c>
      <c r="E86">
        <f t="shared" si="17"/>
        <v>5</v>
      </c>
      <c r="F86">
        <f t="shared" si="18"/>
        <v>2</v>
      </c>
      <c r="G86">
        <f t="shared" si="19"/>
        <v>4</v>
      </c>
      <c r="H86">
        <f t="shared" si="20"/>
        <v>2</v>
      </c>
      <c r="I86">
        <v>3</v>
      </c>
      <c r="J86">
        <v>4</v>
      </c>
      <c r="K86">
        <v>5</v>
      </c>
      <c r="L86">
        <v>1</v>
      </c>
      <c r="M86">
        <v>2</v>
      </c>
      <c r="N86">
        <v>3</v>
      </c>
      <c r="O86">
        <v>5</v>
      </c>
      <c r="P86">
        <v>2</v>
      </c>
      <c r="Q86">
        <v>1</v>
      </c>
      <c r="R86">
        <v>5</v>
      </c>
      <c r="S86">
        <v>2</v>
      </c>
      <c r="T86">
        <v>2</v>
      </c>
      <c r="U86">
        <v>1</v>
      </c>
      <c r="V86">
        <v>3</v>
      </c>
      <c r="W86">
        <v>3</v>
      </c>
      <c r="X86">
        <v>3</v>
      </c>
      <c r="Y86">
        <v>2</v>
      </c>
      <c r="Z86">
        <v>1</v>
      </c>
      <c r="AA86">
        <v>2</v>
      </c>
      <c r="AB86">
        <v>1</v>
      </c>
      <c r="AC86">
        <v>1</v>
      </c>
      <c r="AD86">
        <v>2</v>
      </c>
      <c r="AE86">
        <v>2</v>
      </c>
      <c r="AF86">
        <v>3</v>
      </c>
      <c r="AG86">
        <v>2</v>
      </c>
      <c r="AH86">
        <v>3</v>
      </c>
      <c r="AI86">
        <v>5</v>
      </c>
      <c r="AJ86">
        <v>4</v>
      </c>
      <c r="AK86">
        <v>2</v>
      </c>
      <c r="AL86">
        <v>5</v>
      </c>
      <c r="AM86">
        <v>2</v>
      </c>
      <c r="AN86">
        <v>0</v>
      </c>
      <c r="AO86">
        <v>2</v>
      </c>
      <c r="AP86">
        <v>2</v>
      </c>
      <c r="AQ86">
        <v>5</v>
      </c>
      <c r="AR86">
        <v>4</v>
      </c>
      <c r="AS86">
        <v>5</v>
      </c>
      <c r="AT86">
        <v>3</v>
      </c>
      <c r="AU86">
        <v>3</v>
      </c>
      <c r="AV86">
        <v>4</v>
      </c>
      <c r="AW86">
        <v>2</v>
      </c>
      <c r="AX86">
        <v>5</v>
      </c>
      <c r="AY86">
        <v>1</v>
      </c>
      <c r="AZ86">
        <v>1</v>
      </c>
      <c r="BA86">
        <v>4</v>
      </c>
      <c r="BB86">
        <v>4</v>
      </c>
      <c r="BC86">
        <v>2</v>
      </c>
      <c r="BD86">
        <v>2</v>
      </c>
      <c r="BE86">
        <v>2</v>
      </c>
      <c r="BF86">
        <v>3</v>
      </c>
    </row>
    <row r="87" spans="1:59" x14ac:dyDescent="0.25">
      <c r="A87" s="2" t="s">
        <v>225</v>
      </c>
      <c r="B87">
        <f t="shared" si="14"/>
        <v>53.333333333333336</v>
      </c>
      <c r="C87">
        <f t="shared" si="15"/>
        <v>21.798776724088597</v>
      </c>
      <c r="D87">
        <f t="shared" si="16"/>
        <v>13</v>
      </c>
      <c r="E87">
        <f t="shared" si="17"/>
        <v>105</v>
      </c>
      <c r="F87">
        <f t="shared" si="18"/>
        <v>38</v>
      </c>
      <c r="G87">
        <f t="shared" si="19"/>
        <v>69</v>
      </c>
      <c r="H87">
        <f t="shared" si="20"/>
        <v>55</v>
      </c>
      <c r="I87">
        <v>88</v>
      </c>
      <c r="J87">
        <v>67</v>
      </c>
      <c r="K87">
        <v>73</v>
      </c>
      <c r="L87">
        <v>64</v>
      </c>
      <c r="M87">
        <v>69</v>
      </c>
      <c r="N87">
        <v>79</v>
      </c>
      <c r="O87">
        <v>57</v>
      </c>
      <c r="P87">
        <v>67</v>
      </c>
      <c r="Q87">
        <v>50</v>
      </c>
      <c r="R87">
        <v>58</v>
      </c>
      <c r="S87">
        <v>34</v>
      </c>
      <c r="T87">
        <v>40</v>
      </c>
      <c r="U87">
        <v>42</v>
      </c>
      <c r="V87">
        <v>36</v>
      </c>
      <c r="W87">
        <v>30</v>
      </c>
      <c r="X87">
        <v>38</v>
      </c>
      <c r="Y87">
        <v>40</v>
      </c>
      <c r="Z87">
        <v>33</v>
      </c>
      <c r="AA87">
        <v>24</v>
      </c>
      <c r="AB87">
        <v>47</v>
      </c>
      <c r="AC87">
        <v>43</v>
      </c>
      <c r="AD87">
        <v>54</v>
      </c>
      <c r="AE87">
        <v>45</v>
      </c>
      <c r="AF87">
        <v>48</v>
      </c>
      <c r="AG87">
        <v>47</v>
      </c>
      <c r="AH87">
        <v>58</v>
      </c>
      <c r="AI87">
        <v>55</v>
      </c>
      <c r="AJ87">
        <v>70</v>
      </c>
      <c r="AK87">
        <v>56</v>
      </c>
      <c r="AL87">
        <v>55</v>
      </c>
      <c r="AM87">
        <v>75</v>
      </c>
      <c r="AN87">
        <v>59</v>
      </c>
      <c r="AO87">
        <v>79</v>
      </c>
      <c r="AP87">
        <v>56</v>
      </c>
      <c r="AQ87">
        <v>35</v>
      </c>
      <c r="AR87">
        <v>65</v>
      </c>
      <c r="AS87">
        <v>59</v>
      </c>
      <c r="AT87">
        <v>69</v>
      </c>
      <c r="AU87">
        <v>105</v>
      </c>
      <c r="AV87">
        <v>68</v>
      </c>
      <c r="AW87">
        <v>69</v>
      </c>
      <c r="AX87">
        <v>87</v>
      </c>
      <c r="AY87">
        <v>19</v>
      </c>
      <c r="AZ87">
        <v>21</v>
      </c>
      <c r="BA87">
        <v>13</v>
      </c>
      <c r="BB87">
        <v>21</v>
      </c>
      <c r="BC87">
        <v>19</v>
      </c>
      <c r="BD87">
        <v>13</v>
      </c>
      <c r="BE87">
        <v>100</v>
      </c>
      <c r="BF87">
        <v>41</v>
      </c>
      <c r="BG87">
        <v>80</v>
      </c>
    </row>
    <row r="88" spans="1:59" x14ac:dyDescent="0.25">
      <c r="A88" s="2" t="s">
        <v>226</v>
      </c>
      <c r="B88">
        <f t="shared" si="14"/>
        <v>14.901960784313726</v>
      </c>
      <c r="C88">
        <f t="shared" si="15"/>
        <v>4.1436935309493341</v>
      </c>
      <c r="D88">
        <f t="shared" si="16"/>
        <v>5</v>
      </c>
      <c r="E88">
        <f t="shared" si="17"/>
        <v>23</v>
      </c>
      <c r="F88">
        <f t="shared" si="18"/>
        <v>12</v>
      </c>
      <c r="G88">
        <f t="shared" si="19"/>
        <v>18</v>
      </c>
      <c r="H88">
        <f t="shared" si="20"/>
        <v>16</v>
      </c>
      <c r="I88">
        <v>17</v>
      </c>
      <c r="J88">
        <v>11</v>
      </c>
      <c r="K88">
        <v>5</v>
      </c>
      <c r="L88">
        <v>18</v>
      </c>
      <c r="M88">
        <v>18</v>
      </c>
      <c r="N88">
        <v>18</v>
      </c>
      <c r="O88">
        <v>15</v>
      </c>
      <c r="P88">
        <v>12</v>
      </c>
      <c r="Q88">
        <v>9</v>
      </c>
      <c r="R88">
        <v>18</v>
      </c>
      <c r="S88">
        <v>18</v>
      </c>
      <c r="T88">
        <v>18</v>
      </c>
      <c r="U88">
        <v>15</v>
      </c>
      <c r="V88">
        <v>13</v>
      </c>
      <c r="W88">
        <v>8</v>
      </c>
      <c r="X88">
        <v>17</v>
      </c>
      <c r="Y88">
        <v>20</v>
      </c>
      <c r="Z88">
        <v>17</v>
      </c>
      <c r="AA88">
        <v>14</v>
      </c>
      <c r="AB88">
        <v>18</v>
      </c>
      <c r="AC88">
        <v>19</v>
      </c>
      <c r="AD88">
        <v>15</v>
      </c>
      <c r="AE88">
        <v>19</v>
      </c>
      <c r="AF88">
        <v>16</v>
      </c>
      <c r="AG88">
        <v>15</v>
      </c>
      <c r="AH88">
        <v>18</v>
      </c>
      <c r="AI88">
        <v>20</v>
      </c>
      <c r="AJ88">
        <v>16</v>
      </c>
      <c r="AK88">
        <v>14</v>
      </c>
      <c r="AL88">
        <v>16</v>
      </c>
      <c r="AM88">
        <v>13</v>
      </c>
      <c r="AN88">
        <v>12</v>
      </c>
      <c r="AO88">
        <v>23</v>
      </c>
      <c r="AP88">
        <v>14</v>
      </c>
      <c r="AQ88">
        <v>21</v>
      </c>
      <c r="AR88">
        <v>18</v>
      </c>
      <c r="AS88">
        <v>13</v>
      </c>
      <c r="AT88">
        <v>17</v>
      </c>
      <c r="AU88">
        <v>12</v>
      </c>
      <c r="AV88">
        <v>16</v>
      </c>
      <c r="AW88">
        <v>17</v>
      </c>
      <c r="AX88">
        <v>20</v>
      </c>
      <c r="AY88">
        <v>7</v>
      </c>
      <c r="AZ88">
        <v>10</v>
      </c>
      <c r="BA88">
        <v>16</v>
      </c>
      <c r="BB88">
        <v>7</v>
      </c>
      <c r="BC88">
        <v>6</v>
      </c>
      <c r="BD88">
        <v>15</v>
      </c>
      <c r="BE88">
        <v>11</v>
      </c>
      <c r="BF88">
        <v>8</v>
      </c>
      <c r="BG88">
        <v>17</v>
      </c>
    </row>
    <row r="89" spans="1:59" x14ac:dyDescent="0.25">
      <c r="A89" s="2" t="s">
        <v>227</v>
      </c>
      <c r="B89">
        <f t="shared" si="14"/>
        <v>56.078431372549019</v>
      </c>
      <c r="C89">
        <f t="shared" si="15"/>
        <v>7.8200847495532804</v>
      </c>
      <c r="D89">
        <f t="shared" si="16"/>
        <v>39</v>
      </c>
      <c r="E89">
        <f t="shared" si="17"/>
        <v>71</v>
      </c>
      <c r="F89">
        <f t="shared" si="18"/>
        <v>50</v>
      </c>
      <c r="G89">
        <f t="shared" si="19"/>
        <v>63</v>
      </c>
      <c r="H89">
        <f t="shared" si="20"/>
        <v>56</v>
      </c>
      <c r="I89">
        <v>66</v>
      </c>
      <c r="J89">
        <v>65</v>
      </c>
      <c r="K89">
        <v>61</v>
      </c>
      <c r="L89">
        <v>58</v>
      </c>
      <c r="M89">
        <v>45</v>
      </c>
      <c r="N89">
        <v>67</v>
      </c>
      <c r="O89">
        <v>39</v>
      </c>
      <c r="P89">
        <v>51</v>
      </c>
      <c r="Q89">
        <v>64</v>
      </c>
      <c r="R89">
        <v>54</v>
      </c>
      <c r="S89">
        <v>51</v>
      </c>
      <c r="T89">
        <v>70</v>
      </c>
      <c r="U89">
        <v>49</v>
      </c>
      <c r="V89">
        <v>47</v>
      </c>
      <c r="W89">
        <v>63</v>
      </c>
      <c r="X89">
        <v>53</v>
      </c>
      <c r="Y89">
        <v>56</v>
      </c>
      <c r="Z89">
        <v>62</v>
      </c>
      <c r="AA89">
        <v>50</v>
      </c>
      <c r="AB89">
        <v>71</v>
      </c>
      <c r="AC89">
        <v>61</v>
      </c>
      <c r="AD89">
        <v>50</v>
      </c>
      <c r="AE89">
        <v>59</v>
      </c>
      <c r="AF89">
        <v>65</v>
      </c>
      <c r="AG89">
        <v>52</v>
      </c>
      <c r="AH89">
        <v>59</v>
      </c>
      <c r="AI89">
        <v>55</v>
      </c>
      <c r="AJ89">
        <v>39</v>
      </c>
      <c r="AK89">
        <v>53</v>
      </c>
      <c r="AL89">
        <v>63</v>
      </c>
      <c r="AM89">
        <v>53</v>
      </c>
      <c r="AN89">
        <v>67</v>
      </c>
      <c r="AO89">
        <v>60</v>
      </c>
      <c r="AP89">
        <v>43</v>
      </c>
      <c r="AQ89">
        <v>47</v>
      </c>
      <c r="AR89">
        <v>57</v>
      </c>
      <c r="AS89">
        <v>46</v>
      </c>
      <c r="AT89">
        <v>51</v>
      </c>
      <c r="AU89">
        <v>64</v>
      </c>
      <c r="AV89">
        <v>48</v>
      </c>
      <c r="AW89">
        <v>52</v>
      </c>
      <c r="AX89">
        <v>50</v>
      </c>
      <c r="AY89">
        <v>53</v>
      </c>
      <c r="AZ89">
        <v>57</v>
      </c>
      <c r="BA89">
        <v>66</v>
      </c>
      <c r="BB89">
        <v>50</v>
      </c>
      <c r="BC89">
        <v>62</v>
      </c>
      <c r="BD89">
        <v>64</v>
      </c>
      <c r="BE89">
        <v>57</v>
      </c>
      <c r="BF89">
        <v>53</v>
      </c>
      <c r="BG89">
        <v>62</v>
      </c>
    </row>
    <row r="90" spans="1:59" x14ac:dyDescent="0.25">
      <c r="A90" s="2" t="s">
        <v>228</v>
      </c>
      <c r="B90">
        <f t="shared" si="14"/>
        <v>49.26</v>
      </c>
      <c r="C90">
        <f t="shared" si="15"/>
        <v>10.119308680105831</v>
      </c>
      <c r="D90">
        <f t="shared" si="16"/>
        <v>30</v>
      </c>
      <c r="E90">
        <f t="shared" si="17"/>
        <v>73</v>
      </c>
      <c r="F90">
        <f t="shared" si="18"/>
        <v>41</v>
      </c>
      <c r="G90">
        <f t="shared" si="19"/>
        <v>57</v>
      </c>
      <c r="H90">
        <f t="shared" si="20"/>
        <v>48</v>
      </c>
      <c r="I90">
        <v>40</v>
      </c>
      <c r="J90">
        <v>61</v>
      </c>
      <c r="K90">
        <v>67</v>
      </c>
      <c r="L90">
        <v>57</v>
      </c>
      <c r="M90">
        <v>73</v>
      </c>
      <c r="N90">
        <v>59</v>
      </c>
      <c r="O90">
        <v>67</v>
      </c>
      <c r="P90">
        <v>57</v>
      </c>
      <c r="Q90">
        <v>64</v>
      </c>
      <c r="R90">
        <v>30</v>
      </c>
      <c r="S90">
        <v>39</v>
      </c>
      <c r="T90">
        <v>66</v>
      </c>
      <c r="U90">
        <v>39</v>
      </c>
      <c r="V90">
        <v>45</v>
      </c>
      <c r="W90">
        <v>43</v>
      </c>
      <c r="X90">
        <v>64</v>
      </c>
      <c r="Y90">
        <v>41</v>
      </c>
      <c r="Z90">
        <v>47</v>
      </c>
      <c r="AA90">
        <v>46</v>
      </c>
      <c r="AB90">
        <v>58</v>
      </c>
      <c r="AC90">
        <v>46</v>
      </c>
      <c r="AD90">
        <v>59</v>
      </c>
      <c r="AE90">
        <v>43</v>
      </c>
      <c r="AF90">
        <v>55</v>
      </c>
      <c r="AG90">
        <v>42</v>
      </c>
      <c r="AH90">
        <v>41</v>
      </c>
      <c r="AI90">
        <v>53</v>
      </c>
      <c r="AJ90">
        <v>55</v>
      </c>
      <c r="AK90">
        <v>41</v>
      </c>
      <c r="AL90">
        <v>39</v>
      </c>
      <c r="AM90">
        <v>36</v>
      </c>
      <c r="AN90">
        <v>47</v>
      </c>
      <c r="AO90">
        <v>56</v>
      </c>
      <c r="AP90">
        <v>56</v>
      </c>
      <c r="AQ90">
        <v>34</v>
      </c>
      <c r="AR90">
        <v>50</v>
      </c>
      <c r="AS90">
        <v>52</v>
      </c>
      <c r="AT90">
        <v>44</v>
      </c>
      <c r="AU90">
        <v>51</v>
      </c>
      <c r="AV90">
        <v>50</v>
      </c>
      <c r="AW90">
        <v>38</v>
      </c>
      <c r="AX90">
        <v>54</v>
      </c>
      <c r="AY90">
        <v>50</v>
      </c>
      <c r="AZ90">
        <v>47</v>
      </c>
      <c r="BA90">
        <v>38</v>
      </c>
      <c r="BB90">
        <v>38</v>
      </c>
      <c r="BC90">
        <v>60</v>
      </c>
      <c r="BD90">
        <v>34</v>
      </c>
      <c r="BE90">
        <v>42</v>
      </c>
      <c r="BF90">
        <v>49</v>
      </c>
    </row>
    <row r="91" spans="1:59" x14ac:dyDescent="0.25">
      <c r="A91" s="2" t="s">
        <v>230</v>
      </c>
      <c r="B91">
        <f t="shared" si="14"/>
        <v>51.980392156862742</v>
      </c>
      <c r="C91">
        <f t="shared" si="15"/>
        <v>19.259792518174681</v>
      </c>
      <c r="D91">
        <f t="shared" si="16"/>
        <v>18</v>
      </c>
      <c r="E91">
        <f t="shared" si="17"/>
        <v>111</v>
      </c>
      <c r="F91">
        <f t="shared" si="18"/>
        <v>38</v>
      </c>
      <c r="G91">
        <f t="shared" si="19"/>
        <v>64</v>
      </c>
      <c r="H91">
        <f t="shared" si="20"/>
        <v>47</v>
      </c>
      <c r="I91">
        <v>38</v>
      </c>
      <c r="J91">
        <v>36</v>
      </c>
      <c r="K91">
        <v>41</v>
      </c>
      <c r="L91">
        <v>42</v>
      </c>
      <c r="M91">
        <v>36</v>
      </c>
      <c r="N91">
        <v>42</v>
      </c>
      <c r="O91">
        <v>70</v>
      </c>
      <c r="P91">
        <v>34</v>
      </c>
      <c r="Q91">
        <v>42</v>
      </c>
      <c r="R91">
        <v>34</v>
      </c>
      <c r="S91">
        <v>70</v>
      </c>
      <c r="T91">
        <v>18</v>
      </c>
      <c r="U91">
        <v>39</v>
      </c>
      <c r="V91">
        <v>40</v>
      </c>
      <c r="W91">
        <v>67</v>
      </c>
      <c r="X91">
        <v>55</v>
      </c>
      <c r="Y91">
        <v>73</v>
      </c>
      <c r="Z91">
        <v>46</v>
      </c>
      <c r="AA91">
        <v>52</v>
      </c>
      <c r="AB91">
        <v>47</v>
      </c>
      <c r="AC91">
        <v>26</v>
      </c>
      <c r="AD91">
        <v>94</v>
      </c>
      <c r="AE91">
        <v>46</v>
      </c>
      <c r="AF91">
        <v>47</v>
      </c>
      <c r="AG91">
        <v>85</v>
      </c>
      <c r="AH91">
        <v>42</v>
      </c>
      <c r="AI91">
        <v>53</v>
      </c>
      <c r="AJ91">
        <v>39</v>
      </c>
      <c r="AK91">
        <v>33</v>
      </c>
      <c r="AL91">
        <v>62</v>
      </c>
      <c r="AM91">
        <v>34</v>
      </c>
      <c r="AN91">
        <v>50</v>
      </c>
      <c r="AO91">
        <v>51</v>
      </c>
      <c r="AP91">
        <v>72</v>
      </c>
      <c r="AQ91">
        <v>28</v>
      </c>
      <c r="AR91">
        <v>62</v>
      </c>
      <c r="AS91">
        <v>64</v>
      </c>
      <c r="AT91">
        <v>21</v>
      </c>
      <c r="AU91">
        <v>47</v>
      </c>
      <c r="AV91">
        <v>111</v>
      </c>
      <c r="AW91">
        <v>53</v>
      </c>
      <c r="AX91">
        <v>63</v>
      </c>
      <c r="AY91">
        <v>80</v>
      </c>
      <c r="AZ91">
        <v>37</v>
      </c>
      <c r="BA91">
        <v>73</v>
      </c>
      <c r="BB91">
        <v>47</v>
      </c>
      <c r="BC91">
        <v>33</v>
      </c>
      <c r="BD91">
        <v>76</v>
      </c>
      <c r="BE91">
        <v>58</v>
      </c>
      <c r="BF91">
        <v>59</v>
      </c>
      <c r="BG91">
        <v>83</v>
      </c>
    </row>
    <row r="92" spans="1:59" x14ac:dyDescent="0.25">
      <c r="A92" s="2" t="s">
        <v>231</v>
      </c>
      <c r="B92">
        <f t="shared" si="14"/>
        <v>7.9411764705882355</v>
      </c>
      <c r="C92">
        <f t="shared" si="15"/>
        <v>2.8664386594230997</v>
      </c>
      <c r="D92">
        <f t="shared" si="16"/>
        <v>2</v>
      </c>
      <c r="E92">
        <f t="shared" si="17"/>
        <v>14</v>
      </c>
      <c r="F92">
        <f t="shared" si="18"/>
        <v>6</v>
      </c>
      <c r="G92">
        <f t="shared" si="19"/>
        <v>10</v>
      </c>
      <c r="H92">
        <f t="shared" si="20"/>
        <v>8</v>
      </c>
      <c r="I92">
        <v>10</v>
      </c>
      <c r="J92">
        <v>11</v>
      </c>
      <c r="K92">
        <v>3</v>
      </c>
      <c r="L92">
        <v>6</v>
      </c>
      <c r="M92">
        <v>11</v>
      </c>
      <c r="N92">
        <v>4</v>
      </c>
      <c r="O92">
        <v>10</v>
      </c>
      <c r="P92">
        <v>9</v>
      </c>
      <c r="Q92">
        <v>3</v>
      </c>
      <c r="R92">
        <v>5</v>
      </c>
      <c r="S92">
        <v>7</v>
      </c>
      <c r="T92">
        <v>10</v>
      </c>
      <c r="U92">
        <v>12</v>
      </c>
      <c r="V92">
        <v>5</v>
      </c>
      <c r="W92">
        <v>11</v>
      </c>
      <c r="X92">
        <v>9</v>
      </c>
      <c r="Y92">
        <v>8</v>
      </c>
      <c r="Z92">
        <v>12</v>
      </c>
      <c r="AA92">
        <v>10</v>
      </c>
      <c r="AB92">
        <v>14</v>
      </c>
      <c r="AC92">
        <v>6</v>
      </c>
      <c r="AD92">
        <v>12</v>
      </c>
      <c r="AE92">
        <v>8</v>
      </c>
      <c r="AF92">
        <v>7</v>
      </c>
      <c r="AG92">
        <v>7</v>
      </c>
      <c r="AH92">
        <v>10</v>
      </c>
      <c r="AI92">
        <v>6</v>
      </c>
      <c r="AJ92">
        <v>11</v>
      </c>
      <c r="AK92">
        <v>6</v>
      </c>
      <c r="AL92">
        <v>4</v>
      </c>
      <c r="AM92">
        <v>10</v>
      </c>
      <c r="AN92">
        <v>6</v>
      </c>
      <c r="AO92">
        <v>8</v>
      </c>
      <c r="AP92">
        <v>9</v>
      </c>
      <c r="AQ92">
        <v>11</v>
      </c>
      <c r="AR92">
        <v>7</v>
      </c>
      <c r="AS92">
        <v>10</v>
      </c>
      <c r="AT92">
        <v>6</v>
      </c>
      <c r="AU92">
        <v>8</v>
      </c>
      <c r="AV92">
        <v>10</v>
      </c>
      <c r="AW92">
        <v>5</v>
      </c>
      <c r="AX92">
        <v>5</v>
      </c>
      <c r="AY92">
        <v>10</v>
      </c>
      <c r="AZ92">
        <v>9</v>
      </c>
      <c r="BA92">
        <v>8</v>
      </c>
      <c r="BB92">
        <v>10</v>
      </c>
      <c r="BC92">
        <v>4</v>
      </c>
      <c r="BD92">
        <v>2</v>
      </c>
      <c r="BE92">
        <v>10</v>
      </c>
      <c r="BF92">
        <v>8</v>
      </c>
      <c r="BG92">
        <v>2</v>
      </c>
    </row>
    <row r="93" spans="1:59" x14ac:dyDescent="0.25">
      <c r="A93" s="2" t="s">
        <v>232</v>
      </c>
      <c r="B93">
        <f t="shared" si="14"/>
        <v>64.392156862745097</v>
      </c>
      <c r="C93">
        <f t="shared" si="15"/>
        <v>22.881502076019874</v>
      </c>
      <c r="D93">
        <f t="shared" si="16"/>
        <v>15</v>
      </c>
      <c r="E93">
        <f t="shared" si="17"/>
        <v>130</v>
      </c>
      <c r="F93">
        <f t="shared" si="18"/>
        <v>51</v>
      </c>
      <c r="G93">
        <f t="shared" si="19"/>
        <v>79</v>
      </c>
      <c r="H93">
        <f t="shared" si="20"/>
        <v>67</v>
      </c>
      <c r="I93">
        <v>25</v>
      </c>
      <c r="J93">
        <v>57</v>
      </c>
      <c r="K93">
        <v>89</v>
      </c>
      <c r="L93">
        <v>25</v>
      </c>
      <c r="M93">
        <v>47</v>
      </c>
      <c r="N93">
        <v>69</v>
      </c>
      <c r="O93">
        <v>25</v>
      </c>
      <c r="P93">
        <v>30</v>
      </c>
      <c r="Q93">
        <v>66</v>
      </c>
      <c r="R93">
        <v>30</v>
      </c>
      <c r="S93">
        <v>41</v>
      </c>
      <c r="T93">
        <v>80</v>
      </c>
      <c r="U93">
        <v>15</v>
      </c>
      <c r="V93">
        <v>18</v>
      </c>
      <c r="W93">
        <v>70</v>
      </c>
      <c r="X93">
        <v>60</v>
      </c>
      <c r="Y93">
        <v>53</v>
      </c>
      <c r="Z93">
        <v>50</v>
      </c>
      <c r="AA93">
        <v>75</v>
      </c>
      <c r="AB93">
        <v>63</v>
      </c>
      <c r="AC93">
        <v>51</v>
      </c>
      <c r="AD93">
        <v>55</v>
      </c>
      <c r="AE93">
        <v>67</v>
      </c>
      <c r="AF93">
        <v>62</v>
      </c>
      <c r="AG93">
        <v>80</v>
      </c>
      <c r="AH93">
        <v>70</v>
      </c>
      <c r="AI93">
        <v>55</v>
      </c>
      <c r="AJ93">
        <v>50</v>
      </c>
      <c r="AK93">
        <v>88</v>
      </c>
      <c r="AL93">
        <v>81</v>
      </c>
      <c r="AM93">
        <v>130</v>
      </c>
      <c r="AN93">
        <v>109</v>
      </c>
      <c r="AO93">
        <v>90</v>
      </c>
      <c r="AP93">
        <v>76</v>
      </c>
      <c r="AQ93">
        <v>82</v>
      </c>
      <c r="AR93">
        <v>78</v>
      </c>
      <c r="AS93">
        <v>83</v>
      </c>
      <c r="AT93">
        <v>72</v>
      </c>
      <c r="AU93">
        <v>72</v>
      </c>
      <c r="AV93">
        <v>51</v>
      </c>
      <c r="AW93">
        <v>57</v>
      </c>
      <c r="AX93">
        <v>78</v>
      </c>
      <c r="AY93">
        <v>57</v>
      </c>
      <c r="AZ93">
        <v>99</v>
      </c>
      <c r="BA93">
        <v>81</v>
      </c>
      <c r="BB93">
        <v>56</v>
      </c>
      <c r="BC93">
        <v>76</v>
      </c>
      <c r="BD93">
        <v>79</v>
      </c>
      <c r="BE93">
        <v>67</v>
      </c>
      <c r="BF93">
        <v>78</v>
      </c>
      <c r="BG93">
        <v>66</v>
      </c>
    </row>
    <row r="94" spans="1:59" x14ac:dyDescent="0.25">
      <c r="A94" s="2" t="s">
        <v>234</v>
      </c>
      <c r="B94">
        <f t="shared" si="14"/>
        <v>53.36</v>
      </c>
      <c r="C94">
        <f t="shared" si="15"/>
        <v>5.7205679752261887</v>
      </c>
      <c r="D94">
        <f t="shared" si="16"/>
        <v>41</v>
      </c>
      <c r="E94">
        <f t="shared" si="17"/>
        <v>67</v>
      </c>
      <c r="F94">
        <f t="shared" si="18"/>
        <v>50</v>
      </c>
      <c r="G94">
        <f t="shared" si="19"/>
        <v>57</v>
      </c>
      <c r="H94">
        <f t="shared" si="20"/>
        <v>53</v>
      </c>
      <c r="I94">
        <v>63</v>
      </c>
      <c r="J94">
        <v>51</v>
      </c>
      <c r="K94">
        <v>55</v>
      </c>
      <c r="L94">
        <v>67</v>
      </c>
      <c r="M94">
        <v>53</v>
      </c>
      <c r="N94">
        <v>45</v>
      </c>
      <c r="O94">
        <v>53</v>
      </c>
      <c r="P94">
        <v>61</v>
      </c>
      <c r="Q94">
        <v>54</v>
      </c>
      <c r="R94">
        <v>55</v>
      </c>
      <c r="S94">
        <v>54</v>
      </c>
      <c r="T94">
        <v>61</v>
      </c>
      <c r="U94">
        <v>50</v>
      </c>
      <c r="V94">
        <v>56</v>
      </c>
      <c r="W94">
        <v>61</v>
      </c>
      <c r="X94">
        <v>47</v>
      </c>
      <c r="Y94">
        <v>50</v>
      </c>
      <c r="Z94">
        <v>51</v>
      </c>
      <c r="AA94">
        <v>54</v>
      </c>
      <c r="AB94">
        <v>45</v>
      </c>
      <c r="AC94">
        <v>54</v>
      </c>
      <c r="AD94">
        <v>54</v>
      </c>
      <c r="AE94">
        <v>52</v>
      </c>
      <c r="AF94">
        <v>53</v>
      </c>
      <c r="AG94">
        <v>55</v>
      </c>
      <c r="AH94">
        <v>55</v>
      </c>
      <c r="AI94">
        <v>51</v>
      </c>
      <c r="AJ94">
        <v>50</v>
      </c>
      <c r="AK94">
        <v>51</v>
      </c>
      <c r="AL94">
        <v>63</v>
      </c>
      <c r="AM94">
        <v>57</v>
      </c>
      <c r="AN94">
        <v>47</v>
      </c>
      <c r="AO94">
        <v>42</v>
      </c>
      <c r="AP94">
        <v>52</v>
      </c>
      <c r="AQ94">
        <v>51</v>
      </c>
      <c r="AR94">
        <v>46</v>
      </c>
      <c r="AS94">
        <v>49</v>
      </c>
      <c r="AT94">
        <v>57</v>
      </c>
      <c r="AU94">
        <v>65</v>
      </c>
      <c r="AV94">
        <v>41</v>
      </c>
      <c r="AW94">
        <v>47</v>
      </c>
      <c r="AX94">
        <v>50</v>
      </c>
      <c r="AY94">
        <v>57</v>
      </c>
      <c r="AZ94">
        <v>49</v>
      </c>
      <c r="BA94">
        <v>60</v>
      </c>
      <c r="BB94">
        <v>51</v>
      </c>
      <c r="BC94">
        <v>54</v>
      </c>
      <c r="BD94">
        <v>62</v>
      </c>
      <c r="BE94">
        <v>50</v>
      </c>
      <c r="BF94">
        <v>57</v>
      </c>
    </row>
    <row r="95" spans="1:59" x14ac:dyDescent="0.25">
      <c r="A95" s="2" t="s">
        <v>235</v>
      </c>
      <c r="B95">
        <f t="shared" si="14"/>
        <v>45.66</v>
      </c>
      <c r="C95">
        <f t="shared" si="15"/>
        <v>11.697915390777792</v>
      </c>
      <c r="D95">
        <f t="shared" si="16"/>
        <v>0</v>
      </c>
      <c r="E95">
        <f t="shared" si="17"/>
        <v>63</v>
      </c>
      <c r="F95">
        <f t="shared" si="18"/>
        <v>41.75</v>
      </c>
      <c r="G95">
        <f t="shared" si="19"/>
        <v>52</v>
      </c>
      <c r="H95">
        <f t="shared" si="20"/>
        <v>46.5</v>
      </c>
      <c r="I95">
        <v>47</v>
      </c>
      <c r="J95">
        <v>28</v>
      </c>
      <c r="K95">
        <v>45</v>
      </c>
      <c r="L95">
        <v>32</v>
      </c>
      <c r="M95">
        <v>59</v>
      </c>
      <c r="N95">
        <v>38</v>
      </c>
      <c r="O95">
        <v>9</v>
      </c>
      <c r="P95">
        <v>0</v>
      </c>
      <c r="Q95">
        <v>43</v>
      </c>
      <c r="R95">
        <v>41</v>
      </c>
      <c r="S95">
        <v>41</v>
      </c>
      <c r="T95">
        <v>35</v>
      </c>
      <c r="U95">
        <v>46</v>
      </c>
      <c r="V95">
        <v>47</v>
      </c>
      <c r="W95">
        <v>41</v>
      </c>
      <c r="X95">
        <v>48</v>
      </c>
      <c r="Y95">
        <v>52</v>
      </c>
      <c r="Z95">
        <v>50</v>
      </c>
      <c r="AA95">
        <v>31</v>
      </c>
      <c r="AB95">
        <v>59</v>
      </c>
      <c r="AC95">
        <v>46</v>
      </c>
      <c r="AD95">
        <v>47</v>
      </c>
      <c r="AE95">
        <v>58</v>
      </c>
      <c r="AF95">
        <v>62</v>
      </c>
      <c r="AG95">
        <v>49</v>
      </c>
      <c r="AH95">
        <v>61</v>
      </c>
      <c r="AI95">
        <v>54</v>
      </c>
      <c r="AJ95">
        <v>63</v>
      </c>
      <c r="AK95">
        <v>58</v>
      </c>
      <c r="AL95">
        <v>56</v>
      </c>
      <c r="AM95">
        <v>45</v>
      </c>
      <c r="AN95">
        <v>45</v>
      </c>
      <c r="AO95">
        <v>51</v>
      </c>
      <c r="AP95">
        <v>45</v>
      </c>
      <c r="AQ95">
        <v>44</v>
      </c>
      <c r="AR95">
        <v>47</v>
      </c>
      <c r="AS95">
        <v>51</v>
      </c>
      <c r="AT95">
        <v>48</v>
      </c>
      <c r="AU95">
        <v>42</v>
      </c>
      <c r="AV95">
        <v>48</v>
      </c>
      <c r="AW95">
        <v>43</v>
      </c>
      <c r="AX95">
        <v>50</v>
      </c>
      <c r="AY95">
        <v>59</v>
      </c>
      <c r="AZ95">
        <v>57</v>
      </c>
      <c r="BA95">
        <v>52</v>
      </c>
      <c r="BB95">
        <v>37</v>
      </c>
      <c r="BC95">
        <v>46</v>
      </c>
      <c r="BD95">
        <v>45</v>
      </c>
      <c r="BE95">
        <v>38</v>
      </c>
      <c r="BF95">
        <v>44</v>
      </c>
    </row>
    <row r="96" spans="1:59" x14ac:dyDescent="0.25">
      <c r="A96" s="2" t="s">
        <v>237</v>
      </c>
      <c r="B96">
        <f t="shared" si="14"/>
        <v>66.882352941176464</v>
      </c>
      <c r="C96">
        <f t="shared" si="15"/>
        <v>12.452545215856114</v>
      </c>
      <c r="D96">
        <f t="shared" si="16"/>
        <v>41</v>
      </c>
      <c r="E96">
        <f t="shared" si="17"/>
        <v>92</v>
      </c>
      <c r="F96">
        <f t="shared" si="18"/>
        <v>58</v>
      </c>
      <c r="G96">
        <f t="shared" si="19"/>
        <v>77</v>
      </c>
      <c r="H96">
        <f t="shared" si="20"/>
        <v>67</v>
      </c>
      <c r="I96">
        <v>71</v>
      </c>
      <c r="J96">
        <v>54</v>
      </c>
      <c r="K96">
        <v>60</v>
      </c>
      <c r="L96">
        <v>79</v>
      </c>
      <c r="M96">
        <v>47</v>
      </c>
      <c r="N96">
        <v>41</v>
      </c>
      <c r="O96">
        <v>67</v>
      </c>
      <c r="P96">
        <v>45</v>
      </c>
      <c r="Q96">
        <v>58</v>
      </c>
      <c r="R96">
        <v>47</v>
      </c>
      <c r="S96">
        <v>55</v>
      </c>
      <c r="T96">
        <v>57</v>
      </c>
      <c r="U96">
        <v>66</v>
      </c>
      <c r="V96">
        <v>58</v>
      </c>
      <c r="W96">
        <v>75</v>
      </c>
      <c r="X96">
        <v>77</v>
      </c>
      <c r="Y96">
        <v>50</v>
      </c>
      <c r="Z96">
        <v>71</v>
      </c>
      <c r="AA96">
        <v>73</v>
      </c>
      <c r="AB96">
        <v>80</v>
      </c>
      <c r="AC96">
        <v>83</v>
      </c>
      <c r="AD96">
        <v>67</v>
      </c>
      <c r="AE96">
        <v>87</v>
      </c>
      <c r="AF96">
        <v>74</v>
      </c>
      <c r="AG96">
        <v>85</v>
      </c>
      <c r="AH96">
        <v>50</v>
      </c>
      <c r="AI96">
        <v>84</v>
      </c>
      <c r="AJ96">
        <v>62</v>
      </c>
      <c r="AK96">
        <v>74</v>
      </c>
      <c r="AL96">
        <v>59</v>
      </c>
      <c r="AM96">
        <v>74</v>
      </c>
      <c r="AN96">
        <v>52</v>
      </c>
      <c r="AO96">
        <v>65</v>
      </c>
      <c r="AP96">
        <v>71</v>
      </c>
      <c r="AQ96">
        <v>65</v>
      </c>
      <c r="AR96">
        <v>53</v>
      </c>
      <c r="AS96">
        <v>69</v>
      </c>
      <c r="AT96">
        <v>67</v>
      </c>
      <c r="AU96">
        <v>54</v>
      </c>
      <c r="AV96">
        <v>69</v>
      </c>
      <c r="AW96">
        <v>65</v>
      </c>
      <c r="AX96">
        <v>58</v>
      </c>
      <c r="AY96">
        <v>87</v>
      </c>
      <c r="AZ96">
        <v>92</v>
      </c>
      <c r="BA96">
        <v>65</v>
      </c>
      <c r="BB96">
        <v>59</v>
      </c>
      <c r="BC96">
        <v>68</v>
      </c>
      <c r="BD96">
        <v>78</v>
      </c>
      <c r="BE96">
        <v>82</v>
      </c>
      <c r="BF96">
        <v>82</v>
      </c>
      <c r="BG96">
        <v>80</v>
      </c>
    </row>
    <row r="97" spans="1:59" x14ac:dyDescent="0.25">
      <c r="A97" s="2" t="s">
        <v>340</v>
      </c>
      <c r="B97">
        <f t="shared" ref="B97:B98" si="21">AVERAGE(I97:BG97)</f>
        <v>296.56862745098039</v>
      </c>
      <c r="C97">
        <f t="shared" ref="C97:C98" si="22">_xlfn.STDEV.S(I97:BG97)</f>
        <v>36.226098272908693</v>
      </c>
      <c r="D97">
        <f t="shared" ref="D97:D98" si="23">MIN(I97:BG97)</f>
        <v>231</v>
      </c>
      <c r="E97">
        <f t="shared" ref="E97:E98" si="24">MAX(J97:BG97)</f>
        <v>427</v>
      </c>
      <c r="F97">
        <f t="shared" ref="F97:F98" si="25">_xlfn.QUARTILE.EXC(I97:BG97,1)</f>
        <v>270</v>
      </c>
      <c r="G97">
        <f t="shared" ref="G97:G98" si="26">_xlfn.QUARTILE.EXC(I97:BG97,3)</f>
        <v>318</v>
      </c>
      <c r="H97">
        <f t="shared" ref="H97:H98" si="27">MEDIAN(I97:BG97)</f>
        <v>298</v>
      </c>
      <c r="I97">
        <v>332</v>
      </c>
      <c r="J97">
        <v>294</v>
      </c>
      <c r="K97">
        <v>278</v>
      </c>
      <c r="L97">
        <v>246</v>
      </c>
      <c r="M97">
        <v>286</v>
      </c>
      <c r="N97">
        <v>271</v>
      </c>
      <c r="O97">
        <v>270</v>
      </c>
      <c r="P97">
        <v>254</v>
      </c>
      <c r="Q97">
        <v>231</v>
      </c>
      <c r="R97">
        <v>310</v>
      </c>
      <c r="S97">
        <v>264</v>
      </c>
      <c r="T97">
        <v>294</v>
      </c>
      <c r="U97">
        <v>277</v>
      </c>
      <c r="V97">
        <v>268</v>
      </c>
      <c r="W97">
        <v>316</v>
      </c>
      <c r="X97">
        <v>310</v>
      </c>
      <c r="Y97">
        <v>317</v>
      </c>
      <c r="Z97">
        <v>325</v>
      </c>
      <c r="AA97">
        <v>318</v>
      </c>
      <c r="AB97">
        <v>312</v>
      </c>
      <c r="AC97">
        <v>299</v>
      </c>
      <c r="AD97">
        <v>325</v>
      </c>
      <c r="AE97">
        <v>350</v>
      </c>
      <c r="AF97">
        <v>314</v>
      </c>
      <c r="AG97">
        <v>321</v>
      </c>
      <c r="AH97">
        <v>305</v>
      </c>
      <c r="AI97">
        <v>313</v>
      </c>
      <c r="AJ97">
        <v>289</v>
      </c>
      <c r="AK97">
        <v>336</v>
      </c>
      <c r="AL97">
        <v>351</v>
      </c>
      <c r="AM97">
        <v>287</v>
      </c>
      <c r="AN97">
        <v>356</v>
      </c>
      <c r="AO97">
        <v>427</v>
      </c>
      <c r="AP97">
        <v>247</v>
      </c>
      <c r="AQ97">
        <v>296</v>
      </c>
      <c r="AR97">
        <v>327</v>
      </c>
      <c r="AS97">
        <v>302</v>
      </c>
      <c r="AT97">
        <v>274</v>
      </c>
      <c r="AU97">
        <v>260</v>
      </c>
      <c r="AV97">
        <v>247</v>
      </c>
      <c r="AW97">
        <v>252</v>
      </c>
      <c r="AX97">
        <v>286</v>
      </c>
      <c r="AY97">
        <v>316</v>
      </c>
      <c r="AZ97">
        <v>300</v>
      </c>
      <c r="BA97">
        <v>231</v>
      </c>
      <c r="BB97">
        <v>321</v>
      </c>
      <c r="BC97">
        <v>298</v>
      </c>
      <c r="BD97">
        <v>254</v>
      </c>
      <c r="BE97">
        <v>287</v>
      </c>
      <c r="BF97">
        <v>320</v>
      </c>
      <c r="BG97">
        <v>261</v>
      </c>
    </row>
    <row r="98" spans="1:59" x14ac:dyDescent="0.25">
      <c r="A98" s="2" t="s">
        <v>342</v>
      </c>
      <c r="B98">
        <f t="shared" si="21"/>
        <v>57.921568627450981</v>
      </c>
      <c r="C98">
        <f t="shared" si="22"/>
        <v>12.440005043817136</v>
      </c>
      <c r="D98">
        <f t="shared" si="23"/>
        <v>25</v>
      </c>
      <c r="E98">
        <f t="shared" si="24"/>
        <v>85</v>
      </c>
      <c r="F98">
        <f t="shared" si="25"/>
        <v>50</v>
      </c>
      <c r="G98">
        <f t="shared" si="26"/>
        <v>66</v>
      </c>
      <c r="H98">
        <f t="shared" si="27"/>
        <v>59</v>
      </c>
      <c r="I98">
        <v>63</v>
      </c>
      <c r="J98">
        <v>62</v>
      </c>
      <c r="K98">
        <v>49</v>
      </c>
      <c r="L98">
        <v>59</v>
      </c>
      <c r="M98">
        <v>59</v>
      </c>
      <c r="N98">
        <v>66</v>
      </c>
      <c r="O98">
        <v>65</v>
      </c>
      <c r="P98">
        <v>62</v>
      </c>
      <c r="Q98">
        <v>61</v>
      </c>
      <c r="R98">
        <v>50</v>
      </c>
      <c r="S98">
        <v>47</v>
      </c>
      <c r="T98">
        <v>40</v>
      </c>
      <c r="U98">
        <v>70</v>
      </c>
      <c r="V98">
        <v>61</v>
      </c>
      <c r="W98">
        <v>50</v>
      </c>
      <c r="X98">
        <v>71</v>
      </c>
      <c r="Y98">
        <v>56</v>
      </c>
      <c r="Z98">
        <v>72</v>
      </c>
      <c r="AA98">
        <v>57</v>
      </c>
      <c r="AB98">
        <v>51</v>
      </c>
      <c r="AC98">
        <v>25</v>
      </c>
      <c r="AD98">
        <v>85</v>
      </c>
      <c r="AE98">
        <v>34</v>
      </c>
      <c r="AF98">
        <v>31</v>
      </c>
      <c r="AG98">
        <v>50</v>
      </c>
      <c r="AH98">
        <v>32</v>
      </c>
      <c r="AI98">
        <v>53</v>
      </c>
      <c r="AJ98">
        <v>59</v>
      </c>
      <c r="AK98">
        <v>61</v>
      </c>
      <c r="AL98">
        <v>47</v>
      </c>
      <c r="AM98">
        <v>59</v>
      </c>
      <c r="AN98">
        <v>72</v>
      </c>
      <c r="AO98">
        <v>69</v>
      </c>
      <c r="AP98">
        <v>62</v>
      </c>
      <c r="AQ98">
        <v>58</v>
      </c>
      <c r="AR98">
        <v>76</v>
      </c>
      <c r="AS98">
        <v>70</v>
      </c>
      <c r="AT98">
        <v>69</v>
      </c>
      <c r="AU98">
        <v>71</v>
      </c>
      <c r="AV98">
        <v>45</v>
      </c>
      <c r="AW98">
        <v>60</v>
      </c>
      <c r="AX98">
        <v>49</v>
      </c>
      <c r="AY98">
        <v>70</v>
      </c>
      <c r="AZ98">
        <v>57</v>
      </c>
      <c r="BA98">
        <v>84</v>
      </c>
      <c r="BB98">
        <v>57</v>
      </c>
      <c r="BC98">
        <v>49</v>
      </c>
      <c r="BD98">
        <v>63</v>
      </c>
      <c r="BE98">
        <v>57</v>
      </c>
      <c r="BF98">
        <v>52</v>
      </c>
      <c r="BG98">
        <v>57</v>
      </c>
    </row>
    <row r="99" spans="1:59" x14ac:dyDescent="0.25">
      <c r="A99" s="2" t="s">
        <v>346</v>
      </c>
      <c r="B99">
        <f t="shared" ref="B99:B107" si="28">AVERAGE(I99:BG99)</f>
        <v>598.39215686274508</v>
      </c>
      <c r="C99">
        <f t="shared" ref="C99:C107" si="29">_xlfn.STDEV.S(I99:BG99)</f>
        <v>267.4393447816812</v>
      </c>
      <c r="D99">
        <f t="shared" ref="D99:D107" si="30">MIN(I99:BG99)</f>
        <v>219</v>
      </c>
      <c r="E99">
        <f t="shared" ref="E99:E107" si="31">MAX(J99:BG99)</f>
        <v>1211</v>
      </c>
      <c r="F99">
        <f t="shared" ref="F99:F107" si="32">_xlfn.QUARTILE.EXC(I99:BG99,1)</f>
        <v>365</v>
      </c>
      <c r="G99">
        <f t="shared" ref="G99:G107" si="33">_xlfn.QUARTILE.EXC(I99:BG99,3)</f>
        <v>841</v>
      </c>
      <c r="H99">
        <f t="shared" ref="H99:H107" si="34">MEDIAN(I99:BG99)</f>
        <v>591</v>
      </c>
      <c r="I99">
        <v>464</v>
      </c>
      <c r="J99">
        <v>1168</v>
      </c>
      <c r="K99">
        <v>395</v>
      </c>
      <c r="L99">
        <v>400</v>
      </c>
      <c r="M99">
        <v>332</v>
      </c>
      <c r="N99">
        <v>225</v>
      </c>
      <c r="O99">
        <v>841</v>
      </c>
      <c r="P99">
        <v>581</v>
      </c>
      <c r="Q99">
        <v>647</v>
      </c>
      <c r="R99">
        <v>301</v>
      </c>
      <c r="S99">
        <v>955</v>
      </c>
      <c r="T99">
        <v>490</v>
      </c>
      <c r="U99">
        <v>729</v>
      </c>
      <c r="V99">
        <v>274</v>
      </c>
      <c r="W99">
        <v>417</v>
      </c>
      <c r="X99">
        <v>219</v>
      </c>
      <c r="Y99">
        <v>379</v>
      </c>
      <c r="Z99">
        <v>254</v>
      </c>
      <c r="AA99">
        <v>357</v>
      </c>
      <c r="AB99">
        <v>591</v>
      </c>
      <c r="AC99">
        <v>908</v>
      </c>
      <c r="AD99">
        <v>761</v>
      </c>
      <c r="AE99">
        <v>702</v>
      </c>
      <c r="AF99">
        <v>939</v>
      </c>
      <c r="AG99">
        <v>687</v>
      </c>
      <c r="AH99">
        <v>841</v>
      </c>
      <c r="AI99">
        <v>581</v>
      </c>
      <c r="AJ99">
        <v>490</v>
      </c>
      <c r="AK99">
        <v>955</v>
      </c>
      <c r="AL99">
        <v>301</v>
      </c>
      <c r="AM99">
        <v>274</v>
      </c>
      <c r="AN99">
        <v>417</v>
      </c>
      <c r="AO99">
        <v>729</v>
      </c>
      <c r="AP99">
        <v>254</v>
      </c>
      <c r="AQ99">
        <v>379</v>
      </c>
      <c r="AR99">
        <v>219</v>
      </c>
      <c r="AS99">
        <v>861</v>
      </c>
      <c r="AT99">
        <v>876</v>
      </c>
      <c r="AU99">
        <v>970</v>
      </c>
      <c r="AV99">
        <v>591</v>
      </c>
      <c r="AW99">
        <v>357</v>
      </c>
      <c r="AX99">
        <v>908</v>
      </c>
      <c r="AY99">
        <v>939</v>
      </c>
      <c r="AZ99">
        <v>702</v>
      </c>
      <c r="BA99">
        <v>761</v>
      </c>
      <c r="BB99">
        <v>611</v>
      </c>
      <c r="BC99">
        <v>795</v>
      </c>
      <c r="BD99">
        <v>726</v>
      </c>
      <c r="BE99">
        <v>1211</v>
      </c>
      <c r="BF99">
        <v>389</v>
      </c>
      <c r="BG99">
        <v>365</v>
      </c>
    </row>
    <row r="100" spans="1:59" x14ac:dyDescent="0.25">
      <c r="A100" s="2" t="s">
        <v>349</v>
      </c>
      <c r="B100">
        <f t="shared" si="28"/>
        <v>22.666666666666668</v>
      </c>
      <c r="C100">
        <f t="shared" si="29"/>
        <v>8.086202240030028</v>
      </c>
      <c r="D100">
        <f t="shared" si="30"/>
        <v>7</v>
      </c>
      <c r="E100">
        <f t="shared" si="31"/>
        <v>41</v>
      </c>
      <c r="F100">
        <f t="shared" si="32"/>
        <v>17</v>
      </c>
      <c r="G100">
        <f t="shared" si="33"/>
        <v>30</v>
      </c>
      <c r="H100">
        <f t="shared" si="34"/>
        <v>21</v>
      </c>
      <c r="I100">
        <v>33</v>
      </c>
      <c r="J100">
        <v>33</v>
      </c>
      <c r="K100">
        <v>18</v>
      </c>
      <c r="L100">
        <v>34</v>
      </c>
      <c r="M100">
        <v>33</v>
      </c>
      <c r="N100">
        <v>20</v>
      </c>
      <c r="O100">
        <v>18</v>
      </c>
      <c r="P100">
        <v>25</v>
      </c>
      <c r="Q100">
        <v>21</v>
      </c>
      <c r="R100">
        <v>16</v>
      </c>
      <c r="S100">
        <v>10</v>
      </c>
      <c r="T100">
        <v>34</v>
      </c>
      <c r="U100">
        <v>25</v>
      </c>
      <c r="V100">
        <v>23</v>
      </c>
      <c r="W100">
        <v>21</v>
      </c>
      <c r="X100">
        <v>33</v>
      </c>
      <c r="Y100">
        <v>17</v>
      </c>
      <c r="Z100">
        <v>16</v>
      </c>
      <c r="AA100">
        <v>10</v>
      </c>
      <c r="AB100">
        <v>32</v>
      </c>
      <c r="AC100">
        <v>31</v>
      </c>
      <c r="AD100">
        <v>28</v>
      </c>
      <c r="AE100">
        <v>17</v>
      </c>
      <c r="AF100">
        <v>41</v>
      </c>
      <c r="AG100">
        <v>27</v>
      </c>
      <c r="AH100">
        <v>20</v>
      </c>
      <c r="AI100">
        <v>18</v>
      </c>
      <c r="AJ100">
        <v>28</v>
      </c>
      <c r="AK100">
        <v>25</v>
      </c>
      <c r="AL100">
        <v>21</v>
      </c>
      <c r="AM100">
        <v>17</v>
      </c>
      <c r="AN100">
        <v>20</v>
      </c>
      <c r="AO100">
        <v>10</v>
      </c>
      <c r="AP100">
        <v>9</v>
      </c>
      <c r="AQ100">
        <v>7</v>
      </c>
      <c r="AR100">
        <v>34</v>
      </c>
      <c r="AS100">
        <v>31</v>
      </c>
      <c r="AT100">
        <v>27</v>
      </c>
      <c r="AU100">
        <v>21</v>
      </c>
      <c r="AV100">
        <v>28</v>
      </c>
      <c r="AW100">
        <v>22</v>
      </c>
      <c r="AX100">
        <v>21</v>
      </c>
      <c r="AY100">
        <v>12</v>
      </c>
      <c r="AZ100">
        <v>30</v>
      </c>
      <c r="BA100">
        <v>15</v>
      </c>
      <c r="BB100">
        <v>13</v>
      </c>
      <c r="BC100">
        <v>13</v>
      </c>
      <c r="BD100">
        <v>32</v>
      </c>
      <c r="BE100">
        <v>25</v>
      </c>
      <c r="BF100">
        <v>25</v>
      </c>
      <c r="BG100">
        <v>16</v>
      </c>
    </row>
    <row r="101" spans="1:59" x14ac:dyDescent="0.25">
      <c r="B101" t="e">
        <f t="shared" si="28"/>
        <v>#DIV/0!</v>
      </c>
      <c r="C101" t="e">
        <f t="shared" si="29"/>
        <v>#DIV/0!</v>
      </c>
      <c r="D101">
        <f t="shared" si="30"/>
        <v>0</v>
      </c>
      <c r="E101">
        <f t="shared" si="31"/>
        <v>0</v>
      </c>
      <c r="F101" t="e">
        <f t="shared" si="32"/>
        <v>#NUM!</v>
      </c>
      <c r="G101" t="e">
        <f t="shared" si="33"/>
        <v>#NUM!</v>
      </c>
      <c r="H101" t="e">
        <f t="shared" si="34"/>
        <v>#NUM!</v>
      </c>
    </row>
    <row r="102" spans="1:59" x14ac:dyDescent="0.25">
      <c r="B102" t="e">
        <f t="shared" si="28"/>
        <v>#DIV/0!</v>
      </c>
      <c r="C102" t="e">
        <f t="shared" si="29"/>
        <v>#DIV/0!</v>
      </c>
      <c r="D102">
        <f t="shared" si="30"/>
        <v>0</v>
      </c>
      <c r="E102">
        <f t="shared" si="31"/>
        <v>0</v>
      </c>
      <c r="F102" t="e">
        <f t="shared" si="32"/>
        <v>#NUM!</v>
      </c>
      <c r="G102" t="e">
        <f t="shared" si="33"/>
        <v>#NUM!</v>
      </c>
      <c r="H102" t="e">
        <f t="shared" si="34"/>
        <v>#NUM!</v>
      </c>
    </row>
    <row r="103" spans="1:59" x14ac:dyDescent="0.25">
      <c r="B103" t="e">
        <f t="shared" si="28"/>
        <v>#DIV/0!</v>
      </c>
      <c r="C103" t="e">
        <f t="shared" si="29"/>
        <v>#DIV/0!</v>
      </c>
      <c r="D103">
        <f t="shared" si="30"/>
        <v>0</v>
      </c>
      <c r="E103">
        <f t="shared" si="31"/>
        <v>0</v>
      </c>
      <c r="F103" t="e">
        <f t="shared" si="32"/>
        <v>#NUM!</v>
      </c>
      <c r="G103" t="e">
        <f t="shared" si="33"/>
        <v>#NUM!</v>
      </c>
      <c r="H103" t="e">
        <f t="shared" si="34"/>
        <v>#NUM!</v>
      </c>
    </row>
    <row r="104" spans="1:59" x14ac:dyDescent="0.25">
      <c r="B104" t="e">
        <f t="shared" si="28"/>
        <v>#DIV/0!</v>
      </c>
      <c r="C104" t="e">
        <f t="shared" si="29"/>
        <v>#DIV/0!</v>
      </c>
      <c r="D104">
        <f t="shared" si="30"/>
        <v>0</v>
      </c>
      <c r="E104">
        <f t="shared" si="31"/>
        <v>0</v>
      </c>
      <c r="F104" t="e">
        <f t="shared" si="32"/>
        <v>#NUM!</v>
      </c>
      <c r="G104" t="e">
        <f t="shared" si="33"/>
        <v>#NUM!</v>
      </c>
      <c r="H104" t="e">
        <f t="shared" si="34"/>
        <v>#NUM!</v>
      </c>
    </row>
    <row r="105" spans="1:59" x14ac:dyDescent="0.25">
      <c r="B105" t="e">
        <f t="shared" si="28"/>
        <v>#DIV/0!</v>
      </c>
      <c r="C105" t="e">
        <f t="shared" si="29"/>
        <v>#DIV/0!</v>
      </c>
      <c r="D105">
        <f t="shared" si="30"/>
        <v>0</v>
      </c>
      <c r="E105">
        <f t="shared" si="31"/>
        <v>0</v>
      </c>
      <c r="F105" t="e">
        <f t="shared" si="32"/>
        <v>#NUM!</v>
      </c>
      <c r="G105" t="e">
        <f t="shared" si="33"/>
        <v>#NUM!</v>
      </c>
      <c r="H105" t="e">
        <f t="shared" si="34"/>
        <v>#NUM!</v>
      </c>
    </row>
    <row r="106" spans="1:59" x14ac:dyDescent="0.25">
      <c r="B106" t="e">
        <f t="shared" si="28"/>
        <v>#DIV/0!</v>
      </c>
      <c r="C106" t="e">
        <f t="shared" si="29"/>
        <v>#DIV/0!</v>
      </c>
      <c r="D106">
        <f t="shared" si="30"/>
        <v>0</v>
      </c>
      <c r="E106">
        <f t="shared" si="31"/>
        <v>0</v>
      </c>
      <c r="F106" t="e">
        <f t="shared" si="32"/>
        <v>#NUM!</v>
      </c>
      <c r="G106" t="e">
        <f t="shared" si="33"/>
        <v>#NUM!</v>
      </c>
      <c r="H106" t="e">
        <f t="shared" si="34"/>
        <v>#NUM!</v>
      </c>
    </row>
    <row r="107" spans="1:59" x14ac:dyDescent="0.25">
      <c r="B107" t="e">
        <f t="shared" si="28"/>
        <v>#DIV/0!</v>
      </c>
      <c r="C107" t="e">
        <f t="shared" si="29"/>
        <v>#DIV/0!</v>
      </c>
      <c r="D107">
        <f t="shared" si="30"/>
        <v>0</v>
      </c>
      <c r="E107">
        <f t="shared" si="31"/>
        <v>0</v>
      </c>
      <c r="F107" t="e">
        <f t="shared" si="32"/>
        <v>#NUM!</v>
      </c>
      <c r="G107" t="e">
        <f t="shared" si="33"/>
        <v>#NUM!</v>
      </c>
      <c r="H107" t="e">
        <f t="shared" si="34"/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Jaenichen</dc:creator>
  <cp:lastModifiedBy>Paul Jaenichen</cp:lastModifiedBy>
  <dcterms:created xsi:type="dcterms:W3CDTF">2019-11-15T15:08:27Z</dcterms:created>
  <dcterms:modified xsi:type="dcterms:W3CDTF">2021-10-30T20:27:01Z</dcterms:modified>
</cp:coreProperties>
</file>