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Projects\DataMining\MASIC\Docs\"/>
    </mc:Choice>
  </mc:AlternateContent>
  <bookViews>
    <workbookView xWindow="0" yWindow="0" windowWidth="20136" windowHeight="52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2" i="1" l="1"/>
  <c r="Y31" i="1"/>
  <c r="K14" i="1"/>
  <c r="K28" i="1" s="1"/>
  <c r="C14" i="1"/>
  <c r="I14" i="1" s="1"/>
  <c r="I28" i="1" s="1"/>
  <c r="J14" i="1"/>
  <c r="J28" i="1" s="1"/>
  <c r="H14" i="1"/>
  <c r="H28" i="1" s="1"/>
  <c r="G14" i="1"/>
  <c r="G28" i="1" s="1"/>
  <c r="L28" i="1" s="1"/>
  <c r="C5" i="1"/>
  <c r="I5" i="1" s="1"/>
  <c r="I19" i="1" s="1"/>
  <c r="C6" i="1"/>
  <c r="I6" i="1" s="1"/>
  <c r="I20" i="1" s="1"/>
  <c r="C7" i="1"/>
  <c r="I7" i="1" s="1"/>
  <c r="I21" i="1" s="1"/>
  <c r="C8" i="1"/>
  <c r="I8" i="1" s="1"/>
  <c r="I22" i="1" s="1"/>
  <c r="C9" i="1"/>
  <c r="C10" i="1"/>
  <c r="I10" i="1" s="1"/>
  <c r="I24" i="1" s="1"/>
  <c r="C11" i="1"/>
  <c r="I11" i="1" s="1"/>
  <c r="I25" i="1" s="1"/>
  <c r="C12" i="1"/>
  <c r="I12" i="1" s="1"/>
  <c r="I26" i="1" s="1"/>
  <c r="C13" i="1"/>
  <c r="I13" i="1" s="1"/>
  <c r="I27" i="1" s="1"/>
  <c r="C4" i="1"/>
  <c r="I4" i="1" s="1"/>
  <c r="I18" i="1" s="1"/>
  <c r="X32" i="1"/>
  <c r="X33" i="1"/>
  <c r="X34" i="1"/>
  <c r="X31" i="1"/>
  <c r="W32" i="1"/>
  <c r="W33" i="1"/>
  <c r="W34" i="1"/>
  <c r="W31" i="1"/>
  <c r="V32" i="1"/>
  <c r="V33" i="1"/>
  <c r="V34" i="1"/>
  <c r="V31" i="1"/>
  <c r="U32" i="1"/>
  <c r="U33" i="1"/>
  <c r="U34" i="1"/>
  <c r="U31" i="1"/>
  <c r="T32" i="1"/>
  <c r="T33" i="1"/>
  <c r="T34" i="1"/>
  <c r="T31" i="1"/>
  <c r="S32" i="1"/>
  <c r="S33" i="1"/>
  <c r="S34" i="1"/>
  <c r="S31" i="1"/>
  <c r="O34" i="1"/>
  <c r="P34" i="1"/>
  <c r="Q34" i="1"/>
  <c r="R34" i="1"/>
  <c r="R32" i="1"/>
  <c r="R33" i="1"/>
  <c r="R31" i="1"/>
  <c r="Q32" i="1"/>
  <c r="Q33" i="1"/>
  <c r="Q31" i="1"/>
  <c r="P32" i="1"/>
  <c r="P33" i="1"/>
  <c r="P31" i="1"/>
  <c r="O32" i="1"/>
  <c r="O33" i="1"/>
  <c r="O31" i="1"/>
  <c r="H4" i="1"/>
  <c r="H18" i="1" s="1"/>
  <c r="J4" i="1"/>
  <c r="J18" i="1" s="1"/>
  <c r="K4" i="1"/>
  <c r="K18" i="1" s="1"/>
  <c r="H5" i="1"/>
  <c r="H19" i="1" s="1"/>
  <c r="J5" i="1"/>
  <c r="J19" i="1" s="1"/>
  <c r="K5" i="1"/>
  <c r="K19" i="1" s="1"/>
  <c r="H6" i="1"/>
  <c r="H20" i="1" s="1"/>
  <c r="J6" i="1"/>
  <c r="J20" i="1" s="1"/>
  <c r="K6" i="1"/>
  <c r="K20" i="1" s="1"/>
  <c r="H7" i="1"/>
  <c r="H21" i="1" s="1"/>
  <c r="J7" i="1"/>
  <c r="J21" i="1" s="1"/>
  <c r="K7" i="1"/>
  <c r="K21" i="1" s="1"/>
  <c r="H8" i="1"/>
  <c r="H22" i="1" s="1"/>
  <c r="J8" i="1"/>
  <c r="J22" i="1" s="1"/>
  <c r="K8" i="1"/>
  <c r="K22" i="1" s="1"/>
  <c r="H9" i="1"/>
  <c r="H23" i="1" s="1"/>
  <c r="I9" i="1"/>
  <c r="I23" i="1" s="1"/>
  <c r="J9" i="1"/>
  <c r="J23" i="1" s="1"/>
  <c r="K9" i="1"/>
  <c r="K23" i="1" s="1"/>
  <c r="H10" i="1"/>
  <c r="H24" i="1" s="1"/>
  <c r="J10" i="1"/>
  <c r="J24" i="1" s="1"/>
  <c r="K10" i="1"/>
  <c r="K24" i="1" s="1"/>
  <c r="H11" i="1"/>
  <c r="H25" i="1" s="1"/>
  <c r="J11" i="1"/>
  <c r="J25" i="1" s="1"/>
  <c r="K11" i="1"/>
  <c r="K25" i="1" s="1"/>
  <c r="H12" i="1"/>
  <c r="H26" i="1" s="1"/>
  <c r="J12" i="1"/>
  <c r="J26" i="1" s="1"/>
  <c r="K12" i="1"/>
  <c r="K26" i="1" s="1"/>
  <c r="H13" i="1"/>
  <c r="H27" i="1" s="1"/>
  <c r="J13" i="1"/>
  <c r="J27" i="1" s="1"/>
  <c r="K13" i="1"/>
  <c r="K27" i="1" s="1"/>
  <c r="G5" i="1"/>
  <c r="G19" i="1" s="1"/>
  <c r="L19" i="1" s="1"/>
  <c r="G6" i="1"/>
  <c r="G20" i="1" s="1"/>
  <c r="G7" i="1"/>
  <c r="G21" i="1" s="1"/>
  <c r="G8" i="1"/>
  <c r="G22" i="1" s="1"/>
  <c r="G9" i="1"/>
  <c r="G23" i="1" s="1"/>
  <c r="G10" i="1"/>
  <c r="G24" i="1" s="1"/>
  <c r="L24" i="1" s="1"/>
  <c r="G11" i="1"/>
  <c r="G25" i="1" s="1"/>
  <c r="G12" i="1"/>
  <c r="G26" i="1" s="1"/>
  <c r="G13" i="1"/>
  <c r="G27" i="1" s="1"/>
  <c r="L27" i="1" s="1"/>
  <c r="G4" i="1"/>
  <c r="G18" i="1" s="1"/>
  <c r="L26" i="1" l="1"/>
  <c r="L25" i="1"/>
  <c r="L22" i="1"/>
  <c r="L21" i="1"/>
  <c r="L23" i="1"/>
  <c r="L18" i="1"/>
  <c r="L20" i="1"/>
</calcChain>
</file>

<file path=xl/sharedStrings.xml><?xml version="1.0" encoding="utf-8"?>
<sst xmlns="http://schemas.openxmlformats.org/spreadsheetml/2006/main" count="35" uniqueCount="25">
  <si>
    <t>Percentages in PDF</t>
  </si>
  <si>
    <t>Decimal Values</t>
  </si>
  <si>
    <t>Transposed</t>
  </si>
  <si>
    <t>For VB.NET</t>
  </si>
  <si>
    <t>MASIC output at console</t>
  </si>
  <si>
    <t>Difference with transposed</t>
  </si>
  <si>
    <t>Values times 100</t>
  </si>
  <si>
    <t>NOTE: This matrix is incorrect; see TMT11plex_Calculations_Lots_A37725_TB265130.xlsx for the updated matrix.</t>
  </si>
  <si>
    <t>NOTE: This table computes the monoisotopic mass incorreclty.  See TMT11plex_Calculations_Lots_A37725_TB265130.xlsx for the updated formulas.</t>
  </si>
  <si>
    <t>udtIsoPct126</t>
  </si>
  <si>
    <t>udtIsoPct127N</t>
  </si>
  <si>
    <t>udtIsoPct127C</t>
  </si>
  <si>
    <t>udtIsoPct128N</t>
  </si>
  <si>
    <t>udtIsoPct128C</t>
  </si>
  <si>
    <t>udtIsoPct129N</t>
  </si>
  <si>
    <t>udtIsoPct129C</t>
  </si>
  <si>
    <t>udtIsoPct130N</t>
  </si>
  <si>
    <t>udtIsoPct130C</t>
  </si>
  <si>
    <t>udtIsoPct131N</t>
  </si>
  <si>
    <t>udtIsoPct131C</t>
  </si>
  <si>
    <t xml:space="preserve"> </t>
  </si>
  <si>
    <t>Monoisotopic</t>
  </si>
  <si>
    <t>+1</t>
  </si>
  <si>
    <t>+2</t>
  </si>
  <si>
    <t>The 3.3% here seems incorrect, but that's how it's listed in the table provided by Thermo for lot RG234623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</si>
</sst>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workbookViewId="0"/>
  </sheetViews>
  <sheetFormatPr defaultRowHeight="14.4" x14ac:dyDescent="0.3"/>
  <cols>
    <col min="3" max="3" width="12.33203125" bestFit="1" customWidth="1"/>
    <col min="6" max="6" width="13.109375" bestFit="1" customWidth="1"/>
    <col min="12" max="12" width="16.77734375" customWidth="1"/>
    <col min="13" max="13" width="1.6640625" customWidth="1"/>
  </cols>
  <sheetData>
    <row r="1" spans="1:25" x14ac:dyDescent="0.3">
      <c r="A1" t="s">
        <v>8</v>
      </c>
    </row>
    <row r="2" spans="1:25" x14ac:dyDescent="0.3">
      <c r="A2" s="7" t="s">
        <v>0</v>
      </c>
      <c r="B2" s="7"/>
      <c r="C2" s="7"/>
      <c r="D2" s="7"/>
      <c r="E2" s="7"/>
      <c r="G2" s="7" t="s">
        <v>1</v>
      </c>
      <c r="H2" s="7"/>
      <c r="I2" s="7"/>
      <c r="J2" s="7"/>
      <c r="K2" s="7"/>
      <c r="O2" s="7" t="s">
        <v>2</v>
      </c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3">
      <c r="A3" s="6">
        <v>-2</v>
      </c>
      <c r="B3" s="6">
        <v>-1</v>
      </c>
      <c r="C3" s="6" t="s">
        <v>21</v>
      </c>
      <c r="D3" s="12" t="s">
        <v>22</v>
      </c>
      <c r="E3" s="12" t="s">
        <v>23</v>
      </c>
      <c r="G3" s="6"/>
      <c r="H3" s="6"/>
      <c r="I3" s="6"/>
      <c r="J3" s="6"/>
      <c r="K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3">
      <c r="A4">
        <v>0</v>
      </c>
      <c r="B4">
        <v>0</v>
      </c>
      <c r="C4" s="1">
        <f>1-D4-E4-B4-A4</f>
        <v>0.95099999999999996</v>
      </c>
      <c r="D4" s="1">
        <v>4.9000000000000002E-2</v>
      </c>
      <c r="E4">
        <v>0</v>
      </c>
      <c r="F4" s="8"/>
      <c r="G4" s="3">
        <f>A4</f>
        <v>0</v>
      </c>
      <c r="H4" s="3">
        <f t="shared" ref="H4:K14" si="0">B4</f>
        <v>0</v>
      </c>
      <c r="I4" s="3">
        <f t="shared" si="0"/>
        <v>0.95099999999999996</v>
      </c>
      <c r="J4" s="3">
        <f t="shared" si="0"/>
        <v>4.9000000000000002E-2</v>
      </c>
      <c r="K4" s="3">
        <f t="shared" si="0"/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2E-3</v>
      </c>
      <c r="Y4" s="5">
        <v>0</v>
      </c>
    </row>
    <row r="5" spans="1:25" x14ac:dyDescent="0.3">
      <c r="A5">
        <v>0</v>
      </c>
      <c r="B5" s="1">
        <v>2E-3</v>
      </c>
      <c r="C5" s="1">
        <f t="shared" ref="C5:C14" si="1">1-D5-E5-B5-A5</f>
        <v>0.94</v>
      </c>
      <c r="D5" s="1">
        <v>5.8000000000000003E-2</v>
      </c>
      <c r="E5">
        <v>0</v>
      </c>
      <c r="F5" s="8"/>
      <c r="G5" s="3">
        <f t="shared" ref="G5:G14" si="2">A5</f>
        <v>0</v>
      </c>
      <c r="H5" s="3">
        <f t="shared" si="0"/>
        <v>2E-3</v>
      </c>
      <c r="I5" s="3">
        <f t="shared" si="0"/>
        <v>0.94</v>
      </c>
      <c r="J5" s="3">
        <f t="shared" si="0"/>
        <v>5.8000000000000003E-2</v>
      </c>
      <c r="K5" s="3">
        <f t="shared" si="0"/>
        <v>0</v>
      </c>
      <c r="O5" s="3">
        <v>0</v>
      </c>
      <c r="P5" s="3">
        <v>2E-3</v>
      </c>
      <c r="Q5" s="3">
        <v>3.0000000000000001E-3</v>
      </c>
      <c r="R5" s="3">
        <v>3.0000000000000001E-3</v>
      </c>
      <c r="S5" s="3">
        <v>6.0000000000000001E-3</v>
      </c>
      <c r="T5" s="3">
        <v>8.0000000000000002E-3</v>
      </c>
      <c r="U5" s="3">
        <v>1.2999999999999999E-2</v>
      </c>
      <c r="V5" s="3">
        <v>1.4E-2</v>
      </c>
      <c r="W5" s="3">
        <v>1.7000000000000001E-2</v>
      </c>
      <c r="X5" s="3">
        <v>0.02</v>
      </c>
      <c r="Y5" s="5">
        <v>2.5999999999999999E-2</v>
      </c>
    </row>
    <row r="6" spans="1:25" x14ac:dyDescent="0.3">
      <c r="A6">
        <v>0</v>
      </c>
      <c r="B6" s="1">
        <v>3.0000000000000001E-3</v>
      </c>
      <c r="C6" s="1">
        <f t="shared" si="1"/>
        <v>0.94899999999999995</v>
      </c>
      <c r="D6" s="1">
        <v>4.8000000000000001E-2</v>
      </c>
      <c r="E6">
        <v>0</v>
      </c>
      <c r="F6" s="8"/>
      <c r="G6" s="3">
        <f t="shared" si="2"/>
        <v>0</v>
      </c>
      <c r="H6" s="3">
        <f t="shared" si="0"/>
        <v>3.0000000000000001E-3</v>
      </c>
      <c r="I6" s="3">
        <f t="shared" si="0"/>
        <v>0.94899999999999995</v>
      </c>
      <c r="J6" s="3">
        <f t="shared" si="0"/>
        <v>4.8000000000000001E-2</v>
      </c>
      <c r="K6" s="3">
        <f t="shared" si="0"/>
        <v>0</v>
      </c>
      <c r="O6" s="3">
        <v>0.95099999999999996</v>
      </c>
      <c r="P6" s="3">
        <v>0.94</v>
      </c>
      <c r="Q6" s="3">
        <v>0.94899999999999995</v>
      </c>
      <c r="R6" s="3">
        <v>0.96099999999999997</v>
      </c>
      <c r="S6" s="3">
        <v>0.95499999999999996</v>
      </c>
      <c r="T6" s="3">
        <v>0.96199999999999997</v>
      </c>
      <c r="U6" s="3">
        <v>0.95799999999999996</v>
      </c>
      <c r="V6" s="3">
        <v>0.92999999999999994</v>
      </c>
      <c r="W6" s="3">
        <v>0.96099999999999997</v>
      </c>
      <c r="X6" s="3">
        <v>0.95599999999999996</v>
      </c>
      <c r="Y6" s="5">
        <v>0.94499999999999995</v>
      </c>
    </row>
    <row r="7" spans="1:25" x14ac:dyDescent="0.3">
      <c r="A7">
        <v>0</v>
      </c>
      <c r="B7" s="1">
        <v>3.0000000000000001E-3</v>
      </c>
      <c r="C7" s="1">
        <f t="shared" si="1"/>
        <v>0.96099999999999997</v>
      </c>
      <c r="D7" s="1">
        <v>3.5999999999999997E-2</v>
      </c>
      <c r="E7">
        <v>0</v>
      </c>
      <c r="F7" s="8"/>
      <c r="G7" s="3">
        <f t="shared" si="2"/>
        <v>0</v>
      </c>
      <c r="H7" s="3">
        <f t="shared" si="0"/>
        <v>3.0000000000000001E-3</v>
      </c>
      <c r="I7" s="3">
        <f t="shared" si="0"/>
        <v>0.96099999999999997</v>
      </c>
      <c r="J7" s="3">
        <f t="shared" si="0"/>
        <v>3.5999999999999997E-2</v>
      </c>
      <c r="K7" s="3">
        <f t="shared" si="0"/>
        <v>0</v>
      </c>
      <c r="O7" s="3">
        <v>4.9000000000000002E-2</v>
      </c>
      <c r="P7" s="3">
        <v>5.8000000000000003E-2</v>
      </c>
      <c r="Q7" s="3">
        <v>4.8000000000000001E-2</v>
      </c>
      <c r="R7" s="3">
        <v>3.5999999999999997E-2</v>
      </c>
      <c r="S7" s="3">
        <v>3.9E-2</v>
      </c>
      <c r="T7" s="3">
        <v>0.03</v>
      </c>
      <c r="U7" s="3">
        <v>2.9000000000000001E-2</v>
      </c>
      <c r="V7" s="3">
        <v>2.3E-2</v>
      </c>
      <c r="W7" s="3">
        <v>2.1999999999999999E-2</v>
      </c>
      <c r="X7" s="3">
        <v>2.1999999999999999E-2</v>
      </c>
      <c r="Y7" s="5">
        <v>2.9000000000000001E-2</v>
      </c>
    </row>
    <row r="8" spans="1:25" x14ac:dyDescent="0.3">
      <c r="A8">
        <v>0</v>
      </c>
      <c r="B8" s="1">
        <v>6.0000000000000001E-3</v>
      </c>
      <c r="C8" s="1">
        <f t="shared" si="1"/>
        <v>0.95499999999999996</v>
      </c>
      <c r="D8" s="1">
        <v>3.9E-2</v>
      </c>
      <c r="E8">
        <v>0</v>
      </c>
      <c r="F8" s="8"/>
      <c r="G8" s="3">
        <f t="shared" si="2"/>
        <v>0</v>
      </c>
      <c r="H8" s="3">
        <f t="shared" si="0"/>
        <v>6.0000000000000001E-3</v>
      </c>
      <c r="I8" s="3">
        <f t="shared" si="0"/>
        <v>0.95499999999999996</v>
      </c>
      <c r="J8" s="3">
        <f t="shared" si="0"/>
        <v>3.9E-2</v>
      </c>
      <c r="K8" s="3">
        <f t="shared" si="0"/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3.3000000000000002E-2</v>
      </c>
      <c r="W8" s="3">
        <v>0</v>
      </c>
      <c r="X8" s="3">
        <v>0</v>
      </c>
      <c r="Y8" s="5">
        <v>0</v>
      </c>
    </row>
    <row r="9" spans="1:25" x14ac:dyDescent="0.3">
      <c r="A9">
        <v>0</v>
      </c>
      <c r="B9" s="1">
        <v>8.0000000000000002E-3</v>
      </c>
      <c r="C9" s="1">
        <f t="shared" si="1"/>
        <v>0.96199999999999997</v>
      </c>
      <c r="D9" s="2">
        <v>0.03</v>
      </c>
      <c r="E9">
        <v>0</v>
      </c>
      <c r="F9" s="8"/>
      <c r="G9" s="3">
        <f t="shared" si="2"/>
        <v>0</v>
      </c>
      <c r="H9" s="3">
        <f t="shared" si="0"/>
        <v>8.0000000000000002E-3</v>
      </c>
      <c r="I9" s="3">
        <f t="shared" si="0"/>
        <v>0.96199999999999997</v>
      </c>
      <c r="J9" s="3">
        <f t="shared" si="0"/>
        <v>0.03</v>
      </c>
      <c r="K9" s="3">
        <f t="shared" si="0"/>
        <v>0</v>
      </c>
    </row>
    <row r="10" spans="1:25" x14ac:dyDescent="0.3">
      <c r="A10">
        <v>0</v>
      </c>
      <c r="B10" s="1">
        <v>1.2999999999999999E-2</v>
      </c>
      <c r="C10" s="1">
        <f t="shared" si="1"/>
        <v>0.95799999999999996</v>
      </c>
      <c r="D10" s="1">
        <v>2.9000000000000001E-2</v>
      </c>
      <c r="E10">
        <v>0</v>
      </c>
      <c r="F10" s="8"/>
      <c r="G10" s="3">
        <f t="shared" si="2"/>
        <v>0</v>
      </c>
      <c r="H10" s="3">
        <f t="shared" si="0"/>
        <v>1.2999999999999999E-2</v>
      </c>
      <c r="I10" s="3">
        <f t="shared" si="0"/>
        <v>0.95799999999999996</v>
      </c>
      <c r="J10" s="3">
        <f t="shared" si="0"/>
        <v>2.9000000000000001E-2</v>
      </c>
      <c r="K10" s="3">
        <f t="shared" si="0"/>
        <v>0</v>
      </c>
    </row>
    <row r="11" spans="1:25" x14ac:dyDescent="0.3">
      <c r="A11">
        <v>0</v>
      </c>
      <c r="B11" s="1">
        <v>1.4E-2</v>
      </c>
      <c r="C11" s="1">
        <f t="shared" si="1"/>
        <v>0.92999999999999994</v>
      </c>
      <c r="D11" s="1">
        <v>2.3E-2</v>
      </c>
      <c r="E11" s="1">
        <v>3.3000000000000002E-2</v>
      </c>
      <c r="F11" s="8"/>
      <c r="G11" s="3">
        <f t="shared" si="2"/>
        <v>0</v>
      </c>
      <c r="H11" s="3">
        <f t="shared" si="0"/>
        <v>1.4E-2</v>
      </c>
      <c r="I11" s="3">
        <f t="shared" si="0"/>
        <v>0.92999999999999994</v>
      </c>
      <c r="J11" s="3">
        <f t="shared" si="0"/>
        <v>2.3E-2</v>
      </c>
      <c r="K11" s="3">
        <f t="shared" si="0"/>
        <v>3.3000000000000002E-2</v>
      </c>
      <c r="L11" t="s">
        <v>24</v>
      </c>
    </row>
    <row r="12" spans="1:25" x14ac:dyDescent="0.3">
      <c r="A12">
        <v>0</v>
      </c>
      <c r="B12" s="1">
        <v>1.7000000000000001E-2</v>
      </c>
      <c r="C12" s="1">
        <f t="shared" si="1"/>
        <v>0.96099999999999997</v>
      </c>
      <c r="D12" s="1">
        <v>2.1999999999999999E-2</v>
      </c>
      <c r="E12">
        <v>0</v>
      </c>
      <c r="G12" s="3">
        <f t="shared" si="2"/>
        <v>0</v>
      </c>
      <c r="H12" s="3">
        <f t="shared" si="0"/>
        <v>1.7000000000000001E-2</v>
      </c>
      <c r="I12" s="3">
        <f t="shared" si="0"/>
        <v>0.96099999999999997</v>
      </c>
      <c r="J12" s="3">
        <f t="shared" si="0"/>
        <v>2.1999999999999999E-2</v>
      </c>
      <c r="K12" s="3">
        <f t="shared" si="0"/>
        <v>0</v>
      </c>
    </row>
    <row r="13" spans="1:25" x14ac:dyDescent="0.3">
      <c r="A13" s="1">
        <v>2E-3</v>
      </c>
      <c r="B13" s="1">
        <v>0.02</v>
      </c>
      <c r="C13" s="1">
        <f t="shared" si="1"/>
        <v>0.95599999999999996</v>
      </c>
      <c r="D13" s="1">
        <v>2.1999999999999999E-2</v>
      </c>
      <c r="E13">
        <v>0</v>
      </c>
      <c r="G13" s="3">
        <f t="shared" si="2"/>
        <v>2E-3</v>
      </c>
      <c r="H13" s="3">
        <f t="shared" si="0"/>
        <v>0.02</v>
      </c>
      <c r="I13" s="3">
        <f t="shared" si="0"/>
        <v>0.95599999999999996</v>
      </c>
      <c r="J13" s="3">
        <f t="shared" si="0"/>
        <v>2.1999999999999999E-2</v>
      </c>
      <c r="K13" s="3">
        <f t="shared" si="0"/>
        <v>0</v>
      </c>
    </row>
    <row r="14" spans="1:25" x14ac:dyDescent="0.3">
      <c r="A14">
        <v>0</v>
      </c>
      <c r="B14" s="1">
        <v>2.5999999999999999E-2</v>
      </c>
      <c r="C14" s="1">
        <f t="shared" si="1"/>
        <v>0.94499999999999995</v>
      </c>
      <c r="D14" s="1">
        <v>2.9000000000000001E-2</v>
      </c>
      <c r="E14">
        <v>0</v>
      </c>
      <c r="G14" s="3">
        <f t="shared" si="2"/>
        <v>0</v>
      </c>
      <c r="H14" s="3">
        <f t="shared" si="0"/>
        <v>2.5999999999999999E-2</v>
      </c>
      <c r="I14" s="3">
        <f t="shared" si="0"/>
        <v>0.94499999999999995</v>
      </c>
      <c r="J14" s="3">
        <f t="shared" si="0"/>
        <v>2.9000000000000001E-2</v>
      </c>
      <c r="K14" s="3">
        <f t="shared" si="0"/>
        <v>0</v>
      </c>
    </row>
    <row r="15" spans="1:25" x14ac:dyDescent="0.3">
      <c r="B15" s="1"/>
      <c r="C15" s="1"/>
      <c r="D15" s="1"/>
      <c r="G15" s="3"/>
      <c r="H15" s="3"/>
      <c r="I15" s="3"/>
      <c r="J15" s="3"/>
      <c r="K15" s="3"/>
      <c r="N15" t="s">
        <v>7</v>
      </c>
    </row>
    <row r="16" spans="1:25" x14ac:dyDescent="0.3">
      <c r="B16" s="1"/>
      <c r="C16" s="1"/>
      <c r="D16" s="1"/>
      <c r="G16" s="3"/>
      <c r="H16" s="3"/>
      <c r="I16" s="3"/>
      <c r="J16" s="3"/>
      <c r="K16" s="3"/>
    </row>
    <row r="17" spans="6:25" x14ac:dyDescent="0.3">
      <c r="G17" s="7" t="s">
        <v>6</v>
      </c>
      <c r="H17" s="7"/>
      <c r="I17" s="7"/>
      <c r="J17" s="7"/>
      <c r="K17" s="7"/>
      <c r="L17" t="s">
        <v>3</v>
      </c>
      <c r="O17" t="s">
        <v>4</v>
      </c>
    </row>
    <row r="18" spans="6:25" x14ac:dyDescent="0.3">
      <c r="F18" t="s">
        <v>9</v>
      </c>
      <c r="G18" s="3">
        <f t="shared" ref="G18:G28" si="3">G4*100</f>
        <v>0</v>
      </c>
      <c r="H18" s="3">
        <f t="shared" ref="H18:K18" si="4">H4*100</f>
        <v>0</v>
      </c>
      <c r="I18" s="3">
        <f t="shared" si="4"/>
        <v>95.1</v>
      </c>
      <c r="J18" s="3">
        <f t="shared" si="4"/>
        <v>4.9000000000000004</v>
      </c>
      <c r="K18" s="3">
        <f t="shared" si="4"/>
        <v>0</v>
      </c>
      <c r="L18" s="10" t="str">
        <f>F18 &amp; " = DefineIsotopeContribution("&amp;G18&amp;", "&amp;H18&amp;", "&amp;I18&amp;", "&amp;J18&amp;", "&amp;K18&amp;")"</f>
        <v>udtIsoPct126 = DefineIsotopeContribution(0, 0, 95.1, 4.9, 0)</v>
      </c>
      <c r="M18" s="11" t="s">
        <v>20</v>
      </c>
      <c r="N18" s="9">
        <v>0</v>
      </c>
      <c r="O18">
        <v>0.95099999999999996</v>
      </c>
      <c r="P18">
        <v>2E-3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6:25" x14ac:dyDescent="0.3">
      <c r="F19" t="s">
        <v>10</v>
      </c>
      <c r="G19" s="3">
        <f t="shared" si="3"/>
        <v>0</v>
      </c>
      <c r="H19" s="3">
        <f t="shared" ref="H19:K28" si="5">H5*100</f>
        <v>0.2</v>
      </c>
      <c r="I19" s="3">
        <f t="shared" si="5"/>
        <v>94</v>
      </c>
      <c r="J19" s="3">
        <f t="shared" si="5"/>
        <v>5.8000000000000007</v>
      </c>
      <c r="K19" s="3">
        <f t="shared" si="5"/>
        <v>0</v>
      </c>
      <c r="L19" s="10" t="str">
        <f t="shared" ref="L19:L28" si="6">F19 &amp; " = DefineIsotopeContribution("&amp;G19&amp;", "&amp;H19&amp;", "&amp;I19&amp;", "&amp;J19&amp;", "&amp;K19&amp;")"</f>
        <v>udtIsoPct127N = DefineIsotopeContribution(0, 0.2, 94, 5.8, 0)</v>
      </c>
      <c r="M19" s="11" t="s">
        <v>20</v>
      </c>
      <c r="N19" s="9">
        <v>1</v>
      </c>
      <c r="O19">
        <v>4.9000000000000002E-2</v>
      </c>
      <c r="P19">
        <v>0.94</v>
      </c>
      <c r="Q19">
        <v>3.0000000000000001E-3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6:25" x14ac:dyDescent="0.3">
      <c r="F20" t="s">
        <v>11</v>
      </c>
      <c r="G20" s="3">
        <f t="shared" si="3"/>
        <v>0</v>
      </c>
      <c r="H20" s="3">
        <f t="shared" si="5"/>
        <v>0.3</v>
      </c>
      <c r="I20" s="3">
        <f t="shared" si="5"/>
        <v>94.899999999999991</v>
      </c>
      <c r="J20" s="3">
        <f t="shared" si="5"/>
        <v>4.8</v>
      </c>
      <c r="K20" s="3">
        <f t="shared" si="5"/>
        <v>0</v>
      </c>
      <c r="L20" s="10" t="str">
        <f t="shared" si="6"/>
        <v>udtIsoPct127C = DefineIsotopeContribution(0, 0.3, 94.9, 4.8, 0)</v>
      </c>
      <c r="M20" s="11" t="s">
        <v>20</v>
      </c>
      <c r="N20" s="9">
        <v>2</v>
      </c>
      <c r="O20">
        <v>0</v>
      </c>
      <c r="P20">
        <v>5.8000000000000003E-2</v>
      </c>
      <c r="Q20">
        <v>0.94899999999999995</v>
      </c>
      <c r="R20">
        <v>3.0000000000000001E-3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6:25" x14ac:dyDescent="0.3">
      <c r="F21" t="s">
        <v>12</v>
      </c>
      <c r="G21" s="3">
        <f t="shared" si="3"/>
        <v>0</v>
      </c>
      <c r="H21" s="3">
        <f t="shared" si="5"/>
        <v>0.3</v>
      </c>
      <c r="I21" s="3">
        <f t="shared" si="5"/>
        <v>96.1</v>
      </c>
      <c r="J21" s="3">
        <f t="shared" si="5"/>
        <v>3.5999999999999996</v>
      </c>
      <c r="K21" s="3">
        <f t="shared" si="5"/>
        <v>0</v>
      </c>
      <c r="L21" s="10" t="str">
        <f t="shared" si="6"/>
        <v>udtIsoPct128N = DefineIsotopeContribution(0, 0.3, 96.1, 3.6, 0)</v>
      </c>
      <c r="M21" s="11" t="s">
        <v>20</v>
      </c>
      <c r="N21" s="9">
        <v>3</v>
      </c>
      <c r="O21">
        <v>0</v>
      </c>
      <c r="P21">
        <v>0</v>
      </c>
      <c r="Q21">
        <v>4.8000000000000001E-2</v>
      </c>
      <c r="R21">
        <v>0.96099999999999997</v>
      </c>
      <c r="S21">
        <v>6.0000000000000001E-3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6:25" x14ac:dyDescent="0.3">
      <c r="F22" t="s">
        <v>13</v>
      </c>
      <c r="G22" s="3">
        <f t="shared" si="3"/>
        <v>0</v>
      </c>
      <c r="H22" s="3">
        <f t="shared" si="5"/>
        <v>0.6</v>
      </c>
      <c r="I22" s="3">
        <f t="shared" si="5"/>
        <v>95.5</v>
      </c>
      <c r="J22" s="3">
        <f t="shared" si="5"/>
        <v>3.9</v>
      </c>
      <c r="K22" s="3">
        <f t="shared" si="5"/>
        <v>0</v>
      </c>
      <c r="L22" s="10" t="str">
        <f t="shared" si="6"/>
        <v>udtIsoPct128C = DefineIsotopeContribution(0, 0.6, 95.5, 3.9, 0)</v>
      </c>
      <c r="M22" s="11" t="s">
        <v>20</v>
      </c>
      <c r="N22" s="9">
        <v>4</v>
      </c>
      <c r="O22">
        <v>0</v>
      </c>
      <c r="P22">
        <v>0</v>
      </c>
      <c r="Q22">
        <v>0</v>
      </c>
      <c r="R22">
        <v>3.5999999999999997E-2</v>
      </c>
      <c r="S22">
        <v>0.95499999999999996</v>
      </c>
      <c r="T22">
        <v>8.0000000000000002E-3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6:25" x14ac:dyDescent="0.3">
      <c r="F23" t="s">
        <v>14</v>
      </c>
      <c r="G23" s="3">
        <f t="shared" si="3"/>
        <v>0</v>
      </c>
      <c r="H23" s="3">
        <f t="shared" si="5"/>
        <v>0.8</v>
      </c>
      <c r="I23" s="3">
        <f t="shared" si="5"/>
        <v>96.2</v>
      </c>
      <c r="J23" s="3">
        <f t="shared" si="5"/>
        <v>3</v>
      </c>
      <c r="K23" s="3">
        <f t="shared" si="5"/>
        <v>0</v>
      </c>
      <c r="L23" s="10" t="str">
        <f t="shared" si="6"/>
        <v>udtIsoPct129N = DefineIsotopeContribution(0, 0.8, 96.2, 3, 0)</v>
      </c>
      <c r="M23" s="11" t="s">
        <v>20</v>
      </c>
      <c r="N23" s="9">
        <v>5</v>
      </c>
      <c r="O23">
        <v>0</v>
      </c>
      <c r="P23">
        <v>0</v>
      </c>
      <c r="Q23">
        <v>0</v>
      </c>
      <c r="R23">
        <v>0</v>
      </c>
      <c r="S23">
        <v>3.9E-2</v>
      </c>
      <c r="T23">
        <v>0.96199999999999997</v>
      </c>
      <c r="U23">
        <v>1.2999999999999999E-2</v>
      </c>
      <c r="V23">
        <v>0</v>
      </c>
      <c r="W23">
        <v>0</v>
      </c>
      <c r="X23">
        <v>0</v>
      </c>
      <c r="Y23">
        <v>0</v>
      </c>
    </row>
    <row r="24" spans="6:25" x14ac:dyDescent="0.3">
      <c r="F24" t="s">
        <v>15</v>
      </c>
      <c r="G24" s="3">
        <f t="shared" si="3"/>
        <v>0</v>
      </c>
      <c r="H24" s="3">
        <f t="shared" si="5"/>
        <v>1.3</v>
      </c>
      <c r="I24" s="3">
        <f t="shared" si="5"/>
        <v>95.8</v>
      </c>
      <c r="J24" s="3">
        <f t="shared" si="5"/>
        <v>2.9000000000000004</v>
      </c>
      <c r="K24" s="3">
        <f t="shared" si="5"/>
        <v>0</v>
      </c>
      <c r="L24" s="10" t="str">
        <f t="shared" si="6"/>
        <v>udtIsoPct129C = DefineIsotopeContribution(0, 1.3, 95.8, 2.9, 0)</v>
      </c>
      <c r="M24" s="11" t="s">
        <v>20</v>
      </c>
      <c r="N24" s="9">
        <v>6</v>
      </c>
      <c r="O24">
        <v>0</v>
      </c>
      <c r="P24">
        <v>0</v>
      </c>
      <c r="Q24">
        <v>0</v>
      </c>
      <c r="R24">
        <v>0</v>
      </c>
      <c r="S24">
        <v>0</v>
      </c>
      <c r="T24">
        <v>0.03</v>
      </c>
      <c r="U24">
        <v>0.95799999999999996</v>
      </c>
      <c r="V24">
        <v>1.4E-2</v>
      </c>
      <c r="W24">
        <v>0</v>
      </c>
      <c r="X24">
        <v>0</v>
      </c>
      <c r="Y24">
        <v>0</v>
      </c>
    </row>
    <row r="25" spans="6:25" x14ac:dyDescent="0.3">
      <c r="F25" t="s">
        <v>16</v>
      </c>
      <c r="G25" s="3">
        <f t="shared" si="3"/>
        <v>0</v>
      </c>
      <c r="H25" s="3">
        <f t="shared" si="5"/>
        <v>1.4000000000000001</v>
      </c>
      <c r="I25" s="3">
        <f t="shared" si="5"/>
        <v>93</v>
      </c>
      <c r="J25" s="3">
        <f t="shared" si="5"/>
        <v>2.2999999999999998</v>
      </c>
      <c r="K25" s="3">
        <f t="shared" si="5"/>
        <v>3.3000000000000003</v>
      </c>
      <c r="L25" s="10" t="str">
        <f t="shared" si="6"/>
        <v>udtIsoPct130N = DefineIsotopeContribution(0, 1.4, 93, 2.3, 3.3)</v>
      </c>
      <c r="M25" s="11" t="s">
        <v>20</v>
      </c>
      <c r="N25" s="9">
        <v>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2.9000000000000001E-2</v>
      </c>
      <c r="V25">
        <v>0.93</v>
      </c>
      <c r="W25">
        <v>1.7000000000000001E-2</v>
      </c>
      <c r="X25">
        <v>2E-3</v>
      </c>
      <c r="Y25">
        <v>0</v>
      </c>
    </row>
    <row r="26" spans="6:25" x14ac:dyDescent="0.3">
      <c r="F26" t="s">
        <v>17</v>
      </c>
      <c r="G26" s="3">
        <f t="shared" si="3"/>
        <v>0</v>
      </c>
      <c r="H26" s="3">
        <f t="shared" si="5"/>
        <v>1.7000000000000002</v>
      </c>
      <c r="I26" s="3">
        <f t="shared" si="5"/>
        <v>96.1</v>
      </c>
      <c r="J26" s="3">
        <f t="shared" si="5"/>
        <v>2.1999999999999997</v>
      </c>
      <c r="K26" s="3">
        <f t="shared" si="5"/>
        <v>0</v>
      </c>
      <c r="L26" s="10" t="str">
        <f t="shared" si="6"/>
        <v>udtIsoPct130C = DefineIsotopeContribution(0, 1.7, 96.1, 2.2, 0)</v>
      </c>
      <c r="M26" s="11" t="s">
        <v>20</v>
      </c>
      <c r="N26" s="9">
        <v>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2.3E-2</v>
      </c>
      <c r="W26">
        <v>0.96099999999999997</v>
      </c>
      <c r="X26">
        <v>0.02</v>
      </c>
      <c r="Y26">
        <v>0</v>
      </c>
    </row>
    <row r="27" spans="6:25" x14ac:dyDescent="0.3">
      <c r="F27" t="s">
        <v>18</v>
      </c>
      <c r="G27" s="3">
        <f t="shared" si="3"/>
        <v>0.2</v>
      </c>
      <c r="H27" s="3">
        <f t="shared" si="5"/>
        <v>2</v>
      </c>
      <c r="I27" s="3">
        <f t="shared" si="5"/>
        <v>95.6</v>
      </c>
      <c r="J27" s="3">
        <f t="shared" si="5"/>
        <v>2.1999999999999997</v>
      </c>
      <c r="K27" s="3">
        <f t="shared" si="5"/>
        <v>0</v>
      </c>
      <c r="L27" s="10" t="str">
        <f t="shared" si="6"/>
        <v>udtIsoPct131N = DefineIsotopeContribution(0.2, 2, 95.6, 2.2, 0)</v>
      </c>
      <c r="M27" s="11" t="s">
        <v>20</v>
      </c>
      <c r="N27" s="9">
        <v>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3.3000000000000002E-2</v>
      </c>
      <c r="W27">
        <v>2.1999999999999999E-2</v>
      </c>
      <c r="X27">
        <v>0.95599999999999996</v>
      </c>
      <c r="Y27">
        <v>2.5999999999999999E-2</v>
      </c>
    </row>
    <row r="28" spans="6:25" x14ac:dyDescent="0.3">
      <c r="F28" t="s">
        <v>19</v>
      </c>
      <c r="G28" s="3">
        <f t="shared" si="3"/>
        <v>0</v>
      </c>
      <c r="H28" s="3">
        <f t="shared" si="5"/>
        <v>2.6</v>
      </c>
      <c r="I28" s="3">
        <f t="shared" si="5"/>
        <v>94.5</v>
      </c>
      <c r="J28" s="3">
        <f t="shared" si="5"/>
        <v>2.9000000000000004</v>
      </c>
      <c r="K28" s="3">
        <f t="shared" si="5"/>
        <v>0</v>
      </c>
      <c r="L28" s="10" t="str">
        <f t="shared" si="6"/>
        <v>udtIsoPct131C = DefineIsotopeContribution(0, 2.6, 94.5, 2.9, 0)</v>
      </c>
      <c r="M28" s="11" t="s">
        <v>20</v>
      </c>
      <c r="N28" s="9">
        <v>10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2.1999999999999999E-2</v>
      </c>
      <c r="Y28">
        <v>0.94499999999999995</v>
      </c>
    </row>
    <row r="29" spans="6:25" x14ac:dyDescent="0.3">
      <c r="G29" s="3"/>
    </row>
    <row r="30" spans="6:25" x14ac:dyDescent="0.3">
      <c r="G30" s="3"/>
      <c r="O30" t="s">
        <v>5</v>
      </c>
    </row>
    <row r="31" spans="6:25" x14ac:dyDescent="0.3">
      <c r="O31" s="4">
        <f>O6-O18</f>
        <v>0</v>
      </c>
      <c r="P31" s="4">
        <f>P5-P18</f>
        <v>0</v>
      </c>
      <c r="Q31" s="4">
        <f>Q5-Q19</f>
        <v>0</v>
      </c>
      <c r="R31" s="4">
        <f>R5-R20</f>
        <v>0</v>
      </c>
      <c r="S31" s="4">
        <f>S5-S21</f>
        <v>0</v>
      </c>
      <c r="T31" s="4">
        <f>T5-T22</f>
        <v>0</v>
      </c>
      <c r="U31" s="4">
        <f>U5-U23</f>
        <v>0</v>
      </c>
      <c r="V31" s="4">
        <f>V5-V24</f>
        <v>0</v>
      </c>
      <c r="W31" s="4">
        <f>W5-W25</f>
        <v>0</v>
      </c>
      <c r="X31" s="4">
        <f>X5-X26</f>
        <v>0</v>
      </c>
      <c r="Y31" s="4">
        <f>Y5-Y27</f>
        <v>0</v>
      </c>
    </row>
    <row r="32" spans="6:25" x14ac:dyDescent="0.3">
      <c r="O32" s="4">
        <f>O7-O19</f>
        <v>0</v>
      </c>
      <c r="P32" s="4">
        <f>P6-P19</f>
        <v>0</v>
      </c>
      <c r="Q32" s="4">
        <f>Q6-Q20</f>
        <v>0</v>
      </c>
      <c r="R32" s="4">
        <f>R6-R21</f>
        <v>0</v>
      </c>
      <c r="S32" s="4">
        <f>S6-S22</f>
        <v>0</v>
      </c>
      <c r="T32" s="4">
        <f>T6-T23</f>
        <v>0</v>
      </c>
      <c r="U32" s="4">
        <f>U6-U24</f>
        <v>0</v>
      </c>
      <c r="V32" s="4">
        <f>V6-V25</f>
        <v>0</v>
      </c>
      <c r="W32" s="4">
        <f>W6-W26</f>
        <v>0</v>
      </c>
      <c r="X32" s="4">
        <f>X6-X27</f>
        <v>0</v>
      </c>
      <c r="Y32" s="4">
        <f>Y6-Y28</f>
        <v>0</v>
      </c>
    </row>
    <row r="33" spans="15:25" x14ac:dyDescent="0.3">
      <c r="O33" s="4">
        <f>O8-O20</f>
        <v>0</v>
      </c>
      <c r="P33" s="4">
        <f>P7-P20</f>
        <v>0</v>
      </c>
      <c r="Q33" s="4">
        <f>Q7-Q21</f>
        <v>0</v>
      </c>
      <c r="R33" s="4">
        <f>R7-R22</f>
        <v>0</v>
      </c>
      <c r="S33" s="4">
        <f>S7-S23</f>
        <v>0</v>
      </c>
      <c r="T33" s="4">
        <f>T7-T24</f>
        <v>0</v>
      </c>
      <c r="U33" s="4">
        <f>U7-U25</f>
        <v>0</v>
      </c>
      <c r="V33" s="4">
        <f>V7-V26</f>
        <v>0</v>
      </c>
      <c r="W33" s="4">
        <f>W7-W27</f>
        <v>0</v>
      </c>
      <c r="X33" s="4">
        <f>X7-X28</f>
        <v>0</v>
      </c>
      <c r="Y33" s="4">
        <v>0</v>
      </c>
    </row>
    <row r="34" spans="15:25" x14ac:dyDescent="0.3">
      <c r="O34" s="4">
        <f>O9-O21</f>
        <v>0</v>
      </c>
      <c r="P34" s="4">
        <f>P8-P21</f>
        <v>0</v>
      </c>
      <c r="Q34" s="4">
        <f>Q8-Q22</f>
        <v>0</v>
      </c>
      <c r="R34" s="4">
        <f>R8-R23</f>
        <v>0</v>
      </c>
      <c r="S34" s="4">
        <f>S8-S24</f>
        <v>0</v>
      </c>
      <c r="T34" s="4">
        <f>T8-T25</f>
        <v>0</v>
      </c>
      <c r="U34" s="4">
        <f>U8-U26</f>
        <v>0</v>
      </c>
      <c r="V34" s="4">
        <f>V8-V27</f>
        <v>0</v>
      </c>
      <c r="W34" s="4">
        <f>W8-W28</f>
        <v>0</v>
      </c>
      <c r="X34" s="4">
        <f>X8-X29</f>
        <v>0</v>
      </c>
      <c r="Y34" s="4">
        <v>0</v>
      </c>
    </row>
  </sheetData>
  <mergeCells count="4">
    <mergeCell ref="A2:E2"/>
    <mergeCell ref="G2:K2"/>
    <mergeCell ref="O2:Y2"/>
    <mergeCell ref="G17:K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Pacific Northwest National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Monroe</dc:creator>
  <cp:lastModifiedBy>Matthew Monroe</cp:lastModifiedBy>
  <dcterms:created xsi:type="dcterms:W3CDTF">2018-02-21T19:16:26Z</dcterms:created>
  <dcterms:modified xsi:type="dcterms:W3CDTF">2018-07-05T19:33:57Z</dcterms:modified>
</cp:coreProperties>
</file>