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529\Documents\Github\PREMIS-ghg\tree_gases\GHG\"/>
    </mc:Choice>
  </mc:AlternateContent>
  <xr:revisionPtr revIDLastSave="0" documentId="8_{4A4B44E7-A429-4826-B981-D54A9C5EAA23}" xr6:coauthVersionLast="41" xr6:coauthVersionMax="41" xr10:uidLastSave="{00000000-0000-0000-0000-000000000000}"/>
  <bookViews>
    <workbookView xWindow="576" yWindow="3396" windowWidth="17280" windowHeight="8964" xr2:uid="{A0BB915F-05FE-134D-9CE0-852DFBE336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1" l="1"/>
  <c r="J27" i="1"/>
  <c r="J28" i="1"/>
  <c r="J30" i="1"/>
  <c r="J31" i="1"/>
  <c r="J32" i="1"/>
  <c r="J25" i="1"/>
  <c r="J29" i="1"/>
  <c r="J33" i="1"/>
  <c r="J34" i="1"/>
  <c r="J35" i="1"/>
  <c r="J36" i="1"/>
  <c r="J19" i="1"/>
  <c r="J20" i="1"/>
  <c r="J5" i="1" l="1"/>
  <c r="J6" i="1"/>
  <c r="J7" i="1"/>
  <c r="J8" i="1"/>
  <c r="J9" i="1"/>
  <c r="J10" i="1"/>
  <c r="J11" i="1"/>
  <c r="J12" i="1"/>
  <c r="M12" i="1" l="1"/>
  <c r="M13" i="1"/>
  <c r="M14" i="1"/>
  <c r="M15" i="1"/>
  <c r="M23" i="1"/>
  <c r="M24" i="1"/>
  <c r="M25" i="1"/>
  <c r="M26" i="1"/>
  <c r="M29" i="1"/>
  <c r="M16" i="1"/>
  <c r="M17" i="1"/>
  <c r="M18" i="1"/>
  <c r="M21" i="1"/>
  <c r="M22" i="1"/>
  <c r="M30" i="1"/>
  <c r="M33" i="1"/>
  <c r="M34" i="1"/>
  <c r="M35" i="1"/>
  <c r="M36" i="1"/>
  <c r="M6" i="1"/>
  <c r="M4" i="1"/>
  <c r="N12" i="1"/>
  <c r="AB12" i="1" s="1"/>
  <c r="J13" i="1"/>
  <c r="J14" i="1"/>
  <c r="J15" i="1"/>
  <c r="J23" i="1"/>
  <c r="J24" i="1"/>
  <c r="J16" i="1"/>
  <c r="J17" i="1"/>
  <c r="J18" i="1"/>
  <c r="J21" i="1"/>
  <c r="J22" i="1"/>
  <c r="J4" i="1"/>
  <c r="N4" i="1" l="1"/>
  <c r="AB4" i="1" s="1"/>
  <c r="N35" i="1"/>
  <c r="Z35" i="1" s="1"/>
  <c r="N22" i="1"/>
  <c r="AD22" i="1" s="1"/>
  <c r="N16" i="1"/>
  <c r="AA16" i="1" s="1"/>
  <c r="N24" i="1"/>
  <c r="N13" i="1"/>
  <c r="AC13" i="1" s="1"/>
  <c r="N6" i="1"/>
  <c r="Y6" i="1" s="1"/>
  <c r="N33" i="1"/>
  <c r="AA33" i="1" s="1"/>
  <c r="N26" i="1"/>
  <c r="Y26" i="1" s="1"/>
  <c r="N18" i="1"/>
  <c r="AB18" i="1" s="1"/>
  <c r="AA4" i="1"/>
  <c r="AC12" i="1"/>
  <c r="N15" i="1"/>
  <c r="Y22" i="1"/>
  <c r="Y12" i="1"/>
  <c r="Z12" i="1"/>
  <c r="Z22" i="1"/>
  <c r="AB24" i="1"/>
  <c r="AC35" i="1"/>
  <c r="AD12" i="1"/>
  <c r="AD26" i="1"/>
  <c r="N36" i="1"/>
  <c r="N30" i="1"/>
  <c r="N17" i="1"/>
  <c r="N25" i="1"/>
  <c r="N14" i="1"/>
  <c r="Y4" i="1"/>
  <c r="Z13" i="1"/>
  <c r="AA12" i="1"/>
  <c r="AA26" i="1"/>
  <c r="AC4" i="1"/>
  <c r="AC24" i="1"/>
  <c r="AD35" i="1"/>
  <c r="Y24" i="1"/>
  <c r="Z4" i="1"/>
  <c r="Z24" i="1"/>
  <c r="N34" i="1"/>
  <c r="N21" i="1"/>
  <c r="N29" i="1"/>
  <c r="N23" i="1"/>
  <c r="Z26" i="1" l="1"/>
  <c r="Z18" i="1"/>
  <c r="Y18" i="1"/>
  <c r="Y16" i="1"/>
  <c r="AD13" i="1"/>
  <c r="AC18" i="1"/>
  <c r="AB6" i="1"/>
  <c r="AB33" i="1"/>
  <c r="AB16" i="1"/>
  <c r="AC16" i="1"/>
  <c r="Y33" i="1"/>
  <c r="AC6" i="1"/>
  <c r="AD6" i="1"/>
  <c r="Z6" i="1"/>
  <c r="AD16" i="1"/>
  <c r="AA6" i="1"/>
  <c r="AA13" i="1"/>
  <c r="AB13" i="1"/>
  <c r="Y13" i="1"/>
  <c r="AA35" i="1"/>
  <c r="AB35" i="1"/>
  <c r="Y35" i="1"/>
  <c r="AC33" i="1"/>
  <c r="AD33" i="1"/>
  <c r="Z33" i="1"/>
  <c r="Z16" i="1"/>
  <c r="AB22" i="1"/>
  <c r="AC22" i="1"/>
  <c r="AA22" i="1"/>
  <c r="AB26" i="1"/>
  <c r="AC26" i="1"/>
  <c r="AD24" i="1"/>
  <c r="AA24" i="1"/>
  <c r="AD4" i="1"/>
  <c r="T1" i="1"/>
  <c r="P1" i="1"/>
  <c r="R1" i="1"/>
  <c r="AD18" i="1"/>
  <c r="AA18" i="1"/>
  <c r="AA29" i="1"/>
  <c r="Y29" i="1"/>
  <c r="AD29" i="1"/>
  <c r="Z29" i="1"/>
  <c r="AC29" i="1"/>
  <c r="AB29" i="1"/>
  <c r="AA23" i="1"/>
  <c r="AB23" i="1"/>
  <c r="AD23" i="1"/>
  <c r="Z23" i="1"/>
  <c r="AC23" i="1"/>
  <c r="Y23" i="1"/>
  <c r="AD30" i="1"/>
  <c r="Z30" i="1"/>
  <c r="Y30" i="1"/>
  <c r="AC30" i="1"/>
  <c r="AB30" i="1"/>
  <c r="AA30" i="1"/>
  <c r="AD14" i="1"/>
  <c r="Z14" i="1"/>
  <c r="Y14" i="1"/>
  <c r="AA14" i="1"/>
  <c r="AC14" i="1"/>
  <c r="AB14" i="1"/>
  <c r="AD36" i="1"/>
  <c r="Z36" i="1"/>
  <c r="Y36" i="1"/>
  <c r="AC36" i="1"/>
  <c r="AB36" i="1"/>
  <c r="AA36" i="1"/>
  <c r="AC15" i="1"/>
  <c r="AB15" i="1"/>
  <c r="Y15" i="1"/>
  <c r="AA15" i="1"/>
  <c r="AD15" i="1"/>
  <c r="Z15" i="1"/>
  <c r="AC21" i="1"/>
  <c r="Z21" i="1"/>
  <c r="AB21" i="1"/>
  <c r="Y21" i="1"/>
  <c r="AA21" i="1"/>
  <c r="AD21" i="1"/>
  <c r="AC25" i="1"/>
  <c r="AD25" i="1"/>
  <c r="AB25" i="1"/>
  <c r="Y25" i="1"/>
  <c r="AA25" i="1"/>
  <c r="Z25" i="1"/>
  <c r="AB34" i="1"/>
  <c r="AA34" i="1"/>
  <c r="AD34" i="1"/>
  <c r="Z34" i="1"/>
  <c r="Y34" i="1"/>
  <c r="AC34" i="1"/>
  <c r="AA17" i="1"/>
  <c r="Y17" i="1"/>
  <c r="AD17" i="1"/>
  <c r="Z17" i="1"/>
  <c r="AC17" i="1"/>
  <c r="AB17" i="1"/>
</calcChain>
</file>

<file path=xl/sharedStrings.xml><?xml version="1.0" encoding="utf-8"?>
<sst xmlns="http://schemas.openxmlformats.org/spreadsheetml/2006/main" count="164" uniqueCount="84">
  <si>
    <t>Date</t>
  </si>
  <si>
    <t>Time</t>
  </si>
  <si>
    <t>Tree</t>
  </si>
  <si>
    <t>Names are the original plot names, i.e. seawater is near the shoreline and control is adjaent to freshwater)</t>
  </si>
  <si>
    <t>SH1</t>
  </si>
  <si>
    <t>SH2</t>
  </si>
  <si>
    <t>SH=shoreline, S = Salt, F = Fresh, C = control</t>
  </si>
  <si>
    <t>SH3</t>
  </si>
  <si>
    <t>SH4</t>
  </si>
  <si>
    <t>SH5</t>
  </si>
  <si>
    <t>SH6</t>
  </si>
  <si>
    <t>Species</t>
  </si>
  <si>
    <t>Maple</t>
  </si>
  <si>
    <t>C1</t>
  </si>
  <si>
    <t>C2</t>
  </si>
  <si>
    <t>C3</t>
  </si>
  <si>
    <t>C7</t>
  </si>
  <si>
    <t>C8</t>
  </si>
  <si>
    <t>S1</t>
  </si>
  <si>
    <t>S2</t>
  </si>
  <si>
    <t>S3</t>
  </si>
  <si>
    <t>S7</t>
  </si>
  <si>
    <t>S8</t>
  </si>
  <si>
    <t>F1</t>
  </si>
  <si>
    <t>F2</t>
  </si>
  <si>
    <t>F3</t>
  </si>
  <si>
    <t>F7</t>
  </si>
  <si>
    <t>F8</t>
  </si>
  <si>
    <t>Tulip</t>
  </si>
  <si>
    <t>Vol Tree Gas (mL)</t>
  </si>
  <si>
    <t>Field Dilution</t>
  </si>
  <si>
    <t>Vol N2 in field (mL)</t>
  </si>
  <si>
    <t>Vol extracted from vial in lab (mL)</t>
  </si>
  <si>
    <t>Vol N2 in lab (mL)</t>
  </si>
  <si>
    <t>Total dilution</t>
  </si>
  <si>
    <t>Lab dilution</t>
  </si>
  <si>
    <t>Vial Code</t>
  </si>
  <si>
    <t>SD</t>
  </si>
  <si>
    <t>pCH4 raw (ppm)</t>
  </si>
  <si>
    <t>pCO2 raw (ppm)</t>
  </si>
  <si>
    <t>pN2O raw (ppm)</t>
  </si>
  <si>
    <t>13CH4 (per mil)</t>
  </si>
  <si>
    <t>pCO2 corrected</t>
  </si>
  <si>
    <t>pCH4 corrected</t>
  </si>
  <si>
    <t>pN2O corrected</t>
  </si>
  <si>
    <t>MDL</t>
  </si>
  <si>
    <t>Notes</t>
  </si>
  <si>
    <t xml:space="preserve">Plug Height </t>
  </si>
  <si>
    <t>Low</t>
  </si>
  <si>
    <t>High</t>
  </si>
  <si>
    <t>CMC258</t>
  </si>
  <si>
    <t>CMC157</t>
  </si>
  <si>
    <t>CTA209</t>
  </si>
  <si>
    <t>CMG248</t>
  </si>
  <si>
    <t>PTF207</t>
  </si>
  <si>
    <t>CMT138</t>
  </si>
  <si>
    <t>CTG238</t>
  </si>
  <si>
    <t>PTT117</t>
  </si>
  <si>
    <t>CMA159</t>
  </si>
  <si>
    <t>CNA159</t>
  </si>
  <si>
    <t>PVT157</t>
  </si>
  <si>
    <t>CMF228</t>
  </si>
  <si>
    <t>CTF108</t>
  </si>
  <si>
    <t>CNT138</t>
  </si>
  <si>
    <t>PMV157</t>
  </si>
  <si>
    <t>CMT259</t>
  </si>
  <si>
    <t>CNA239</t>
  </si>
  <si>
    <t>PMA237</t>
  </si>
  <si>
    <t>PTA217</t>
  </si>
  <si>
    <t>CTA249</t>
  </si>
  <si>
    <t>CTF128</t>
  </si>
  <si>
    <t>PTT257</t>
  </si>
  <si>
    <t>CNA109</t>
  </si>
  <si>
    <t>PMF207</t>
  </si>
  <si>
    <t>CNT159</t>
  </si>
  <si>
    <t>PTV257</t>
  </si>
  <si>
    <t>CMF109</t>
  </si>
  <si>
    <t>PTV227</t>
  </si>
  <si>
    <t>CTT238</t>
  </si>
  <si>
    <t>CTT138</t>
  </si>
  <si>
    <t>CNA149</t>
  </si>
  <si>
    <t>PMV207</t>
  </si>
  <si>
    <t>CTA229</t>
  </si>
  <si>
    <t>Couldn't get any more than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</si>
</sst>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14" fontId="0" fillId="0" borderId="0" xfId="0" applyNumberFormat="1"/>
    <xf numFmtId="20" fontId="0" fillId="2" borderId="0" xfId="0" applyNumberFormat="1" applyFill="1"/>
    <xf numFmtId="0" fontId="0" fillId="2" borderId="0" xfId="0" applyFill="1"/>
    <xf numFmtId="20" fontId="0" fillId="3" borderId="0" xfId="0" applyNumberFormat="1" applyFill="1"/>
    <xf numFmtId="0" fontId="0" fillId="3" borderId="0" xfId="0" applyFill="1"/>
    <xf numFmtId="20" fontId="0" fillId="4" borderId="0" xfId="0" applyNumberFormat="1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806E5-818B-1A45-B771-EFD8981A779B}">
  <dimension ref="A1:AD36"/>
  <sheetViews>
    <sheetView tabSelected="1" workbookViewId="0">
      <selection activeCell="H11" sqref="H11"/>
    </sheetView>
  </sheetViews>
  <sheetFormatPr defaultColWidth="11.19921875" defaultRowHeight="15.6" x14ac:dyDescent="0.3"/>
  <cols>
    <col min="6" max="6" width="16" bestFit="1" customWidth="1"/>
    <col min="7" max="8" width="16" customWidth="1"/>
    <col min="9" max="9" width="17.296875" bestFit="1" customWidth="1"/>
    <col min="10" max="10" width="12" bestFit="1" customWidth="1"/>
    <col min="11" max="11" width="29.69921875" bestFit="1" customWidth="1"/>
    <col min="12" max="12" width="16" bestFit="1" customWidth="1"/>
    <col min="13" max="13" width="10.69921875" bestFit="1" customWidth="1"/>
    <col min="14" max="14" width="12" bestFit="1" customWidth="1"/>
    <col min="16" max="16" width="14.69921875" bestFit="1" customWidth="1"/>
    <col min="18" max="18" width="14.5" bestFit="1" customWidth="1"/>
    <col min="20" max="20" width="15" bestFit="1" customWidth="1"/>
    <col min="23" max="23" width="14" bestFit="1" customWidth="1"/>
    <col min="25" max="25" width="13.69921875" bestFit="1" customWidth="1"/>
    <col min="27" max="27" width="13.5" bestFit="1" customWidth="1"/>
    <col min="29" max="29" width="14" bestFit="1" customWidth="1"/>
  </cols>
  <sheetData>
    <row r="1" spans="1:30" x14ac:dyDescent="0.3">
      <c r="A1" t="s">
        <v>3</v>
      </c>
      <c r="K1" t="s">
        <v>6</v>
      </c>
      <c r="O1" t="s">
        <v>45</v>
      </c>
      <c r="P1">
        <f>N4*200</f>
        <v>8778.9473684210516</v>
      </c>
      <c r="R1">
        <f>N4*0.5</f>
        <v>21.94736842105263</v>
      </c>
      <c r="T1">
        <f>0.3*N4</f>
        <v>13.168421052631578</v>
      </c>
    </row>
    <row r="3" spans="1:30" s="9" customFormat="1" x14ac:dyDescent="0.3">
      <c r="A3" s="9" t="s">
        <v>0</v>
      </c>
      <c r="B3" s="9" t="s">
        <v>1</v>
      </c>
      <c r="C3" s="9" t="s">
        <v>11</v>
      </c>
      <c r="D3" s="9" t="s">
        <v>2</v>
      </c>
      <c r="E3" s="9" t="s">
        <v>36</v>
      </c>
      <c r="F3" s="9" t="s">
        <v>29</v>
      </c>
      <c r="G3" s="9" t="s">
        <v>47</v>
      </c>
      <c r="H3" s="9" t="s">
        <v>46</v>
      </c>
      <c r="I3" s="9" t="s">
        <v>31</v>
      </c>
      <c r="J3" s="9" t="s">
        <v>30</v>
      </c>
      <c r="K3" s="9" t="s">
        <v>32</v>
      </c>
      <c r="L3" s="9" t="s">
        <v>33</v>
      </c>
      <c r="M3" s="9" t="s">
        <v>35</v>
      </c>
      <c r="N3" s="9" t="s">
        <v>34</v>
      </c>
      <c r="P3" s="9" t="s">
        <v>39</v>
      </c>
      <c r="Q3" s="9" t="s">
        <v>37</v>
      </c>
      <c r="R3" s="9" t="s">
        <v>38</v>
      </c>
      <c r="S3" s="9" t="s">
        <v>37</v>
      </c>
      <c r="T3" s="9" t="s">
        <v>40</v>
      </c>
      <c r="U3" s="9" t="s">
        <v>37</v>
      </c>
      <c r="W3" s="9" t="s">
        <v>41</v>
      </c>
      <c r="X3" s="9" t="s">
        <v>37</v>
      </c>
      <c r="Y3" s="9" t="s">
        <v>42</v>
      </c>
      <c r="Z3" s="9" t="s">
        <v>37</v>
      </c>
      <c r="AA3" s="9" t="s">
        <v>43</v>
      </c>
      <c r="AB3" s="9" t="s">
        <v>37</v>
      </c>
      <c r="AC3" s="9" t="s">
        <v>44</v>
      </c>
      <c r="AD3" s="9" t="s">
        <v>37</v>
      </c>
    </row>
    <row r="4" spans="1:30" x14ac:dyDescent="0.3">
      <c r="A4" s="2">
        <v>43643</v>
      </c>
      <c r="B4" s="1">
        <v>0.45416666666666666</v>
      </c>
      <c r="C4" t="s">
        <v>12</v>
      </c>
      <c r="D4" t="s">
        <v>9</v>
      </c>
      <c r="E4" t="s">
        <v>50</v>
      </c>
      <c r="F4">
        <v>1.9</v>
      </c>
      <c r="G4" t="s">
        <v>48</v>
      </c>
      <c r="I4">
        <v>12</v>
      </c>
      <c r="J4">
        <f>(I4+F4)/F4</f>
        <v>7.3157894736842106</v>
      </c>
      <c r="K4">
        <v>10</v>
      </c>
      <c r="L4">
        <v>50</v>
      </c>
      <c r="M4">
        <f>(L4+K4)/K4</f>
        <v>6</v>
      </c>
      <c r="N4">
        <f>J4*M4</f>
        <v>43.89473684210526</v>
      </c>
      <c r="Y4">
        <f t="shared" ref="Y4:AD4" si="0">P4*$N4</f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</row>
    <row r="5" spans="1:30" x14ac:dyDescent="0.3">
      <c r="A5" s="2">
        <v>43643</v>
      </c>
      <c r="B5" s="1">
        <v>0.45555555555555555</v>
      </c>
      <c r="C5" t="s">
        <v>12</v>
      </c>
      <c r="D5" t="s">
        <v>9</v>
      </c>
      <c r="E5" t="s">
        <v>51</v>
      </c>
      <c r="F5">
        <v>1.9</v>
      </c>
      <c r="G5" t="s">
        <v>49</v>
      </c>
      <c r="I5">
        <v>12</v>
      </c>
      <c r="J5">
        <f t="shared" ref="J5:J12" si="1">(I5+F5)/F5</f>
        <v>7.3157894736842106</v>
      </c>
    </row>
    <row r="6" spans="1:30" x14ac:dyDescent="0.3">
      <c r="A6" s="2">
        <v>43643</v>
      </c>
      <c r="B6" s="1">
        <v>0.45763888888888887</v>
      </c>
      <c r="C6" t="s">
        <v>12</v>
      </c>
      <c r="D6" t="s">
        <v>8</v>
      </c>
      <c r="E6" t="s">
        <v>52</v>
      </c>
      <c r="F6">
        <v>2</v>
      </c>
      <c r="G6" t="s">
        <v>48</v>
      </c>
      <c r="I6">
        <v>12</v>
      </c>
      <c r="J6">
        <f t="shared" si="1"/>
        <v>7</v>
      </c>
      <c r="K6">
        <v>10</v>
      </c>
      <c r="L6">
        <v>50</v>
      </c>
      <c r="M6">
        <f>(L6+K6)/K6</f>
        <v>6</v>
      </c>
      <c r="N6">
        <f>J6*M6</f>
        <v>42</v>
      </c>
      <c r="Y6">
        <f t="shared" ref="Y6:AD36" si="2">P6*$N6</f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</row>
    <row r="7" spans="1:30" x14ac:dyDescent="0.3">
      <c r="A7" s="2">
        <v>43643</v>
      </c>
      <c r="B7" s="1">
        <v>0.4597222222222222</v>
      </c>
      <c r="C7" t="s">
        <v>12</v>
      </c>
      <c r="D7" t="s">
        <v>8</v>
      </c>
      <c r="E7" t="s">
        <v>53</v>
      </c>
      <c r="F7">
        <v>2</v>
      </c>
      <c r="G7" t="s">
        <v>49</v>
      </c>
      <c r="I7">
        <v>12</v>
      </c>
      <c r="J7">
        <f t="shared" si="1"/>
        <v>7</v>
      </c>
    </row>
    <row r="8" spans="1:30" x14ac:dyDescent="0.3">
      <c r="A8" s="2">
        <v>43643</v>
      </c>
      <c r="B8" s="1">
        <v>0.46111111111111108</v>
      </c>
      <c r="C8" t="s">
        <v>12</v>
      </c>
      <c r="D8" t="s">
        <v>7</v>
      </c>
      <c r="E8" t="s">
        <v>54</v>
      </c>
      <c r="F8">
        <v>2</v>
      </c>
      <c r="G8" t="s">
        <v>48</v>
      </c>
      <c r="I8">
        <v>12</v>
      </c>
      <c r="J8">
        <f t="shared" si="1"/>
        <v>7</v>
      </c>
    </row>
    <row r="9" spans="1:30" x14ac:dyDescent="0.3">
      <c r="A9" s="2">
        <v>43643</v>
      </c>
      <c r="B9" s="1">
        <v>0.46180555555555558</v>
      </c>
      <c r="C9" t="s">
        <v>12</v>
      </c>
      <c r="D9" t="s">
        <v>7</v>
      </c>
      <c r="E9" t="s">
        <v>55</v>
      </c>
      <c r="F9">
        <v>2</v>
      </c>
      <c r="G9" t="s">
        <v>49</v>
      </c>
      <c r="I9">
        <v>12</v>
      </c>
      <c r="J9">
        <f t="shared" si="1"/>
        <v>7</v>
      </c>
    </row>
    <row r="10" spans="1:30" x14ac:dyDescent="0.3">
      <c r="A10" s="2">
        <v>43643</v>
      </c>
      <c r="B10" s="1">
        <v>0.46388888888888885</v>
      </c>
      <c r="C10" t="s">
        <v>12</v>
      </c>
      <c r="D10" t="s">
        <v>5</v>
      </c>
      <c r="E10" t="s">
        <v>56</v>
      </c>
      <c r="F10">
        <v>1.5</v>
      </c>
      <c r="G10" t="s">
        <v>48</v>
      </c>
      <c r="H10" t="s">
        <v>83</v>
      </c>
      <c r="I10">
        <v>12</v>
      </c>
      <c r="J10">
        <f t="shared" si="1"/>
        <v>9</v>
      </c>
    </row>
    <row r="11" spans="1:30" x14ac:dyDescent="0.3">
      <c r="A11" s="2">
        <v>43643</v>
      </c>
      <c r="B11" s="1">
        <v>0.46458333333333335</v>
      </c>
      <c r="C11" t="s">
        <v>12</v>
      </c>
      <c r="D11" t="s">
        <v>5</v>
      </c>
      <c r="E11" t="s">
        <v>57</v>
      </c>
      <c r="F11">
        <v>2</v>
      </c>
      <c r="G11" t="s">
        <v>49</v>
      </c>
      <c r="I11">
        <v>12</v>
      </c>
      <c r="J11">
        <f t="shared" si="1"/>
        <v>7</v>
      </c>
    </row>
    <row r="12" spans="1:30" x14ac:dyDescent="0.3">
      <c r="A12" s="2">
        <v>43643</v>
      </c>
      <c r="B12" s="1">
        <v>0.4680555555555555</v>
      </c>
      <c r="C12" t="s">
        <v>12</v>
      </c>
      <c r="D12" t="s">
        <v>10</v>
      </c>
      <c r="E12" t="s">
        <v>58</v>
      </c>
      <c r="F12">
        <v>2</v>
      </c>
      <c r="G12" t="s">
        <v>48</v>
      </c>
      <c r="I12">
        <v>12</v>
      </c>
      <c r="J12">
        <f t="shared" si="1"/>
        <v>7</v>
      </c>
      <c r="K12">
        <v>10</v>
      </c>
      <c r="L12">
        <v>50</v>
      </c>
      <c r="M12">
        <f t="shared" ref="M12:M36" si="3">(L12+K12)/K12</f>
        <v>6</v>
      </c>
      <c r="N12">
        <f t="shared" ref="N12:N36" si="4">J12*M12</f>
        <v>42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</row>
    <row r="13" spans="1:30" x14ac:dyDescent="0.3">
      <c r="A13" s="2">
        <v>43643</v>
      </c>
      <c r="B13" s="1">
        <v>0.46875</v>
      </c>
      <c r="C13" t="s">
        <v>12</v>
      </c>
      <c r="D13" t="s">
        <v>10</v>
      </c>
      <c r="E13" t="s">
        <v>59</v>
      </c>
      <c r="F13">
        <v>2</v>
      </c>
      <c r="G13" t="s">
        <v>49</v>
      </c>
      <c r="I13">
        <v>12</v>
      </c>
      <c r="J13">
        <f t="shared" ref="J13:J36" si="5">(I13+F13)/F13</f>
        <v>7</v>
      </c>
      <c r="K13">
        <v>10</v>
      </c>
      <c r="L13">
        <v>50</v>
      </c>
      <c r="M13">
        <f t="shared" si="3"/>
        <v>6</v>
      </c>
      <c r="N13">
        <f t="shared" si="4"/>
        <v>42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</row>
    <row r="14" spans="1:30" x14ac:dyDescent="0.3">
      <c r="A14" s="2">
        <v>43643</v>
      </c>
      <c r="B14" s="1">
        <v>0.47083333333333338</v>
      </c>
      <c r="C14" t="s">
        <v>12</v>
      </c>
      <c r="D14" t="s">
        <v>4</v>
      </c>
      <c r="E14" t="s">
        <v>60</v>
      </c>
      <c r="F14">
        <v>2</v>
      </c>
      <c r="G14" t="s">
        <v>48</v>
      </c>
      <c r="I14">
        <v>12</v>
      </c>
      <c r="J14">
        <f t="shared" si="5"/>
        <v>7</v>
      </c>
      <c r="K14">
        <v>10</v>
      </c>
      <c r="L14">
        <v>50</v>
      </c>
      <c r="M14">
        <f t="shared" si="3"/>
        <v>6</v>
      </c>
      <c r="N14">
        <f t="shared" si="4"/>
        <v>42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</row>
    <row r="15" spans="1:30" x14ac:dyDescent="0.3">
      <c r="A15" s="2">
        <v>43643</v>
      </c>
      <c r="B15" s="1">
        <v>0.47152777777777777</v>
      </c>
      <c r="C15" t="s">
        <v>12</v>
      </c>
      <c r="D15" t="s">
        <v>4</v>
      </c>
      <c r="E15" t="s">
        <v>61</v>
      </c>
      <c r="F15">
        <v>2</v>
      </c>
      <c r="G15" t="s">
        <v>49</v>
      </c>
      <c r="I15">
        <v>12</v>
      </c>
      <c r="J15">
        <f t="shared" si="5"/>
        <v>7</v>
      </c>
      <c r="K15">
        <v>10</v>
      </c>
      <c r="L15">
        <v>50</v>
      </c>
      <c r="M15">
        <f t="shared" si="3"/>
        <v>6</v>
      </c>
      <c r="N15">
        <f t="shared" si="4"/>
        <v>42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</row>
    <row r="16" spans="1:30" s="4" customFormat="1" x14ac:dyDescent="0.3">
      <c r="A16" s="2">
        <v>43643</v>
      </c>
      <c r="B16" s="1">
        <v>0.52430555555555558</v>
      </c>
      <c r="C16" s="4" t="s">
        <v>28</v>
      </c>
      <c r="D16" s="4" t="s">
        <v>18</v>
      </c>
      <c r="E16" s="4" t="s">
        <v>62</v>
      </c>
      <c r="F16" s="4">
        <v>2</v>
      </c>
      <c r="G16" s="4" t="s">
        <v>48</v>
      </c>
      <c r="I16" s="4">
        <v>12</v>
      </c>
      <c r="J16" s="4">
        <f t="shared" si="5"/>
        <v>7</v>
      </c>
      <c r="K16" s="4">
        <v>10</v>
      </c>
      <c r="L16" s="4">
        <v>50</v>
      </c>
      <c r="M16" s="4">
        <f t="shared" si="3"/>
        <v>6</v>
      </c>
      <c r="N16" s="4">
        <f t="shared" si="4"/>
        <v>42</v>
      </c>
      <c r="Y16" s="4">
        <f t="shared" si="2"/>
        <v>0</v>
      </c>
      <c r="Z16" s="4">
        <f t="shared" si="2"/>
        <v>0</v>
      </c>
      <c r="AA16" s="4">
        <f t="shared" si="2"/>
        <v>0</v>
      </c>
      <c r="AB16" s="4">
        <f t="shared" si="2"/>
        <v>0</v>
      </c>
      <c r="AC16" s="4">
        <f t="shared" si="2"/>
        <v>0</v>
      </c>
      <c r="AD16" s="4">
        <f t="shared" si="2"/>
        <v>0</v>
      </c>
    </row>
    <row r="17" spans="1:30" s="4" customFormat="1" x14ac:dyDescent="0.3">
      <c r="A17" s="2">
        <v>43643</v>
      </c>
      <c r="B17" s="3">
        <v>0.52569444444444446</v>
      </c>
      <c r="C17" s="4" t="s">
        <v>28</v>
      </c>
      <c r="D17" s="4" t="s">
        <v>19</v>
      </c>
      <c r="E17" s="4" t="s">
        <v>63</v>
      </c>
      <c r="F17" s="4">
        <v>1.9</v>
      </c>
      <c r="G17" s="4" t="s">
        <v>49</v>
      </c>
      <c r="I17" s="4">
        <v>12</v>
      </c>
      <c r="J17" s="4">
        <f t="shared" si="5"/>
        <v>7.3157894736842106</v>
      </c>
      <c r="K17" s="4">
        <v>10</v>
      </c>
      <c r="L17" s="4">
        <v>50</v>
      </c>
      <c r="M17" s="4">
        <f t="shared" si="3"/>
        <v>6</v>
      </c>
      <c r="N17" s="4">
        <f t="shared" si="4"/>
        <v>43.89473684210526</v>
      </c>
      <c r="Y17" s="4">
        <f t="shared" si="2"/>
        <v>0</v>
      </c>
      <c r="Z17" s="4">
        <f t="shared" si="2"/>
        <v>0</v>
      </c>
      <c r="AA17" s="4">
        <f t="shared" si="2"/>
        <v>0</v>
      </c>
      <c r="AB17" s="4">
        <f t="shared" si="2"/>
        <v>0</v>
      </c>
      <c r="AC17" s="4">
        <f t="shared" si="2"/>
        <v>0</v>
      </c>
      <c r="AD17" s="4">
        <f t="shared" si="2"/>
        <v>0</v>
      </c>
    </row>
    <row r="18" spans="1:30" s="4" customFormat="1" x14ac:dyDescent="0.3">
      <c r="A18" s="2">
        <v>43643</v>
      </c>
      <c r="B18" s="3">
        <v>0.52569444444444446</v>
      </c>
      <c r="C18" s="4" t="s">
        <v>28</v>
      </c>
      <c r="D18" s="4" t="s">
        <v>20</v>
      </c>
      <c r="E18" s="4" t="s">
        <v>64</v>
      </c>
      <c r="F18" s="4">
        <v>2</v>
      </c>
      <c r="G18" s="4" t="s">
        <v>48</v>
      </c>
      <c r="I18" s="4">
        <v>12</v>
      </c>
      <c r="J18" s="4">
        <f t="shared" si="5"/>
        <v>7</v>
      </c>
      <c r="K18" s="4">
        <v>10</v>
      </c>
      <c r="L18" s="4">
        <v>50</v>
      </c>
      <c r="M18" s="4">
        <f t="shared" si="3"/>
        <v>6</v>
      </c>
      <c r="N18" s="4">
        <f t="shared" si="4"/>
        <v>42</v>
      </c>
      <c r="Y18" s="4">
        <f t="shared" si="2"/>
        <v>0</v>
      </c>
      <c r="Z18" s="4">
        <f t="shared" si="2"/>
        <v>0</v>
      </c>
      <c r="AA18" s="4">
        <f t="shared" si="2"/>
        <v>0</v>
      </c>
      <c r="AB18" s="4">
        <f t="shared" si="2"/>
        <v>0</v>
      </c>
      <c r="AC18" s="4">
        <f t="shared" si="2"/>
        <v>0</v>
      </c>
      <c r="AD18" s="4">
        <f t="shared" si="2"/>
        <v>0</v>
      </c>
    </row>
    <row r="19" spans="1:30" s="4" customFormat="1" x14ac:dyDescent="0.3">
      <c r="A19" s="2">
        <v>43643</v>
      </c>
      <c r="B19" s="3">
        <v>0.52638888888888891</v>
      </c>
      <c r="C19" s="4" t="s">
        <v>12</v>
      </c>
      <c r="D19" s="4" t="s">
        <v>22</v>
      </c>
      <c r="E19" s="4" t="s">
        <v>72</v>
      </c>
      <c r="F19" s="4">
        <v>2</v>
      </c>
      <c r="G19" s="4" t="s">
        <v>49</v>
      </c>
      <c r="I19" s="4">
        <v>12</v>
      </c>
      <c r="J19" s="4">
        <f t="shared" si="5"/>
        <v>7</v>
      </c>
    </row>
    <row r="20" spans="1:30" s="4" customFormat="1" x14ac:dyDescent="0.3">
      <c r="A20" s="2">
        <v>43643</v>
      </c>
      <c r="B20" s="3">
        <v>0.52708333333333335</v>
      </c>
      <c r="C20" s="4" t="s">
        <v>12</v>
      </c>
      <c r="D20" s="4" t="s">
        <v>22</v>
      </c>
      <c r="E20" s="4" t="s">
        <v>73</v>
      </c>
      <c r="F20" s="4">
        <v>2</v>
      </c>
      <c r="G20" s="4" t="s">
        <v>48</v>
      </c>
      <c r="I20" s="4">
        <v>12</v>
      </c>
      <c r="J20" s="4">
        <f t="shared" si="5"/>
        <v>7</v>
      </c>
    </row>
    <row r="21" spans="1:30" s="4" customFormat="1" x14ac:dyDescent="0.3">
      <c r="A21" s="2">
        <v>43643</v>
      </c>
      <c r="B21" s="3">
        <v>0.52777777777777779</v>
      </c>
      <c r="C21" s="4" t="s">
        <v>12</v>
      </c>
      <c r="D21" s="4" t="s">
        <v>21</v>
      </c>
      <c r="E21" s="4" t="s">
        <v>65</v>
      </c>
      <c r="F21" s="4">
        <v>2</v>
      </c>
      <c r="G21" s="4" t="s">
        <v>48</v>
      </c>
      <c r="I21" s="4">
        <v>12</v>
      </c>
      <c r="J21" s="4">
        <f t="shared" si="5"/>
        <v>7</v>
      </c>
      <c r="K21" s="4">
        <v>10</v>
      </c>
      <c r="L21" s="4">
        <v>50</v>
      </c>
      <c r="M21" s="4">
        <f t="shared" si="3"/>
        <v>6</v>
      </c>
      <c r="N21" s="4">
        <f t="shared" si="4"/>
        <v>42</v>
      </c>
      <c r="Y21" s="4">
        <f t="shared" si="2"/>
        <v>0</v>
      </c>
      <c r="Z21" s="4">
        <f t="shared" si="2"/>
        <v>0</v>
      </c>
      <c r="AA21" s="4">
        <f t="shared" si="2"/>
        <v>0</v>
      </c>
      <c r="AB21" s="4">
        <f t="shared" si="2"/>
        <v>0</v>
      </c>
      <c r="AC21" s="4">
        <f t="shared" si="2"/>
        <v>0</v>
      </c>
      <c r="AD21" s="4">
        <f t="shared" si="2"/>
        <v>0</v>
      </c>
    </row>
    <row r="22" spans="1:30" s="4" customFormat="1" x14ac:dyDescent="0.3">
      <c r="A22" s="2">
        <v>43643</v>
      </c>
      <c r="B22" s="3">
        <v>0.52847222222222223</v>
      </c>
      <c r="C22" s="4" t="s">
        <v>12</v>
      </c>
      <c r="D22" s="4" t="s">
        <v>21</v>
      </c>
      <c r="E22" s="4" t="s">
        <v>66</v>
      </c>
      <c r="F22" s="4">
        <v>2</v>
      </c>
      <c r="G22" s="4" t="s">
        <v>48</v>
      </c>
      <c r="I22" s="4">
        <v>12</v>
      </c>
      <c r="J22" s="4">
        <f t="shared" si="5"/>
        <v>7</v>
      </c>
      <c r="K22" s="4">
        <v>10</v>
      </c>
      <c r="L22" s="4">
        <v>50</v>
      </c>
      <c r="M22" s="4">
        <f t="shared" si="3"/>
        <v>6</v>
      </c>
      <c r="N22" s="4">
        <f t="shared" si="4"/>
        <v>42</v>
      </c>
      <c r="Y22" s="4">
        <f t="shared" si="2"/>
        <v>0</v>
      </c>
      <c r="Z22" s="4">
        <f t="shared" si="2"/>
        <v>0</v>
      </c>
      <c r="AA22" s="4">
        <f t="shared" si="2"/>
        <v>0</v>
      </c>
      <c r="AB22" s="4">
        <f t="shared" si="2"/>
        <v>0</v>
      </c>
      <c r="AC22" s="4">
        <f t="shared" si="2"/>
        <v>0</v>
      </c>
      <c r="AD22" s="4">
        <f t="shared" si="2"/>
        <v>0</v>
      </c>
    </row>
    <row r="23" spans="1:30" s="6" customFormat="1" x14ac:dyDescent="0.3">
      <c r="A23" s="2">
        <v>43643</v>
      </c>
      <c r="B23" s="3">
        <v>0.53194444444444444</v>
      </c>
      <c r="C23" s="6" t="s">
        <v>12</v>
      </c>
      <c r="D23" s="6" t="s">
        <v>17</v>
      </c>
      <c r="E23" s="6" t="s">
        <v>67</v>
      </c>
      <c r="F23" s="6">
        <v>1.9</v>
      </c>
      <c r="G23" s="6" t="s">
        <v>48</v>
      </c>
      <c r="I23" s="6">
        <v>12</v>
      </c>
      <c r="J23" s="6">
        <f>(I23+F23)/F23</f>
        <v>7.3157894736842106</v>
      </c>
      <c r="K23" s="6">
        <v>10</v>
      </c>
      <c r="L23" s="6">
        <v>50</v>
      </c>
      <c r="M23" s="6">
        <f>(L23+K23)/K23</f>
        <v>6</v>
      </c>
      <c r="N23" s="6">
        <f>J23*M23</f>
        <v>43.89473684210526</v>
      </c>
      <c r="Y23" s="6">
        <f t="shared" si="2"/>
        <v>0</v>
      </c>
      <c r="Z23" s="6">
        <f t="shared" si="2"/>
        <v>0</v>
      </c>
      <c r="AA23" s="6">
        <f t="shared" si="2"/>
        <v>0</v>
      </c>
      <c r="AB23" s="6">
        <f t="shared" si="2"/>
        <v>0</v>
      </c>
      <c r="AC23" s="6">
        <f t="shared" si="2"/>
        <v>0</v>
      </c>
      <c r="AD23" s="6">
        <f t="shared" si="2"/>
        <v>0</v>
      </c>
    </row>
    <row r="24" spans="1:30" s="6" customFormat="1" x14ac:dyDescent="0.3">
      <c r="A24" s="2">
        <v>43643</v>
      </c>
      <c r="B24" s="5">
        <v>0.53333333333333333</v>
      </c>
      <c r="C24" s="6" t="s">
        <v>12</v>
      </c>
      <c r="D24" s="6" t="s">
        <v>17</v>
      </c>
      <c r="E24" s="6" t="s">
        <v>68</v>
      </c>
      <c r="F24" s="6">
        <v>2</v>
      </c>
      <c r="G24" s="6" t="s">
        <v>48</v>
      </c>
      <c r="I24" s="6">
        <v>12</v>
      </c>
      <c r="J24" s="6">
        <f>(I24+F24)/F24</f>
        <v>7</v>
      </c>
      <c r="K24" s="6">
        <v>10</v>
      </c>
      <c r="L24" s="6">
        <v>50</v>
      </c>
      <c r="M24" s="6">
        <f>(L24+K24)/K24</f>
        <v>6</v>
      </c>
      <c r="N24" s="6">
        <f>J24*M24</f>
        <v>42</v>
      </c>
      <c r="Y24" s="6">
        <f t="shared" si="2"/>
        <v>0</v>
      </c>
      <c r="Z24" s="6">
        <f t="shared" si="2"/>
        <v>0</v>
      </c>
      <c r="AA24" s="6">
        <f t="shared" si="2"/>
        <v>0</v>
      </c>
      <c r="AB24" s="6">
        <f t="shared" si="2"/>
        <v>0</v>
      </c>
      <c r="AC24" s="6">
        <f t="shared" si="2"/>
        <v>0</v>
      </c>
      <c r="AD24" s="6">
        <f t="shared" si="2"/>
        <v>0</v>
      </c>
    </row>
    <row r="25" spans="1:30" s="6" customFormat="1" x14ac:dyDescent="0.3">
      <c r="A25" s="2">
        <v>43643</v>
      </c>
      <c r="B25" s="5">
        <v>0.53402777777777777</v>
      </c>
      <c r="C25" s="6" t="s">
        <v>28</v>
      </c>
      <c r="D25" s="6" t="s">
        <v>14</v>
      </c>
      <c r="E25" s="6" t="s">
        <v>69</v>
      </c>
      <c r="F25" s="6">
        <v>2</v>
      </c>
      <c r="G25" s="6" t="s">
        <v>49</v>
      </c>
      <c r="I25" s="6">
        <v>12</v>
      </c>
      <c r="J25" s="6">
        <f>(I25+F25)/F25</f>
        <v>7</v>
      </c>
      <c r="K25" s="6">
        <v>10</v>
      </c>
      <c r="L25" s="6">
        <v>50</v>
      </c>
      <c r="M25" s="6">
        <f>(L25+K25)/K25</f>
        <v>6</v>
      </c>
      <c r="N25" s="6">
        <f>J25*M25</f>
        <v>42</v>
      </c>
      <c r="Y25" s="6">
        <f t="shared" si="2"/>
        <v>0</v>
      </c>
      <c r="Z25" s="6">
        <f t="shared" si="2"/>
        <v>0</v>
      </c>
      <c r="AA25" s="6">
        <f t="shared" si="2"/>
        <v>0</v>
      </c>
      <c r="AB25" s="6">
        <f t="shared" si="2"/>
        <v>0</v>
      </c>
      <c r="AC25" s="6">
        <f t="shared" si="2"/>
        <v>0</v>
      </c>
      <c r="AD25" s="6">
        <f t="shared" si="2"/>
        <v>0</v>
      </c>
    </row>
    <row r="26" spans="1:30" s="6" customFormat="1" x14ac:dyDescent="0.3">
      <c r="A26" s="2">
        <v>43643</v>
      </c>
      <c r="B26" s="5">
        <v>0.53472222222222221</v>
      </c>
      <c r="C26" s="6" t="s">
        <v>28</v>
      </c>
      <c r="D26" s="6" t="s">
        <v>15</v>
      </c>
      <c r="E26" s="6" t="s">
        <v>70</v>
      </c>
      <c r="F26" s="6">
        <v>2</v>
      </c>
      <c r="G26" s="6" t="s">
        <v>48</v>
      </c>
      <c r="I26" s="6">
        <v>12</v>
      </c>
      <c r="J26" s="6">
        <f t="shared" ref="J26:J28" si="6">(I26+F26)/F26</f>
        <v>7</v>
      </c>
      <c r="K26" s="6">
        <v>10</v>
      </c>
      <c r="L26" s="6">
        <v>50</v>
      </c>
      <c r="M26" s="6">
        <f>(L26+K26)/K26</f>
        <v>6</v>
      </c>
      <c r="N26" s="6">
        <f>J26*M26</f>
        <v>42</v>
      </c>
      <c r="Y26" s="6">
        <f t="shared" si="2"/>
        <v>0</v>
      </c>
      <c r="Z26" s="6">
        <f t="shared" si="2"/>
        <v>0</v>
      </c>
      <c r="AA26" s="6">
        <f t="shared" si="2"/>
        <v>0</v>
      </c>
      <c r="AB26" s="6">
        <f t="shared" si="2"/>
        <v>0</v>
      </c>
      <c r="AC26" s="6">
        <f t="shared" si="2"/>
        <v>0</v>
      </c>
      <c r="AD26" s="6">
        <f t="shared" si="2"/>
        <v>0</v>
      </c>
    </row>
    <row r="27" spans="1:30" s="6" customFormat="1" x14ac:dyDescent="0.3">
      <c r="A27" s="2">
        <v>43643</v>
      </c>
      <c r="B27" s="5">
        <v>0.53541666666666665</v>
      </c>
      <c r="C27" s="6" t="s">
        <v>28</v>
      </c>
      <c r="D27" s="6" t="s">
        <v>13</v>
      </c>
      <c r="E27" s="6" t="s">
        <v>71</v>
      </c>
      <c r="F27" s="6">
        <v>2</v>
      </c>
      <c r="G27" s="6" t="s">
        <v>49</v>
      </c>
      <c r="I27" s="6">
        <v>12</v>
      </c>
      <c r="J27" s="6">
        <f t="shared" si="6"/>
        <v>7</v>
      </c>
    </row>
    <row r="28" spans="1:30" s="6" customFormat="1" x14ac:dyDescent="0.3">
      <c r="A28" s="2">
        <v>43643</v>
      </c>
      <c r="B28" s="5">
        <v>0.53611111111111109</v>
      </c>
      <c r="C28" s="6" t="s">
        <v>12</v>
      </c>
      <c r="D28" s="6" t="s">
        <v>16</v>
      </c>
      <c r="E28" s="6" t="s">
        <v>74</v>
      </c>
      <c r="F28" s="6">
        <v>2</v>
      </c>
      <c r="G28" s="6" t="s">
        <v>48</v>
      </c>
      <c r="I28" s="6">
        <v>12</v>
      </c>
      <c r="J28" s="6">
        <f t="shared" si="6"/>
        <v>7</v>
      </c>
    </row>
    <row r="29" spans="1:30" s="6" customFormat="1" x14ac:dyDescent="0.3">
      <c r="A29" s="2">
        <v>43643</v>
      </c>
      <c r="B29" s="5">
        <v>0.53680555555555554</v>
      </c>
      <c r="C29" s="6" t="s">
        <v>12</v>
      </c>
      <c r="D29" s="6" t="s">
        <v>16</v>
      </c>
      <c r="E29" s="6" t="s">
        <v>75</v>
      </c>
      <c r="F29" s="6">
        <v>1.9</v>
      </c>
      <c r="G29" s="6" t="s">
        <v>48</v>
      </c>
      <c r="I29" s="6">
        <v>12</v>
      </c>
      <c r="J29" s="6">
        <f>(I29+F29)/F29</f>
        <v>7.3157894736842106</v>
      </c>
      <c r="K29" s="6">
        <v>10</v>
      </c>
      <c r="L29" s="6">
        <v>50</v>
      </c>
      <c r="M29" s="6">
        <f>(L29+K29)/K29</f>
        <v>6</v>
      </c>
      <c r="N29" s="6">
        <f>J29*M29</f>
        <v>43.89473684210526</v>
      </c>
      <c r="Y29" s="6">
        <f t="shared" si="2"/>
        <v>0</v>
      </c>
      <c r="Z29" s="6">
        <f t="shared" si="2"/>
        <v>0</v>
      </c>
      <c r="AA29" s="6">
        <f t="shared" si="2"/>
        <v>0</v>
      </c>
      <c r="AB29" s="6">
        <f t="shared" si="2"/>
        <v>0</v>
      </c>
      <c r="AC29" s="6">
        <f t="shared" si="2"/>
        <v>0</v>
      </c>
      <c r="AD29" s="6">
        <f t="shared" si="2"/>
        <v>0</v>
      </c>
    </row>
    <row r="30" spans="1:30" s="8" customFormat="1" x14ac:dyDescent="0.3">
      <c r="A30" s="2">
        <v>43643</v>
      </c>
      <c r="B30" s="5">
        <v>0.54027777777777775</v>
      </c>
      <c r="C30" s="8" t="s">
        <v>12</v>
      </c>
      <c r="D30" s="8" t="s">
        <v>27</v>
      </c>
      <c r="E30" s="8" t="s">
        <v>76</v>
      </c>
      <c r="F30" s="8">
        <v>2.1</v>
      </c>
      <c r="G30" s="8" t="s">
        <v>48</v>
      </c>
      <c r="I30" s="8">
        <v>12</v>
      </c>
      <c r="J30" s="8">
        <f t="shared" si="5"/>
        <v>6.7142857142857135</v>
      </c>
      <c r="K30" s="8">
        <v>10</v>
      </c>
      <c r="L30" s="8">
        <v>50</v>
      </c>
      <c r="M30" s="8">
        <f t="shared" si="3"/>
        <v>6</v>
      </c>
      <c r="N30" s="8">
        <f t="shared" si="4"/>
        <v>40.285714285714278</v>
      </c>
      <c r="Y30" s="8">
        <f t="shared" si="2"/>
        <v>0</v>
      </c>
      <c r="Z30" s="8">
        <f t="shared" si="2"/>
        <v>0</v>
      </c>
      <c r="AA30" s="8">
        <f t="shared" si="2"/>
        <v>0</v>
      </c>
      <c r="AB30" s="8">
        <f t="shared" si="2"/>
        <v>0</v>
      </c>
      <c r="AC30" s="8">
        <f t="shared" si="2"/>
        <v>0</v>
      </c>
      <c r="AD30" s="8">
        <f t="shared" si="2"/>
        <v>0</v>
      </c>
    </row>
    <row r="31" spans="1:30" s="8" customFormat="1" x14ac:dyDescent="0.3">
      <c r="A31" s="2">
        <v>43643</v>
      </c>
      <c r="B31" s="7">
        <v>0.54027777777777775</v>
      </c>
      <c r="C31" s="8" t="s">
        <v>12</v>
      </c>
      <c r="D31" s="8" t="s">
        <v>27</v>
      </c>
      <c r="E31" s="8" t="s">
        <v>77</v>
      </c>
      <c r="F31" s="8">
        <v>2</v>
      </c>
      <c r="G31" s="8" t="s">
        <v>49</v>
      </c>
      <c r="I31" s="8">
        <v>12</v>
      </c>
      <c r="J31" s="8">
        <f t="shared" si="5"/>
        <v>7</v>
      </c>
    </row>
    <row r="32" spans="1:30" s="8" customFormat="1" x14ac:dyDescent="0.3">
      <c r="A32" s="2">
        <v>43643</v>
      </c>
      <c r="B32" s="7">
        <v>0.54097222222222219</v>
      </c>
      <c r="C32" s="8" t="s">
        <v>12</v>
      </c>
      <c r="D32" s="8" t="s">
        <v>26</v>
      </c>
      <c r="E32" s="8" t="s">
        <v>78</v>
      </c>
      <c r="F32" s="8">
        <v>2</v>
      </c>
      <c r="G32" s="8" t="s">
        <v>48</v>
      </c>
      <c r="I32" s="8">
        <v>12</v>
      </c>
      <c r="J32" s="8">
        <f t="shared" si="5"/>
        <v>7</v>
      </c>
    </row>
    <row r="33" spans="1:30" s="8" customFormat="1" x14ac:dyDescent="0.3">
      <c r="A33" s="2">
        <v>43643</v>
      </c>
      <c r="B33" s="7">
        <v>0.54166666666666663</v>
      </c>
      <c r="C33" s="8" t="s">
        <v>12</v>
      </c>
      <c r="D33" s="8" t="s">
        <v>26</v>
      </c>
      <c r="E33" s="8" t="s">
        <v>79</v>
      </c>
      <c r="F33" s="8">
        <v>2</v>
      </c>
      <c r="G33" s="8" t="s">
        <v>49</v>
      </c>
      <c r="I33" s="8">
        <v>12</v>
      </c>
      <c r="J33" s="8">
        <f t="shared" si="5"/>
        <v>7</v>
      </c>
      <c r="K33" s="8">
        <v>10</v>
      </c>
      <c r="L33" s="8">
        <v>50</v>
      </c>
      <c r="M33" s="8">
        <f t="shared" si="3"/>
        <v>6</v>
      </c>
      <c r="N33" s="8">
        <f t="shared" si="4"/>
        <v>42</v>
      </c>
      <c r="Y33" s="8">
        <f t="shared" si="2"/>
        <v>0</v>
      </c>
      <c r="Z33" s="8">
        <f t="shared" si="2"/>
        <v>0</v>
      </c>
      <c r="AA33" s="8">
        <f t="shared" si="2"/>
        <v>0</v>
      </c>
      <c r="AB33" s="8">
        <f t="shared" si="2"/>
        <v>0</v>
      </c>
      <c r="AC33" s="8">
        <f t="shared" si="2"/>
        <v>0</v>
      </c>
      <c r="AD33" s="8">
        <f t="shared" si="2"/>
        <v>0</v>
      </c>
    </row>
    <row r="34" spans="1:30" s="8" customFormat="1" x14ac:dyDescent="0.3">
      <c r="A34" s="2">
        <v>43643</v>
      </c>
      <c r="B34" s="7">
        <v>0.54305555555555551</v>
      </c>
      <c r="C34" s="8" t="s">
        <v>28</v>
      </c>
      <c r="D34" s="8" t="s">
        <v>25</v>
      </c>
      <c r="E34" s="8" t="s">
        <v>80</v>
      </c>
      <c r="F34" s="8">
        <v>2</v>
      </c>
      <c r="G34" s="8" t="s">
        <v>48</v>
      </c>
      <c r="I34" s="8">
        <v>12</v>
      </c>
      <c r="J34" s="8">
        <f t="shared" si="5"/>
        <v>7</v>
      </c>
      <c r="K34" s="8">
        <v>10</v>
      </c>
      <c r="L34" s="8">
        <v>50</v>
      </c>
      <c r="M34" s="8">
        <f t="shared" si="3"/>
        <v>6</v>
      </c>
      <c r="N34" s="8">
        <f t="shared" si="4"/>
        <v>42</v>
      </c>
      <c r="Y34" s="8">
        <f t="shared" si="2"/>
        <v>0</v>
      </c>
      <c r="Z34" s="8">
        <f t="shared" si="2"/>
        <v>0</v>
      </c>
      <c r="AA34" s="8">
        <f t="shared" si="2"/>
        <v>0</v>
      </c>
      <c r="AB34" s="8">
        <f t="shared" si="2"/>
        <v>0</v>
      </c>
      <c r="AC34" s="8">
        <f t="shared" si="2"/>
        <v>0</v>
      </c>
      <c r="AD34" s="8">
        <f t="shared" si="2"/>
        <v>0</v>
      </c>
    </row>
    <row r="35" spans="1:30" s="8" customFormat="1" x14ac:dyDescent="0.3">
      <c r="A35" s="2">
        <v>43643</v>
      </c>
      <c r="B35" s="7">
        <v>0.54305555555555551</v>
      </c>
      <c r="C35" s="8" t="s">
        <v>28</v>
      </c>
      <c r="D35" s="8" t="s">
        <v>24</v>
      </c>
      <c r="E35" s="8" t="s">
        <v>81</v>
      </c>
      <c r="F35" s="8">
        <v>2</v>
      </c>
      <c r="G35" s="8" t="s">
        <v>48</v>
      </c>
      <c r="I35" s="8">
        <v>12</v>
      </c>
      <c r="J35" s="8">
        <f t="shared" si="5"/>
        <v>7</v>
      </c>
      <c r="K35" s="8">
        <v>10</v>
      </c>
      <c r="L35" s="8">
        <v>50</v>
      </c>
      <c r="M35" s="8">
        <f t="shared" si="3"/>
        <v>6</v>
      </c>
      <c r="N35" s="8">
        <f t="shared" si="4"/>
        <v>42</v>
      </c>
      <c r="Y35" s="8">
        <f t="shared" si="2"/>
        <v>0</v>
      </c>
      <c r="Z35" s="8">
        <f t="shared" si="2"/>
        <v>0</v>
      </c>
      <c r="AA35" s="8">
        <f t="shared" si="2"/>
        <v>0</v>
      </c>
      <c r="AB35" s="8">
        <f t="shared" si="2"/>
        <v>0</v>
      </c>
      <c r="AC35" s="8">
        <f t="shared" si="2"/>
        <v>0</v>
      </c>
      <c r="AD35" s="8">
        <f t="shared" si="2"/>
        <v>0</v>
      </c>
    </row>
    <row r="36" spans="1:30" s="8" customFormat="1" x14ac:dyDescent="0.3">
      <c r="A36" s="2">
        <v>43643</v>
      </c>
      <c r="B36" s="7">
        <v>0.54375000000000007</v>
      </c>
      <c r="C36" s="8" t="s">
        <v>28</v>
      </c>
      <c r="D36" s="8" t="s">
        <v>23</v>
      </c>
      <c r="E36" s="8" t="s">
        <v>82</v>
      </c>
      <c r="F36" s="8">
        <v>2</v>
      </c>
      <c r="G36" s="8" t="s">
        <v>48</v>
      </c>
      <c r="I36" s="8">
        <v>12</v>
      </c>
      <c r="J36" s="8">
        <f t="shared" si="5"/>
        <v>7</v>
      </c>
      <c r="K36" s="8">
        <v>10</v>
      </c>
      <c r="L36" s="8">
        <v>50</v>
      </c>
      <c r="M36" s="8">
        <f t="shared" si="3"/>
        <v>6</v>
      </c>
      <c r="N36" s="8">
        <f t="shared" si="4"/>
        <v>42</v>
      </c>
      <c r="Y36" s="8">
        <f t="shared" si="2"/>
        <v>0</v>
      </c>
      <c r="Z36" s="8">
        <f t="shared" si="2"/>
        <v>0</v>
      </c>
      <c r="AA36" s="8">
        <f t="shared" si="2"/>
        <v>0</v>
      </c>
      <c r="AB36" s="8">
        <f t="shared" si="2"/>
        <v>0</v>
      </c>
      <c r="AC36" s="8">
        <f t="shared" si="2"/>
        <v>0</v>
      </c>
      <c r="AD36" s="8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Ward, Nicholas D</dc:creator>
  <cp:lastModifiedBy>Pennington, Stephanie C</cp:lastModifiedBy>
  <cp:lastPrinted>2019-05-08T15:51:50Z</cp:lastPrinted>
  <dcterms:created xsi:type="dcterms:W3CDTF">2018-12-08T14:09:03Z</dcterms:created>
  <dcterms:modified xsi:type="dcterms:W3CDTF">2019-07-11T16:21:35Z</dcterms:modified>
</cp:coreProperties>
</file>