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d753/Dropbox/PNNL/Research/1 PREMIS Data/SERC/Tree GHG/Monthly Files/"/>
    </mc:Choice>
  </mc:AlternateContent>
  <xr:revisionPtr revIDLastSave="0" documentId="13_ncr:1_{7A0D4124-9026-B844-B379-B9A5C0949B79}" xr6:coauthVersionLast="40" xr6:coauthVersionMax="40" xr10:uidLastSave="{00000000-0000-0000-0000-000000000000}"/>
  <bookViews>
    <workbookView xWindow="80" yWindow="460" windowWidth="25440" windowHeight="14740" xr2:uid="{A0BB915F-05FE-134D-9CE0-852DFBE33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1" i="1" l="1"/>
  <c r="P1" i="1"/>
  <c r="N1" i="1"/>
  <c r="AB21" i="1" l="1"/>
  <c r="AB5" i="1"/>
  <c r="AA18" i="1"/>
  <c r="AA14" i="1"/>
  <c r="AA10" i="1"/>
  <c r="Z23" i="1"/>
  <c r="Z7" i="1"/>
  <c r="Y16" i="1"/>
  <c r="Y12" i="1"/>
  <c r="X21" i="1"/>
  <c r="X5" i="1"/>
  <c r="W7" i="1"/>
  <c r="W23" i="1"/>
  <c r="K6" i="1"/>
  <c r="L6" i="1"/>
  <c r="Z6" i="1" s="1"/>
  <c r="K7" i="1"/>
  <c r="K8" i="1"/>
  <c r="K9" i="1"/>
  <c r="K15" i="1"/>
  <c r="K16" i="1"/>
  <c r="K17" i="1"/>
  <c r="K18" i="1"/>
  <c r="L18" i="1" s="1"/>
  <c r="Z18" i="1" s="1"/>
  <c r="K19" i="1"/>
  <c r="K10" i="1"/>
  <c r="K11" i="1"/>
  <c r="K12" i="1"/>
  <c r="L12" i="1" s="1"/>
  <c r="AB12" i="1" s="1"/>
  <c r="K13" i="1"/>
  <c r="K14" i="1"/>
  <c r="K20" i="1"/>
  <c r="K21" i="1"/>
  <c r="L21" i="1" s="1"/>
  <c r="AA21" i="1" s="1"/>
  <c r="K22" i="1"/>
  <c r="K23" i="1"/>
  <c r="K24" i="1"/>
  <c r="K5" i="1"/>
  <c r="L5" i="1" s="1"/>
  <c r="AA5" i="1" s="1"/>
  <c r="K4" i="1"/>
  <c r="L4" i="1" s="1"/>
  <c r="AB4" i="1" s="1"/>
  <c r="H5" i="1"/>
  <c r="H6" i="1"/>
  <c r="H7" i="1"/>
  <c r="L7" i="1" s="1"/>
  <c r="Y7" i="1" s="1"/>
  <c r="H8" i="1"/>
  <c r="H9" i="1"/>
  <c r="H15" i="1"/>
  <c r="H16" i="1"/>
  <c r="L16" i="1" s="1"/>
  <c r="AB16" i="1" s="1"/>
  <c r="H17" i="1"/>
  <c r="H18" i="1"/>
  <c r="H19" i="1"/>
  <c r="H10" i="1"/>
  <c r="L10" i="1" s="1"/>
  <c r="Z10" i="1" s="1"/>
  <c r="H11" i="1"/>
  <c r="H12" i="1"/>
  <c r="H13" i="1"/>
  <c r="H14" i="1"/>
  <c r="L14" i="1" s="1"/>
  <c r="Z14" i="1" s="1"/>
  <c r="H20" i="1"/>
  <c r="H21" i="1"/>
  <c r="H22" i="1"/>
  <c r="H23" i="1"/>
  <c r="L23" i="1" s="1"/>
  <c r="Y23" i="1" s="1"/>
  <c r="H24" i="1"/>
  <c r="H4" i="1"/>
  <c r="Y4" i="1" l="1"/>
  <c r="AA6" i="1"/>
  <c r="L9" i="1"/>
  <c r="W18" i="1"/>
  <c r="W14" i="1"/>
  <c r="W10" i="1"/>
  <c r="W6" i="1"/>
  <c r="X6" i="1"/>
  <c r="X10" i="1"/>
  <c r="X14" i="1"/>
  <c r="X18" i="1"/>
  <c r="Y5" i="1"/>
  <c r="Y21" i="1"/>
  <c r="Z4" i="1"/>
  <c r="Z12" i="1"/>
  <c r="Z16" i="1"/>
  <c r="AA7" i="1"/>
  <c r="AA23" i="1"/>
  <c r="AB6" i="1"/>
  <c r="AB10" i="1"/>
  <c r="AB14" i="1"/>
  <c r="AB18" i="1"/>
  <c r="L24" i="1"/>
  <c r="L20" i="1"/>
  <c r="L11" i="1"/>
  <c r="L17" i="1"/>
  <c r="L8" i="1"/>
  <c r="W4" i="1"/>
  <c r="W21" i="1"/>
  <c r="W5" i="1"/>
  <c r="X7" i="1"/>
  <c r="X23" i="1"/>
  <c r="Y6" i="1"/>
  <c r="Y10" i="1"/>
  <c r="Y14" i="1"/>
  <c r="Y18" i="1"/>
  <c r="Z5" i="1"/>
  <c r="Z21" i="1"/>
  <c r="AA4" i="1"/>
  <c r="AA12" i="1"/>
  <c r="AA16" i="1"/>
  <c r="AB7" i="1"/>
  <c r="AB23" i="1"/>
  <c r="W16" i="1"/>
  <c r="W12" i="1"/>
  <c r="X4" i="1"/>
  <c r="X12" i="1"/>
  <c r="X16" i="1"/>
  <c r="L22" i="1"/>
  <c r="L13" i="1"/>
  <c r="L19" i="1"/>
  <c r="L15" i="1"/>
  <c r="Y19" i="1" l="1"/>
  <c r="W19" i="1"/>
  <c r="AB19" i="1"/>
  <c r="X19" i="1"/>
  <c r="AA19" i="1"/>
  <c r="Z19" i="1"/>
  <c r="Y15" i="1"/>
  <c r="Z15" i="1"/>
  <c r="AB15" i="1"/>
  <c r="X15" i="1"/>
  <c r="AA15" i="1"/>
  <c r="W15" i="1"/>
  <c r="AB20" i="1"/>
  <c r="X20" i="1"/>
  <c r="W20" i="1"/>
  <c r="AA20" i="1"/>
  <c r="Z20" i="1"/>
  <c r="Y20" i="1"/>
  <c r="AB8" i="1"/>
  <c r="X8" i="1"/>
  <c r="W8" i="1"/>
  <c r="Y8" i="1"/>
  <c r="AA8" i="1"/>
  <c r="Z8" i="1"/>
  <c r="AB24" i="1"/>
  <c r="X24" i="1"/>
  <c r="W24" i="1"/>
  <c r="AA24" i="1"/>
  <c r="Z24" i="1"/>
  <c r="Y24" i="1"/>
  <c r="AA9" i="1"/>
  <c r="Z9" i="1"/>
  <c r="W9" i="1"/>
  <c r="Y9" i="1"/>
  <c r="AB9" i="1"/>
  <c r="X9" i="1"/>
  <c r="AA13" i="1"/>
  <c r="X13" i="1"/>
  <c r="Z13" i="1"/>
  <c r="W13" i="1"/>
  <c r="Y13" i="1"/>
  <c r="AB13" i="1"/>
  <c r="AA17" i="1"/>
  <c r="AB17" i="1"/>
  <c r="Z17" i="1"/>
  <c r="W17" i="1"/>
  <c r="Y17" i="1"/>
  <c r="X17" i="1"/>
  <c r="Z22" i="1"/>
  <c r="Y22" i="1"/>
  <c r="AB22" i="1"/>
  <c r="X22" i="1"/>
  <c r="W22" i="1"/>
  <c r="AA22" i="1"/>
  <c r="Y11" i="1"/>
  <c r="W11" i="1"/>
  <c r="AB11" i="1"/>
  <c r="X11" i="1"/>
  <c r="AA11" i="1"/>
  <c r="Z11" i="1"/>
</calcChain>
</file>

<file path=xl/sharedStrings.xml><?xml version="1.0" encoding="utf-8"?>
<sst xmlns="http://schemas.openxmlformats.org/spreadsheetml/2006/main" count="92" uniqueCount="67">
  <si>
    <t>Date</t>
  </si>
  <si>
    <t>Time</t>
  </si>
  <si>
    <t>Tree</t>
  </si>
  <si>
    <t>Names are the original plot names, i.e. seawater is near the shoreline and control is adjaent to freshwater)</t>
  </si>
  <si>
    <t>SH1</t>
  </si>
  <si>
    <t>SH2</t>
  </si>
  <si>
    <t>SH=shoreline, S = Salt, F = Fresh, C = control</t>
  </si>
  <si>
    <t>SH3</t>
  </si>
  <si>
    <t>SH4</t>
  </si>
  <si>
    <t>SH5</t>
  </si>
  <si>
    <t>SH6</t>
  </si>
  <si>
    <t>Species</t>
  </si>
  <si>
    <t>Maple</t>
  </si>
  <si>
    <t>C1</t>
  </si>
  <si>
    <t>C2</t>
  </si>
  <si>
    <t>C3</t>
  </si>
  <si>
    <t>C7</t>
  </si>
  <si>
    <t>C8</t>
  </si>
  <si>
    <t>S1</t>
  </si>
  <si>
    <t>S2</t>
  </si>
  <si>
    <t>S3</t>
  </si>
  <si>
    <t>S7</t>
  </si>
  <si>
    <t>S8</t>
  </si>
  <si>
    <t>F1</t>
  </si>
  <si>
    <t>F2</t>
  </si>
  <si>
    <t>F3</t>
  </si>
  <si>
    <t>F7</t>
  </si>
  <si>
    <t>F8</t>
  </si>
  <si>
    <t>Tulip</t>
  </si>
  <si>
    <t>Vol Tree Gas (mL)</t>
  </si>
  <si>
    <t>Field Dilution</t>
  </si>
  <si>
    <t>Vol N2 in field (mL)</t>
  </si>
  <si>
    <t>Vol extracted from vial in lab (mL)</t>
  </si>
  <si>
    <t>Vol N2 in lab (mL)</t>
  </si>
  <si>
    <t>Total dilution</t>
  </si>
  <si>
    <t>Lab dilution</t>
  </si>
  <si>
    <t>Vial Code</t>
  </si>
  <si>
    <t>CNA129</t>
  </si>
  <si>
    <t>CMA239</t>
  </si>
  <si>
    <t>PTA227</t>
  </si>
  <si>
    <t>CTF238</t>
  </si>
  <si>
    <t>CMT238</t>
  </si>
  <si>
    <t>CNT249</t>
  </si>
  <si>
    <t>CNT239</t>
  </si>
  <si>
    <t>CMA149</t>
  </si>
  <si>
    <t>PMA107</t>
  </si>
  <si>
    <t>CTA119</t>
  </si>
  <si>
    <t>CMT248</t>
  </si>
  <si>
    <t>CNT208</t>
  </si>
  <si>
    <t>CMT228</t>
  </si>
  <si>
    <t>CMA259</t>
  </si>
  <si>
    <t>CNA249</t>
  </si>
  <si>
    <t>CNT139</t>
  </si>
  <si>
    <t>CMT129</t>
  </si>
  <si>
    <t>CMA229</t>
  </si>
  <si>
    <t>CMG249</t>
  </si>
  <si>
    <t>CMT218</t>
  </si>
  <si>
    <t>CM7 239</t>
  </si>
  <si>
    <t>SD</t>
  </si>
  <si>
    <t>pCH4 raw (ppm)</t>
  </si>
  <si>
    <t>pCO2 raw (ppm)</t>
  </si>
  <si>
    <t>pN2O raw (ppm)</t>
  </si>
  <si>
    <t>13CH4 (per mil)</t>
  </si>
  <si>
    <t>pCO2 corrected</t>
  </si>
  <si>
    <t>pCH4 corrected</t>
  </si>
  <si>
    <t>pN2O corrected</t>
  </si>
  <si>
    <t>MDL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</si>
</sst>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0" fontId="0" fillId="0" borderId="0" xfId="0" applyNumberFormat="1"/>
    <xf numFmtId="14" fontId="0" fillId="0" borderId="0" xfId="0" applyNumberFormat="1"/>
    <xf numFmtId="14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20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06E5-818B-1A45-B771-EFD8981A779B}">
  <dimension ref="A1:AB24"/>
  <sheetViews>
    <sheetView tabSelected="1" topLeftCell="G1" workbookViewId="0">
      <selection activeCell="R1" sqref="R1"/>
    </sheetView>
  </sheetViews>
  <sheetFormatPr baseColWidth="10" defaultRowHeight="16" x14ac:dyDescent="0.2"/>
  <cols>
    <col min="6" max="6" width="16" bestFit="1" customWidth="1"/>
    <col min="7" max="7" width="17.33203125" bestFit="1" customWidth="1"/>
    <col min="8" max="8" width="12" bestFit="1" customWidth="1"/>
    <col min="9" max="9" width="29.6640625" bestFit="1" customWidth="1"/>
    <col min="10" max="10" width="16" bestFit="1" customWidth="1"/>
    <col min="11" max="11" width="10.6640625" bestFit="1" customWidth="1"/>
    <col min="12" max="12" width="12" bestFit="1" customWidth="1"/>
    <col min="14" max="14" width="14.6640625" bestFit="1" customWidth="1"/>
    <col min="16" max="16" width="14.5" bestFit="1" customWidth="1"/>
    <col min="18" max="18" width="15" bestFit="1" customWidth="1"/>
    <col min="21" max="21" width="14" bestFit="1" customWidth="1"/>
    <col min="23" max="23" width="13.6640625" bestFit="1" customWidth="1"/>
    <col min="25" max="25" width="13.5" bestFit="1" customWidth="1"/>
    <col min="27" max="27" width="14" bestFit="1" customWidth="1"/>
  </cols>
  <sheetData>
    <row r="1" spans="1:28" x14ac:dyDescent="0.2">
      <c r="A1" t="s">
        <v>3</v>
      </c>
      <c r="I1" t="s">
        <v>6</v>
      </c>
      <c r="M1" t="s">
        <v>66</v>
      </c>
      <c r="N1">
        <f>L4*200</f>
        <v>8400</v>
      </c>
      <c r="P1">
        <f>L4*0.5</f>
        <v>21</v>
      </c>
      <c r="R1">
        <f>0.3*L4</f>
        <v>12.6</v>
      </c>
    </row>
    <row r="3" spans="1:28" s="12" customFormat="1" x14ac:dyDescent="0.2">
      <c r="A3" s="12" t="s">
        <v>0</v>
      </c>
      <c r="B3" s="12" t="s">
        <v>1</v>
      </c>
      <c r="C3" s="12" t="s">
        <v>11</v>
      </c>
      <c r="D3" s="12" t="s">
        <v>2</v>
      </c>
      <c r="E3" s="12" t="s">
        <v>36</v>
      </c>
      <c r="F3" s="12" t="s">
        <v>29</v>
      </c>
      <c r="G3" s="12" t="s">
        <v>31</v>
      </c>
      <c r="H3" s="12" t="s">
        <v>30</v>
      </c>
      <c r="I3" s="12" t="s">
        <v>32</v>
      </c>
      <c r="J3" s="12" t="s">
        <v>33</v>
      </c>
      <c r="K3" s="12" t="s">
        <v>35</v>
      </c>
      <c r="L3" s="12" t="s">
        <v>34</v>
      </c>
      <c r="N3" s="12" t="s">
        <v>60</v>
      </c>
      <c r="O3" s="12" t="s">
        <v>58</v>
      </c>
      <c r="P3" s="12" t="s">
        <v>59</v>
      </c>
      <c r="Q3" s="12" t="s">
        <v>58</v>
      </c>
      <c r="R3" s="12" t="s">
        <v>61</v>
      </c>
      <c r="S3" s="12" t="s">
        <v>58</v>
      </c>
      <c r="U3" s="12" t="s">
        <v>62</v>
      </c>
      <c r="V3" s="12" t="s">
        <v>58</v>
      </c>
      <c r="W3" s="12" t="s">
        <v>63</v>
      </c>
      <c r="X3" s="12" t="s">
        <v>58</v>
      </c>
      <c r="Y3" s="12" t="s">
        <v>64</v>
      </c>
      <c r="Z3" s="12" t="s">
        <v>58</v>
      </c>
      <c r="AA3" s="12" t="s">
        <v>65</v>
      </c>
      <c r="AB3" s="12" t="s">
        <v>58</v>
      </c>
    </row>
    <row r="4" spans="1:28" x14ac:dyDescent="0.2">
      <c r="A4" s="2">
        <v>43441</v>
      </c>
      <c r="B4" s="1">
        <v>0.625</v>
      </c>
      <c r="C4" t="s">
        <v>12</v>
      </c>
      <c r="D4" t="s">
        <v>4</v>
      </c>
      <c r="E4" t="s">
        <v>37</v>
      </c>
      <c r="F4">
        <v>2</v>
      </c>
      <c r="G4">
        <v>12</v>
      </c>
      <c r="H4">
        <f>(G4+F4)/F4</f>
        <v>7</v>
      </c>
      <c r="I4">
        <v>10</v>
      </c>
      <c r="J4">
        <v>50</v>
      </c>
      <c r="K4">
        <f>(J4+I4)/I4</f>
        <v>6</v>
      </c>
      <c r="L4">
        <f>H4*K4</f>
        <v>42</v>
      </c>
      <c r="W4">
        <f t="shared" ref="W4:AB4" si="0">N4*$L4</f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</row>
    <row r="5" spans="1:28" x14ac:dyDescent="0.2">
      <c r="A5" s="2">
        <v>43441</v>
      </c>
      <c r="B5" s="1">
        <v>0.625</v>
      </c>
      <c r="C5" t="s">
        <v>12</v>
      </c>
      <c r="D5" t="s">
        <v>5</v>
      </c>
      <c r="E5" t="s">
        <v>38</v>
      </c>
      <c r="F5">
        <v>2</v>
      </c>
      <c r="G5">
        <v>12</v>
      </c>
      <c r="H5">
        <f t="shared" ref="H5:H24" si="1">(G5+F5)/F5</f>
        <v>7</v>
      </c>
      <c r="I5">
        <v>10</v>
      </c>
      <c r="J5">
        <v>50</v>
      </c>
      <c r="K5">
        <f>(J5+I5)/I5</f>
        <v>6</v>
      </c>
      <c r="L5">
        <f>H5*K5</f>
        <v>42</v>
      </c>
      <c r="W5">
        <f t="shared" ref="W5:AB24" si="2">N5*$L5</f>
        <v>0</v>
      </c>
      <c r="X5">
        <f t="shared" si="2"/>
        <v>0</v>
      </c>
      <c r="Y5">
        <f t="shared" si="2"/>
        <v>0</v>
      </c>
      <c r="Z5">
        <f t="shared" si="2"/>
        <v>0</v>
      </c>
      <c r="AA5">
        <f t="shared" si="2"/>
        <v>0</v>
      </c>
      <c r="AB5">
        <f t="shared" si="2"/>
        <v>0</v>
      </c>
    </row>
    <row r="6" spans="1:28" x14ac:dyDescent="0.2">
      <c r="A6" s="2">
        <v>43441</v>
      </c>
      <c r="B6" s="1">
        <v>0.625</v>
      </c>
      <c r="C6" t="s">
        <v>12</v>
      </c>
      <c r="D6" t="s">
        <v>7</v>
      </c>
      <c r="E6" t="s">
        <v>39</v>
      </c>
      <c r="F6">
        <v>2</v>
      </c>
      <c r="G6">
        <v>12</v>
      </c>
      <c r="H6">
        <f t="shared" si="1"/>
        <v>7</v>
      </c>
      <c r="I6">
        <v>10</v>
      </c>
      <c r="J6">
        <v>50</v>
      </c>
      <c r="K6">
        <f t="shared" ref="K6:K24" si="3">(J6+I6)/I6</f>
        <v>6</v>
      </c>
      <c r="L6">
        <f t="shared" ref="L6:L24" si="4">H6*K6</f>
        <v>42</v>
      </c>
      <c r="W6">
        <f t="shared" si="2"/>
        <v>0</v>
      </c>
      <c r="X6">
        <f t="shared" si="2"/>
        <v>0</v>
      </c>
      <c r="Y6">
        <f t="shared" si="2"/>
        <v>0</v>
      </c>
      <c r="Z6">
        <f t="shared" si="2"/>
        <v>0</v>
      </c>
      <c r="AA6">
        <f t="shared" si="2"/>
        <v>0</v>
      </c>
      <c r="AB6">
        <f t="shared" si="2"/>
        <v>0</v>
      </c>
    </row>
    <row r="7" spans="1:28" x14ac:dyDescent="0.2">
      <c r="A7" s="2">
        <v>43441</v>
      </c>
      <c r="B7" s="1">
        <v>0.625</v>
      </c>
      <c r="C7" t="s">
        <v>12</v>
      </c>
      <c r="D7" t="s">
        <v>8</v>
      </c>
      <c r="E7" t="s">
        <v>40</v>
      </c>
      <c r="F7">
        <v>2</v>
      </c>
      <c r="G7">
        <v>12</v>
      </c>
      <c r="H7">
        <f t="shared" si="1"/>
        <v>7</v>
      </c>
      <c r="I7">
        <v>10</v>
      </c>
      <c r="J7">
        <v>50</v>
      </c>
      <c r="K7">
        <f t="shared" si="3"/>
        <v>6</v>
      </c>
      <c r="L7">
        <f t="shared" si="4"/>
        <v>42</v>
      </c>
      <c r="W7">
        <f t="shared" si="2"/>
        <v>0</v>
      </c>
      <c r="X7">
        <f t="shared" si="2"/>
        <v>0</v>
      </c>
      <c r="Y7">
        <f t="shared" si="2"/>
        <v>0</v>
      </c>
      <c r="Z7">
        <f t="shared" si="2"/>
        <v>0</v>
      </c>
      <c r="AA7">
        <f t="shared" si="2"/>
        <v>0</v>
      </c>
      <c r="AB7">
        <f t="shared" si="2"/>
        <v>0</v>
      </c>
    </row>
    <row r="8" spans="1:28" x14ac:dyDescent="0.2">
      <c r="A8" s="2">
        <v>43441</v>
      </c>
      <c r="B8" s="1">
        <v>0.625</v>
      </c>
      <c r="C8" t="s">
        <v>12</v>
      </c>
      <c r="D8" t="s">
        <v>9</v>
      </c>
      <c r="E8" t="s">
        <v>41</v>
      </c>
      <c r="F8">
        <v>2</v>
      </c>
      <c r="G8">
        <v>12</v>
      </c>
      <c r="H8">
        <f t="shared" si="1"/>
        <v>7</v>
      </c>
      <c r="I8">
        <v>10</v>
      </c>
      <c r="J8">
        <v>50</v>
      </c>
      <c r="K8">
        <f t="shared" si="3"/>
        <v>6</v>
      </c>
      <c r="L8">
        <f t="shared" si="4"/>
        <v>42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</row>
    <row r="9" spans="1:28" x14ac:dyDescent="0.2">
      <c r="A9" s="2">
        <v>43441</v>
      </c>
      <c r="B9" s="1">
        <v>0.625</v>
      </c>
      <c r="C9" t="s">
        <v>12</v>
      </c>
      <c r="D9" t="s">
        <v>10</v>
      </c>
      <c r="E9" t="s">
        <v>42</v>
      </c>
      <c r="F9">
        <v>2</v>
      </c>
      <c r="G9">
        <v>12</v>
      </c>
      <c r="H9">
        <f t="shared" si="1"/>
        <v>7</v>
      </c>
      <c r="I9">
        <v>10</v>
      </c>
      <c r="J9">
        <v>50</v>
      </c>
      <c r="K9">
        <f t="shared" si="3"/>
        <v>6</v>
      </c>
      <c r="L9">
        <f t="shared" si="4"/>
        <v>42</v>
      </c>
      <c r="W9">
        <f t="shared" si="2"/>
        <v>0</v>
      </c>
      <c r="X9">
        <f t="shared" si="2"/>
        <v>0</v>
      </c>
      <c r="Y9">
        <f t="shared" si="2"/>
        <v>0</v>
      </c>
      <c r="Z9">
        <f t="shared" si="2"/>
        <v>0</v>
      </c>
      <c r="AA9">
        <f t="shared" si="2"/>
        <v>0</v>
      </c>
      <c r="AB9">
        <f t="shared" si="2"/>
        <v>0</v>
      </c>
    </row>
    <row r="10" spans="1:28" s="5" customFormat="1" x14ac:dyDescent="0.2">
      <c r="A10" s="3">
        <v>43441</v>
      </c>
      <c r="B10" s="4">
        <v>0.63194444444444442</v>
      </c>
      <c r="C10" s="5" t="s">
        <v>28</v>
      </c>
      <c r="D10" s="5" t="s">
        <v>18</v>
      </c>
      <c r="E10" s="5" t="s">
        <v>43</v>
      </c>
      <c r="F10" s="5">
        <v>2</v>
      </c>
      <c r="G10" s="5">
        <v>12</v>
      </c>
      <c r="H10" s="5">
        <f t="shared" si="1"/>
        <v>7</v>
      </c>
      <c r="I10" s="5">
        <v>10</v>
      </c>
      <c r="J10" s="5">
        <v>50</v>
      </c>
      <c r="K10" s="5">
        <f t="shared" si="3"/>
        <v>6</v>
      </c>
      <c r="L10" s="5">
        <f t="shared" si="4"/>
        <v>42</v>
      </c>
      <c r="W10" s="5">
        <f t="shared" si="2"/>
        <v>0</v>
      </c>
      <c r="X10" s="5">
        <f t="shared" si="2"/>
        <v>0</v>
      </c>
      <c r="Y10" s="5">
        <f t="shared" si="2"/>
        <v>0</v>
      </c>
      <c r="Z10" s="5">
        <f t="shared" si="2"/>
        <v>0</v>
      </c>
      <c r="AA10" s="5">
        <f t="shared" si="2"/>
        <v>0</v>
      </c>
      <c r="AB10" s="5">
        <f t="shared" si="2"/>
        <v>0</v>
      </c>
    </row>
    <row r="11" spans="1:28" s="5" customFormat="1" x14ac:dyDescent="0.2">
      <c r="A11" s="3">
        <v>43441</v>
      </c>
      <c r="B11" s="4">
        <v>0.63194444444444442</v>
      </c>
      <c r="C11" s="5" t="s">
        <v>28</v>
      </c>
      <c r="D11" s="5" t="s">
        <v>19</v>
      </c>
      <c r="E11" s="5" t="s">
        <v>44</v>
      </c>
      <c r="F11" s="5">
        <v>2</v>
      </c>
      <c r="G11" s="5">
        <v>12</v>
      </c>
      <c r="H11" s="5">
        <f t="shared" si="1"/>
        <v>7</v>
      </c>
      <c r="I11" s="5">
        <v>10</v>
      </c>
      <c r="J11" s="5">
        <v>50</v>
      </c>
      <c r="K11" s="5">
        <f t="shared" si="3"/>
        <v>6</v>
      </c>
      <c r="L11" s="5">
        <f t="shared" si="4"/>
        <v>42</v>
      </c>
      <c r="W11" s="5">
        <f t="shared" si="2"/>
        <v>0</v>
      </c>
      <c r="X11" s="5">
        <f t="shared" si="2"/>
        <v>0</v>
      </c>
      <c r="Y11" s="5">
        <f t="shared" si="2"/>
        <v>0</v>
      </c>
      <c r="Z11" s="5">
        <f t="shared" si="2"/>
        <v>0</v>
      </c>
      <c r="AA11" s="5">
        <f t="shared" si="2"/>
        <v>0</v>
      </c>
      <c r="AB11" s="5">
        <f t="shared" si="2"/>
        <v>0</v>
      </c>
    </row>
    <row r="12" spans="1:28" s="5" customFormat="1" x14ac:dyDescent="0.2">
      <c r="A12" s="3">
        <v>43441</v>
      </c>
      <c r="B12" s="4">
        <v>0.63194444444444442</v>
      </c>
      <c r="C12" s="5" t="s">
        <v>28</v>
      </c>
      <c r="D12" s="5" t="s">
        <v>20</v>
      </c>
      <c r="E12" s="5" t="s">
        <v>45</v>
      </c>
      <c r="F12" s="5">
        <v>2</v>
      </c>
      <c r="G12" s="5">
        <v>12</v>
      </c>
      <c r="H12" s="5">
        <f t="shared" si="1"/>
        <v>7</v>
      </c>
      <c r="I12" s="5">
        <v>10</v>
      </c>
      <c r="J12" s="5">
        <v>50</v>
      </c>
      <c r="K12" s="5">
        <f t="shared" si="3"/>
        <v>6</v>
      </c>
      <c r="L12" s="5">
        <f t="shared" si="4"/>
        <v>42</v>
      </c>
      <c r="W12" s="5">
        <f t="shared" si="2"/>
        <v>0</v>
      </c>
      <c r="X12" s="5">
        <f t="shared" si="2"/>
        <v>0</v>
      </c>
      <c r="Y12" s="5">
        <f t="shared" si="2"/>
        <v>0</v>
      </c>
      <c r="Z12" s="5">
        <f t="shared" si="2"/>
        <v>0</v>
      </c>
      <c r="AA12" s="5">
        <f t="shared" si="2"/>
        <v>0</v>
      </c>
      <c r="AB12" s="5">
        <f t="shared" si="2"/>
        <v>0</v>
      </c>
    </row>
    <row r="13" spans="1:28" s="5" customFormat="1" x14ac:dyDescent="0.2">
      <c r="A13" s="3">
        <v>43441</v>
      </c>
      <c r="B13" s="4">
        <v>0.63194444444444442</v>
      </c>
      <c r="C13" s="5" t="s">
        <v>12</v>
      </c>
      <c r="D13" s="5" t="s">
        <v>21</v>
      </c>
      <c r="E13" s="5" t="s">
        <v>46</v>
      </c>
      <c r="F13" s="5">
        <v>2</v>
      </c>
      <c r="G13" s="5">
        <v>12</v>
      </c>
      <c r="H13" s="5">
        <f t="shared" si="1"/>
        <v>7</v>
      </c>
      <c r="I13" s="5">
        <v>10</v>
      </c>
      <c r="J13" s="5">
        <v>50</v>
      </c>
      <c r="K13" s="5">
        <f t="shared" si="3"/>
        <v>6</v>
      </c>
      <c r="L13" s="5">
        <f t="shared" si="4"/>
        <v>42</v>
      </c>
      <c r="W13" s="5">
        <f t="shared" si="2"/>
        <v>0</v>
      </c>
      <c r="X13" s="5">
        <f t="shared" si="2"/>
        <v>0</v>
      </c>
      <c r="Y13" s="5">
        <f t="shared" si="2"/>
        <v>0</v>
      </c>
      <c r="Z13" s="5">
        <f t="shared" si="2"/>
        <v>0</v>
      </c>
      <c r="AA13" s="5">
        <f t="shared" si="2"/>
        <v>0</v>
      </c>
      <c r="AB13" s="5">
        <f t="shared" si="2"/>
        <v>0</v>
      </c>
    </row>
    <row r="14" spans="1:28" s="5" customFormat="1" x14ac:dyDescent="0.2">
      <c r="A14" s="3">
        <v>43441</v>
      </c>
      <c r="B14" s="4">
        <v>0.63194444444444442</v>
      </c>
      <c r="C14" s="5" t="s">
        <v>12</v>
      </c>
      <c r="D14" s="5" t="s">
        <v>22</v>
      </c>
      <c r="E14" s="5" t="s">
        <v>47</v>
      </c>
      <c r="F14" s="5">
        <v>2</v>
      </c>
      <c r="G14" s="5">
        <v>12</v>
      </c>
      <c r="H14" s="5">
        <f t="shared" si="1"/>
        <v>7</v>
      </c>
      <c r="I14" s="5">
        <v>10</v>
      </c>
      <c r="J14" s="5">
        <v>50</v>
      </c>
      <c r="K14" s="5">
        <f t="shared" si="3"/>
        <v>6</v>
      </c>
      <c r="L14" s="5">
        <f t="shared" si="4"/>
        <v>42</v>
      </c>
      <c r="W14" s="5">
        <f t="shared" si="2"/>
        <v>0</v>
      </c>
      <c r="X14" s="5">
        <f t="shared" si="2"/>
        <v>0</v>
      </c>
      <c r="Y14" s="5">
        <f t="shared" si="2"/>
        <v>0</v>
      </c>
      <c r="Z14" s="5">
        <f t="shared" si="2"/>
        <v>0</v>
      </c>
      <c r="AA14" s="5">
        <f t="shared" si="2"/>
        <v>0</v>
      </c>
      <c r="AB14" s="5">
        <f t="shared" si="2"/>
        <v>0</v>
      </c>
    </row>
    <row r="15" spans="1:28" s="8" customFormat="1" x14ac:dyDescent="0.2">
      <c r="A15" s="6">
        <v>43441</v>
      </c>
      <c r="B15" s="7">
        <v>0.63888888888888895</v>
      </c>
      <c r="C15" s="8" t="s">
        <v>28</v>
      </c>
      <c r="D15" s="8" t="s">
        <v>13</v>
      </c>
      <c r="E15" s="8" t="s">
        <v>48</v>
      </c>
      <c r="F15" s="8">
        <v>2</v>
      </c>
      <c r="G15" s="8">
        <v>12</v>
      </c>
      <c r="H15" s="8">
        <f>(G15+F15)/F15</f>
        <v>7</v>
      </c>
      <c r="I15" s="8">
        <v>10</v>
      </c>
      <c r="J15" s="8">
        <v>50</v>
      </c>
      <c r="K15" s="8">
        <f>(J15+I15)/I15</f>
        <v>6</v>
      </c>
      <c r="L15" s="8">
        <f>H15*K15</f>
        <v>42</v>
      </c>
      <c r="W15" s="8">
        <f t="shared" si="2"/>
        <v>0</v>
      </c>
      <c r="X15" s="8">
        <f t="shared" si="2"/>
        <v>0</v>
      </c>
      <c r="Y15" s="8">
        <f t="shared" si="2"/>
        <v>0</v>
      </c>
      <c r="Z15" s="8">
        <f t="shared" si="2"/>
        <v>0</v>
      </c>
      <c r="AA15" s="8">
        <f t="shared" si="2"/>
        <v>0</v>
      </c>
      <c r="AB15" s="8">
        <f t="shared" si="2"/>
        <v>0</v>
      </c>
    </row>
    <row r="16" spans="1:28" s="8" customFormat="1" x14ac:dyDescent="0.2">
      <c r="A16" s="6">
        <v>43441</v>
      </c>
      <c r="B16" s="7">
        <v>0.63888888888888895</v>
      </c>
      <c r="C16" s="8" t="s">
        <v>28</v>
      </c>
      <c r="D16" s="8" t="s">
        <v>14</v>
      </c>
      <c r="E16" s="8" t="s">
        <v>49</v>
      </c>
      <c r="F16" s="8">
        <v>2</v>
      </c>
      <c r="G16" s="8">
        <v>12</v>
      </c>
      <c r="H16" s="8">
        <f>(G16+F16)/F16</f>
        <v>7</v>
      </c>
      <c r="I16" s="8">
        <v>10</v>
      </c>
      <c r="J16" s="8">
        <v>50</v>
      </c>
      <c r="K16" s="8">
        <f>(J16+I16)/I16</f>
        <v>6</v>
      </c>
      <c r="L16" s="8">
        <f>H16*K16</f>
        <v>42</v>
      </c>
      <c r="W16" s="8">
        <f t="shared" si="2"/>
        <v>0</v>
      </c>
      <c r="X16" s="8">
        <f t="shared" si="2"/>
        <v>0</v>
      </c>
      <c r="Y16" s="8">
        <f t="shared" si="2"/>
        <v>0</v>
      </c>
      <c r="Z16" s="8">
        <f t="shared" si="2"/>
        <v>0</v>
      </c>
      <c r="AA16" s="8">
        <f t="shared" si="2"/>
        <v>0</v>
      </c>
      <c r="AB16" s="8">
        <f t="shared" si="2"/>
        <v>0</v>
      </c>
    </row>
    <row r="17" spans="1:28" s="8" customFormat="1" x14ac:dyDescent="0.2">
      <c r="A17" s="6">
        <v>43441</v>
      </c>
      <c r="B17" s="7">
        <v>0.63888888888888895</v>
      </c>
      <c r="C17" s="8" t="s">
        <v>28</v>
      </c>
      <c r="D17" s="8" t="s">
        <v>15</v>
      </c>
      <c r="E17" s="8" t="s">
        <v>50</v>
      </c>
      <c r="F17" s="8">
        <v>2</v>
      </c>
      <c r="G17" s="8">
        <v>12</v>
      </c>
      <c r="H17" s="8">
        <f>(G17+F17)/F17</f>
        <v>7</v>
      </c>
      <c r="I17" s="8">
        <v>10</v>
      </c>
      <c r="J17" s="8">
        <v>50</v>
      </c>
      <c r="K17" s="8">
        <f>(J17+I17)/I17</f>
        <v>6</v>
      </c>
      <c r="L17" s="8">
        <f>H17*K17</f>
        <v>42</v>
      </c>
      <c r="W17" s="8">
        <f t="shared" si="2"/>
        <v>0</v>
      </c>
      <c r="X17" s="8">
        <f t="shared" si="2"/>
        <v>0</v>
      </c>
      <c r="Y17" s="8">
        <f t="shared" si="2"/>
        <v>0</v>
      </c>
      <c r="Z17" s="8">
        <f t="shared" si="2"/>
        <v>0</v>
      </c>
      <c r="AA17" s="8">
        <f t="shared" si="2"/>
        <v>0</v>
      </c>
      <c r="AB17" s="8">
        <f t="shared" si="2"/>
        <v>0</v>
      </c>
    </row>
    <row r="18" spans="1:28" s="8" customFormat="1" x14ac:dyDescent="0.2">
      <c r="A18" s="6">
        <v>43441</v>
      </c>
      <c r="B18" s="7">
        <v>0.63888888888888895</v>
      </c>
      <c r="C18" s="8" t="s">
        <v>12</v>
      </c>
      <c r="D18" s="8" t="s">
        <v>16</v>
      </c>
      <c r="E18" s="8" t="s">
        <v>51</v>
      </c>
      <c r="F18" s="8">
        <v>2</v>
      </c>
      <c r="G18" s="8">
        <v>12</v>
      </c>
      <c r="H18" s="8">
        <f>(G18+F18)/F18</f>
        <v>7</v>
      </c>
      <c r="I18" s="8">
        <v>10</v>
      </c>
      <c r="J18" s="8">
        <v>50</v>
      </c>
      <c r="K18" s="8">
        <f>(J18+I18)/I18</f>
        <v>6</v>
      </c>
      <c r="L18" s="8">
        <f>H18*K18</f>
        <v>42</v>
      </c>
      <c r="W18" s="8">
        <f t="shared" si="2"/>
        <v>0</v>
      </c>
      <c r="X18" s="8">
        <f t="shared" si="2"/>
        <v>0</v>
      </c>
      <c r="Y18" s="8">
        <f t="shared" si="2"/>
        <v>0</v>
      </c>
      <c r="Z18" s="8">
        <f t="shared" si="2"/>
        <v>0</v>
      </c>
      <c r="AA18" s="8">
        <f t="shared" si="2"/>
        <v>0</v>
      </c>
      <c r="AB18" s="8">
        <f t="shared" si="2"/>
        <v>0</v>
      </c>
    </row>
    <row r="19" spans="1:28" s="8" customFormat="1" x14ac:dyDescent="0.2">
      <c r="A19" s="6">
        <v>43441</v>
      </c>
      <c r="B19" s="7">
        <v>0.63888888888888895</v>
      </c>
      <c r="C19" s="8" t="s">
        <v>12</v>
      </c>
      <c r="D19" s="8" t="s">
        <v>17</v>
      </c>
      <c r="E19" s="8" t="s">
        <v>52</v>
      </c>
      <c r="F19" s="8">
        <v>2</v>
      </c>
      <c r="G19" s="8">
        <v>12</v>
      </c>
      <c r="H19" s="8">
        <f>(G19+F19)/F19</f>
        <v>7</v>
      </c>
      <c r="I19" s="8">
        <v>10</v>
      </c>
      <c r="J19" s="8">
        <v>50</v>
      </c>
      <c r="K19" s="8">
        <f>(J19+I19)/I19</f>
        <v>6</v>
      </c>
      <c r="L19" s="8">
        <f>H19*K19</f>
        <v>42</v>
      </c>
      <c r="W19" s="8">
        <f t="shared" si="2"/>
        <v>0</v>
      </c>
      <c r="X19" s="8">
        <f t="shared" si="2"/>
        <v>0</v>
      </c>
      <c r="Y19" s="8">
        <f t="shared" si="2"/>
        <v>0</v>
      </c>
      <c r="Z19" s="8">
        <f t="shared" si="2"/>
        <v>0</v>
      </c>
      <c r="AA19" s="8">
        <f t="shared" si="2"/>
        <v>0</v>
      </c>
      <c r="AB19" s="8">
        <f t="shared" si="2"/>
        <v>0</v>
      </c>
    </row>
    <row r="20" spans="1:28" s="11" customFormat="1" x14ac:dyDescent="0.2">
      <c r="A20" s="9">
        <v>43441</v>
      </c>
      <c r="B20" s="10">
        <v>0.64583333333333337</v>
      </c>
      <c r="C20" s="11" t="s">
        <v>28</v>
      </c>
      <c r="D20" s="11" t="s">
        <v>23</v>
      </c>
      <c r="E20" s="11" t="s">
        <v>53</v>
      </c>
      <c r="F20" s="11">
        <v>2</v>
      </c>
      <c r="G20" s="11">
        <v>12</v>
      </c>
      <c r="H20" s="11">
        <f t="shared" si="1"/>
        <v>7</v>
      </c>
      <c r="I20" s="11">
        <v>10</v>
      </c>
      <c r="J20" s="11">
        <v>50</v>
      </c>
      <c r="K20" s="11">
        <f t="shared" si="3"/>
        <v>6</v>
      </c>
      <c r="L20" s="11">
        <f t="shared" si="4"/>
        <v>42</v>
      </c>
      <c r="W20" s="11">
        <f t="shared" si="2"/>
        <v>0</v>
      </c>
      <c r="X20" s="11">
        <f t="shared" si="2"/>
        <v>0</v>
      </c>
      <c r="Y20" s="11">
        <f t="shared" si="2"/>
        <v>0</v>
      </c>
      <c r="Z20" s="11">
        <f t="shared" si="2"/>
        <v>0</v>
      </c>
      <c r="AA20" s="11">
        <f t="shared" si="2"/>
        <v>0</v>
      </c>
      <c r="AB20" s="11">
        <f t="shared" si="2"/>
        <v>0</v>
      </c>
    </row>
    <row r="21" spans="1:28" s="11" customFormat="1" x14ac:dyDescent="0.2">
      <c r="A21" s="9">
        <v>43441</v>
      </c>
      <c r="B21" s="10">
        <v>0.64583333333333337</v>
      </c>
      <c r="C21" s="11" t="s">
        <v>28</v>
      </c>
      <c r="D21" s="11" t="s">
        <v>24</v>
      </c>
      <c r="E21" s="11" t="s">
        <v>54</v>
      </c>
      <c r="F21" s="11">
        <v>2</v>
      </c>
      <c r="G21" s="11">
        <v>12</v>
      </c>
      <c r="H21" s="11">
        <f t="shared" si="1"/>
        <v>7</v>
      </c>
      <c r="I21" s="11">
        <v>10</v>
      </c>
      <c r="J21" s="11">
        <v>50</v>
      </c>
      <c r="K21" s="11">
        <f t="shared" si="3"/>
        <v>6</v>
      </c>
      <c r="L21" s="11">
        <f t="shared" si="4"/>
        <v>42</v>
      </c>
      <c r="W21" s="11">
        <f t="shared" si="2"/>
        <v>0</v>
      </c>
      <c r="X21" s="11">
        <f t="shared" si="2"/>
        <v>0</v>
      </c>
      <c r="Y21" s="11">
        <f t="shared" si="2"/>
        <v>0</v>
      </c>
      <c r="Z21" s="11">
        <f t="shared" si="2"/>
        <v>0</v>
      </c>
      <c r="AA21" s="11">
        <f t="shared" si="2"/>
        <v>0</v>
      </c>
      <c r="AB21" s="11">
        <f t="shared" si="2"/>
        <v>0</v>
      </c>
    </row>
    <row r="22" spans="1:28" s="11" customFormat="1" x14ac:dyDescent="0.2">
      <c r="A22" s="9">
        <v>43441</v>
      </c>
      <c r="B22" s="10">
        <v>0.64583333333333337</v>
      </c>
      <c r="C22" s="11" t="s">
        <v>28</v>
      </c>
      <c r="D22" s="11" t="s">
        <v>25</v>
      </c>
      <c r="E22" s="11" t="s">
        <v>55</v>
      </c>
      <c r="F22" s="11">
        <v>2</v>
      </c>
      <c r="G22" s="11">
        <v>12</v>
      </c>
      <c r="H22" s="11">
        <f t="shared" si="1"/>
        <v>7</v>
      </c>
      <c r="I22" s="11">
        <v>10</v>
      </c>
      <c r="J22" s="11">
        <v>50</v>
      </c>
      <c r="K22" s="11">
        <f t="shared" si="3"/>
        <v>6</v>
      </c>
      <c r="L22" s="11">
        <f t="shared" si="4"/>
        <v>42</v>
      </c>
      <c r="W22" s="11">
        <f t="shared" si="2"/>
        <v>0</v>
      </c>
      <c r="X22" s="11">
        <f t="shared" si="2"/>
        <v>0</v>
      </c>
      <c r="Y22" s="11">
        <f t="shared" si="2"/>
        <v>0</v>
      </c>
      <c r="Z22" s="11">
        <f t="shared" si="2"/>
        <v>0</v>
      </c>
      <c r="AA22" s="11">
        <f t="shared" si="2"/>
        <v>0</v>
      </c>
      <c r="AB22" s="11">
        <f t="shared" si="2"/>
        <v>0</v>
      </c>
    </row>
    <row r="23" spans="1:28" s="11" customFormat="1" x14ac:dyDescent="0.2">
      <c r="A23" s="9">
        <v>43441</v>
      </c>
      <c r="B23" s="10">
        <v>0.64583333333333337</v>
      </c>
      <c r="C23" s="11" t="s">
        <v>12</v>
      </c>
      <c r="D23" s="11" t="s">
        <v>26</v>
      </c>
      <c r="E23" s="11" t="s">
        <v>56</v>
      </c>
      <c r="F23" s="11">
        <v>2</v>
      </c>
      <c r="G23" s="11">
        <v>12</v>
      </c>
      <c r="H23" s="11">
        <f t="shared" si="1"/>
        <v>7</v>
      </c>
      <c r="I23" s="11">
        <v>10</v>
      </c>
      <c r="J23" s="11">
        <v>50</v>
      </c>
      <c r="K23" s="11">
        <f t="shared" si="3"/>
        <v>6</v>
      </c>
      <c r="L23" s="11">
        <f t="shared" si="4"/>
        <v>42</v>
      </c>
      <c r="W23" s="11">
        <f t="shared" si="2"/>
        <v>0</v>
      </c>
      <c r="X23" s="11">
        <f t="shared" si="2"/>
        <v>0</v>
      </c>
      <c r="Y23" s="11">
        <f t="shared" si="2"/>
        <v>0</v>
      </c>
      <c r="Z23" s="11">
        <f t="shared" si="2"/>
        <v>0</v>
      </c>
      <c r="AA23" s="11">
        <f t="shared" si="2"/>
        <v>0</v>
      </c>
      <c r="AB23" s="11">
        <f t="shared" si="2"/>
        <v>0</v>
      </c>
    </row>
    <row r="24" spans="1:28" s="11" customFormat="1" x14ac:dyDescent="0.2">
      <c r="A24" s="9">
        <v>43441</v>
      </c>
      <c r="B24" s="10">
        <v>0.64583333333333337</v>
      </c>
      <c r="C24" s="11" t="s">
        <v>12</v>
      </c>
      <c r="D24" s="11" t="s">
        <v>27</v>
      </c>
      <c r="E24" s="11" t="s">
        <v>57</v>
      </c>
      <c r="F24" s="11">
        <v>2</v>
      </c>
      <c r="G24" s="11">
        <v>12</v>
      </c>
      <c r="H24" s="11">
        <f t="shared" si="1"/>
        <v>7</v>
      </c>
      <c r="I24" s="11">
        <v>10</v>
      </c>
      <c r="J24" s="11">
        <v>50</v>
      </c>
      <c r="K24" s="11">
        <f t="shared" si="3"/>
        <v>6</v>
      </c>
      <c r="L24" s="11">
        <f t="shared" si="4"/>
        <v>42</v>
      </c>
      <c r="W24" s="11">
        <f t="shared" si="2"/>
        <v>0</v>
      </c>
      <c r="X24" s="11">
        <f t="shared" si="2"/>
        <v>0</v>
      </c>
      <c r="Y24" s="11">
        <f t="shared" si="2"/>
        <v>0</v>
      </c>
      <c r="Z24" s="11">
        <f t="shared" si="2"/>
        <v>0</v>
      </c>
      <c r="AA24" s="11">
        <f t="shared" si="2"/>
        <v>0</v>
      </c>
      <c r="AB24" s="11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Nicholas D</dc:creator>
  <cp:lastModifiedBy>Ward, Nicholas D</cp:lastModifiedBy>
  <dcterms:created xsi:type="dcterms:W3CDTF">2018-12-08T14:09:03Z</dcterms:created>
  <dcterms:modified xsi:type="dcterms:W3CDTF">2018-12-08T14:34:07Z</dcterms:modified>
</cp:coreProperties>
</file>