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107/PNNL/GlobalC/data/"/>
    </mc:Choice>
  </mc:AlternateContent>
  <xr:revisionPtr revIDLastSave="0" documentId="13_ncr:1_{040AEC5B-A000-F040-8E8B-F4741552A607}" xr6:coauthVersionLast="44" xr6:coauthVersionMax="44" xr10:uidLastSave="{00000000-0000-0000-0000-000000000000}"/>
  <bookViews>
    <workbookView xWindow="720" yWindow="460" windowWidth="28040" windowHeight="16420" xr2:uid="{00000000-000D-0000-FFFF-FFFF00000000}"/>
  </bookViews>
  <sheets>
    <sheet name="GlobalGPP_Sum" sheetId="1" r:id="rId1"/>
    <sheet name="MPIBGC" sheetId="2" r:id="rId2"/>
    <sheet name="SVR" sheetId="3" r:id="rId3"/>
    <sheet name="FLUXCOM" sheetId="4" r:id="rId4"/>
    <sheet name="MODIS C6" sheetId="5" r:id="rId5"/>
    <sheet name="PR" sheetId="6" r:id="rId6"/>
    <sheet name="GIMMS" sheetId="7" r:id="rId7"/>
  </sheets>
  <definedNames>
    <definedName name="_0raw" localSheetId="3">FLUXCOM!$A$2:$C$33</definedName>
    <definedName name="_0raw" localSheetId="6">GIMMS!$A$2:$C$31</definedName>
    <definedName name="_0raw" localSheetId="4">'MODIS C6'!$A$2:$C$17</definedName>
    <definedName name="_0raw" localSheetId="5">PR!$A$2:$C$31</definedName>
    <definedName name="_0raw" localSheetId="2">SVR!$A$2:$C$16</definedName>
    <definedName name="_0raw_1" localSheetId="3">FLUXCOM!$E$2:$E$33</definedName>
    <definedName name="_0raw_1" localSheetId="1">MPIBGC!$B$2:$C$31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A7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A72" i="1"/>
  <c r="A71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A70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C76" i="1" l="1"/>
  <c r="C32" i="1" l="1"/>
  <c r="D17" i="1"/>
  <c r="D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raw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  <connection id="2" xr16:uid="{00000000-0015-0000-FFFF-FFFF01000000}" name="0raw1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  <connection id="3" xr16:uid="{00000000-0015-0000-FFFF-FFFF02000000}" name="0raw2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  <connection id="4" xr16:uid="{00000000-0015-0000-FFFF-FFFF03000000}" name="0raw3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  <connection id="5" xr16:uid="{00000000-0015-0000-FFFF-FFFF04000000}" name="0raw4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  <connection id="6" xr16:uid="{00000000-0015-0000-FFFF-FFFF05000000}" name="0raw5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  <connection id="7" xr16:uid="{00000000-0015-0000-FFFF-FFFF06000000}" name="0raw6" type="6" refreshedVersion="4" background="1" saveData="1">
    <textPr codePage="437" firstRow="2" sourceFile="G:\My Drive\MyResearch\Papers\0Figures\0raw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<sst xmlns="http://schemas.openxmlformats.org/spreadsheetml/2006/main" count="222" uniqueCount="121">
  <si>
    <t>Year</t>
  </si>
  <si>
    <t>Period</t>
  </si>
  <si>
    <t>GPP</t>
  </si>
  <si>
    <t>Trend</t>
  </si>
  <si>
    <t>Reference</t>
  </si>
  <si>
    <t>Notes</t>
  </si>
  <si>
    <t>(Box, 1978)</t>
  </si>
  <si>
    <t>1990-1999</t>
  </si>
  <si>
    <t>(Ciais et al., 1997)</t>
  </si>
  <si>
    <t>(Ruimy et al., 1996)</t>
  </si>
  <si>
    <t>Temperature data was 1991</t>
  </si>
  <si>
    <t>(Thompson and Randerson, 1999)</t>
  </si>
  <si>
    <t>1965-1994</t>
  </si>
  <si>
    <t>(Kucharik et al., 2000)</t>
  </si>
  <si>
    <t>(Knorr and Heimann, 2001)</t>
  </si>
  <si>
    <t>Year set to 2000</t>
  </si>
  <si>
    <t>1953-1999</t>
  </si>
  <si>
    <t>(ITO, 2003)</t>
  </si>
  <si>
    <t>(Still et al., 2003)</t>
  </si>
  <si>
    <t>(ITO and OIKAWA, 2004)</t>
  </si>
  <si>
    <t>(Woodward and Lomas, 2004)</t>
  </si>
  <si>
    <t>Ciais rt al (120)</t>
  </si>
  <si>
    <t>1971-2000</t>
  </si>
  <si>
    <t>(Ito, 2005)</t>
  </si>
  <si>
    <t>1997-1999</t>
  </si>
  <si>
    <t>(Krinner et al., 2005)</t>
  </si>
  <si>
    <t>1980-2000</t>
  </si>
  <si>
    <t>(Rayner et al., 2005)</t>
  </si>
  <si>
    <t>1992-1999</t>
  </si>
  <si>
    <t>(Sasai et al., 2005)</t>
  </si>
  <si>
    <t>Estimated from figure 3</t>
  </si>
  <si>
    <t>1965-2000</t>
  </si>
  <si>
    <t>(Zeng et al., 2005)</t>
  </si>
  <si>
    <t>2001-2003</t>
  </si>
  <si>
    <t>(Zhao et al., 2005)</t>
  </si>
  <si>
    <t>1982-2001</t>
  </si>
  <si>
    <t>(Ito and Sasai, 2006)</t>
  </si>
  <si>
    <t>Average of six estimations</t>
  </si>
  <si>
    <t>1900-2000</t>
  </si>
  <si>
    <t>(Law et al., 2006)</t>
  </si>
  <si>
    <t>(Zhao et al., 2006)</t>
  </si>
  <si>
    <t>2000-2001</t>
  </si>
  <si>
    <t>(Demarty et al., 2007)</t>
  </si>
  <si>
    <t>Average of two estimations</t>
  </si>
  <si>
    <t>2001-2004</t>
  </si>
  <si>
    <t>(Sasai et al., 2007)</t>
  </si>
  <si>
    <t>(Thornton and Zimmermann, 2007)</t>
  </si>
  <si>
    <t>Average of D0, D1and P1</t>
  </si>
  <si>
    <t>1981-2004</t>
  </si>
  <si>
    <t>(Qian et al., 2008)</t>
  </si>
  <si>
    <t>(Jacobson and Streets, 2009)</t>
  </si>
  <si>
    <t>2000-2003</t>
  </si>
  <si>
    <t>(Y. Zhang et al., 2009)</t>
  </si>
  <si>
    <t>(Arora et al., 2009)</t>
  </si>
  <si>
    <t>1986-2002</t>
  </si>
  <si>
    <t>(Alton, 2011)</t>
  </si>
  <si>
    <t>P-fixed</t>
  </si>
  <si>
    <t>(Prentice et al., 2007)</t>
  </si>
  <si>
    <t>2000-2011</t>
  </si>
  <si>
    <t>(Yebra et al., 2015b)</t>
  </si>
  <si>
    <t>(Ryu et al., 2011)</t>
  </si>
  <si>
    <t>1982-2004</t>
  </si>
  <si>
    <t>(Bonan et al., 2011)</t>
  </si>
  <si>
    <t>1998-2005</t>
  </si>
  <si>
    <t>(Beer et al., 2010)</t>
  </si>
  <si>
    <t>1992-2008</t>
  </si>
  <si>
    <t>(Jung et al., 2011)</t>
  </si>
  <si>
    <t>(Yuan et al., 2010)</t>
  </si>
  <si>
    <t>(Gerber et al., 2004)</t>
  </si>
  <si>
    <t>(Raddatz et al., 2007)</t>
  </si>
  <si>
    <t>Figure 7</t>
  </si>
  <si>
    <t>1997-2010</t>
  </si>
  <si>
    <t>(Anav et al., 2015)</t>
  </si>
  <si>
    <t>Table 3</t>
  </si>
  <si>
    <t>2000-2010</t>
  </si>
  <si>
    <t>(Chen et al., 2017)</t>
  </si>
  <si>
    <t>ENSEMBLE</t>
  </si>
  <si>
    <t>MODIS</t>
  </si>
  <si>
    <t>1980-2009</t>
  </si>
  <si>
    <t>(Welp et al., 2011)</t>
  </si>
  <si>
    <t>The global damping time constant method</t>
  </si>
  <si>
    <t>SD</t>
  </si>
  <si>
    <t>MTE</t>
  </si>
  <si>
    <t>Interannual SD</t>
  </si>
  <si>
    <t>Table 1</t>
  </si>
  <si>
    <t>2001-2011</t>
  </si>
  <si>
    <t>(Jiang et al., 2016)</t>
  </si>
  <si>
    <t>BESS</t>
  </si>
  <si>
    <t>2003-2015</t>
  </si>
  <si>
    <t>(Badgley et al., 2019)</t>
  </si>
  <si>
    <t>NIRv</t>
  </si>
  <si>
    <t>(Joiner et al., 2018)</t>
  </si>
  <si>
    <t>SIF</t>
  </si>
  <si>
    <t>MPI-BGC</t>
  </si>
  <si>
    <t>Ryu(2019)RSE</t>
  </si>
  <si>
    <t>SVR</t>
  </si>
  <si>
    <t>MODIS C6</t>
  </si>
  <si>
    <t>PR</t>
  </si>
  <si>
    <t>VPM</t>
  </si>
  <si>
    <t>GIMMS</t>
  </si>
  <si>
    <t>(Kondo et al., 2015)</t>
  </si>
  <si>
    <t>(Jung et al., 2017)</t>
  </si>
  <si>
    <t>(Running 2004)</t>
  </si>
  <si>
    <t>(Keenan et al., 2016)</t>
  </si>
  <si>
    <t>(Zhang et al. 2017)</t>
  </si>
  <si>
    <t>(Smith et al., 2016)</t>
  </si>
  <si>
    <t>2000-2016</t>
  </si>
  <si>
    <t>2000-2014</t>
  </si>
  <si>
    <t>Notes2</t>
  </si>
  <si>
    <t>Notes3</t>
  </si>
  <si>
    <t>FLUXCOM ANN</t>
  </si>
  <si>
    <t>FLUXCOM MARS</t>
  </si>
  <si>
    <t>FLUXCOM RF</t>
  </si>
  <si>
    <t>1982-2013</t>
  </si>
  <si>
    <t>ANN</t>
  </si>
  <si>
    <t>MARS</t>
  </si>
  <si>
    <t>RF</t>
  </si>
  <si>
    <t>2001-2016</t>
  </si>
  <si>
    <t>YEAR</t>
  </si>
  <si>
    <t>1982-2011</t>
  </si>
  <si>
    <t>Ryu(2019)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</si>
</sst>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667111611048619"/>
                  <c:y val="5.7197602365819972E-2"/>
                </c:manualLayout>
              </c:layout>
              <c:numFmt formatCode="General" sourceLinked="0"/>
            </c:trendlineLbl>
          </c:trendline>
          <c:xVal>
            <c:numRef>
              <c:f>MPIBGC!$B$2:$B$31</c:f>
              <c:numCache>
                <c:formatCode>0.00</c:formatCode>
                <c:ptCount val="30"/>
                <c:pt idx="0">
                  <c:v>1982.02</c:v>
                </c:pt>
                <c:pt idx="1">
                  <c:v>1982.96</c:v>
                </c:pt>
                <c:pt idx="2">
                  <c:v>1983.99</c:v>
                </c:pt>
                <c:pt idx="3">
                  <c:v>1985.02</c:v>
                </c:pt>
                <c:pt idx="4">
                  <c:v>1986</c:v>
                </c:pt>
                <c:pt idx="5">
                  <c:v>1986.99</c:v>
                </c:pt>
                <c:pt idx="6">
                  <c:v>1987.97</c:v>
                </c:pt>
                <c:pt idx="7">
                  <c:v>1989</c:v>
                </c:pt>
                <c:pt idx="8">
                  <c:v>1989.94</c:v>
                </c:pt>
                <c:pt idx="9">
                  <c:v>1990.97</c:v>
                </c:pt>
                <c:pt idx="10">
                  <c:v>1991.96</c:v>
                </c:pt>
                <c:pt idx="11">
                  <c:v>1993.03</c:v>
                </c:pt>
                <c:pt idx="12">
                  <c:v>1994.01</c:v>
                </c:pt>
                <c:pt idx="13">
                  <c:v>1994.96</c:v>
                </c:pt>
                <c:pt idx="14">
                  <c:v>1995.98</c:v>
                </c:pt>
                <c:pt idx="15">
                  <c:v>1997.01</c:v>
                </c:pt>
                <c:pt idx="16">
                  <c:v>1998</c:v>
                </c:pt>
                <c:pt idx="17">
                  <c:v>1999.03</c:v>
                </c:pt>
                <c:pt idx="18">
                  <c:v>2000.01</c:v>
                </c:pt>
                <c:pt idx="19">
                  <c:v>2001.04</c:v>
                </c:pt>
                <c:pt idx="20">
                  <c:v>2001.98</c:v>
                </c:pt>
                <c:pt idx="21">
                  <c:v>2002.97</c:v>
                </c:pt>
                <c:pt idx="22">
                  <c:v>2003.95</c:v>
                </c:pt>
                <c:pt idx="23">
                  <c:v>2004.94</c:v>
                </c:pt>
                <c:pt idx="24">
                  <c:v>2005.92</c:v>
                </c:pt>
                <c:pt idx="25">
                  <c:v>2006.99</c:v>
                </c:pt>
                <c:pt idx="26">
                  <c:v>2008.02</c:v>
                </c:pt>
                <c:pt idx="27">
                  <c:v>2008.92</c:v>
                </c:pt>
                <c:pt idx="28">
                  <c:v>2009.95</c:v>
                </c:pt>
                <c:pt idx="29">
                  <c:v>2010.98</c:v>
                </c:pt>
              </c:numCache>
            </c:numRef>
          </c:xVal>
          <c:yVal>
            <c:numRef>
              <c:f>MPIBGC!$C$2:$C$31</c:f>
              <c:numCache>
                <c:formatCode>General</c:formatCode>
                <c:ptCount val="30"/>
                <c:pt idx="0">
                  <c:v>117.98</c:v>
                </c:pt>
                <c:pt idx="1">
                  <c:v>117.98</c:v>
                </c:pt>
                <c:pt idx="2">
                  <c:v>116.85</c:v>
                </c:pt>
                <c:pt idx="3">
                  <c:v>118.83</c:v>
                </c:pt>
                <c:pt idx="4">
                  <c:v>119.32</c:v>
                </c:pt>
                <c:pt idx="5">
                  <c:v>118.81</c:v>
                </c:pt>
                <c:pt idx="6">
                  <c:v>120.18</c:v>
                </c:pt>
                <c:pt idx="7">
                  <c:v>119.68</c:v>
                </c:pt>
                <c:pt idx="8">
                  <c:v>121.29</c:v>
                </c:pt>
                <c:pt idx="9">
                  <c:v>120.41</c:v>
                </c:pt>
                <c:pt idx="10">
                  <c:v>119.16</c:v>
                </c:pt>
                <c:pt idx="11">
                  <c:v>119.02</c:v>
                </c:pt>
                <c:pt idx="12">
                  <c:v>119.64</c:v>
                </c:pt>
                <c:pt idx="13">
                  <c:v>121</c:v>
                </c:pt>
                <c:pt idx="14">
                  <c:v>119.75</c:v>
                </c:pt>
                <c:pt idx="15">
                  <c:v>121.73</c:v>
                </c:pt>
                <c:pt idx="16">
                  <c:v>121.6</c:v>
                </c:pt>
                <c:pt idx="17">
                  <c:v>119.48</c:v>
                </c:pt>
                <c:pt idx="18">
                  <c:v>119.97</c:v>
                </c:pt>
                <c:pt idx="19">
                  <c:v>118.97</c:v>
                </c:pt>
                <c:pt idx="20">
                  <c:v>117.09</c:v>
                </c:pt>
                <c:pt idx="21">
                  <c:v>117.33</c:v>
                </c:pt>
                <c:pt idx="22">
                  <c:v>120.94</c:v>
                </c:pt>
                <c:pt idx="23">
                  <c:v>122.3</c:v>
                </c:pt>
                <c:pt idx="24">
                  <c:v>121.29</c:v>
                </c:pt>
                <c:pt idx="25">
                  <c:v>120.91</c:v>
                </c:pt>
                <c:pt idx="26">
                  <c:v>120.04</c:v>
                </c:pt>
                <c:pt idx="27">
                  <c:v>120.15</c:v>
                </c:pt>
                <c:pt idx="28">
                  <c:v>121.51</c:v>
                </c:pt>
                <c:pt idx="29">
                  <c:v>121.88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A-1B47-85D8-72EBA92E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3744"/>
        <c:axId val="304781952"/>
      </c:scatterChart>
      <c:valAx>
        <c:axId val="304783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04781952"/>
        <c:crosses val="autoZero"/>
        <c:crossBetween val="midCat"/>
      </c:valAx>
      <c:valAx>
        <c:axId val="3047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8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SVR!$B$2:$B$16</c:f>
              <c:numCache>
                <c:formatCode>General</c:formatCode>
                <c:ptCount val="15"/>
                <c:pt idx="0">
                  <c:v>1999.92</c:v>
                </c:pt>
                <c:pt idx="1">
                  <c:v>2000.95</c:v>
                </c:pt>
                <c:pt idx="2">
                  <c:v>2001.93</c:v>
                </c:pt>
                <c:pt idx="3">
                  <c:v>2002.96</c:v>
                </c:pt>
                <c:pt idx="4">
                  <c:v>2003.99</c:v>
                </c:pt>
                <c:pt idx="5">
                  <c:v>2004.98</c:v>
                </c:pt>
                <c:pt idx="6">
                  <c:v>2005.96</c:v>
                </c:pt>
                <c:pt idx="7">
                  <c:v>2006.99</c:v>
                </c:pt>
                <c:pt idx="8">
                  <c:v>2007.93</c:v>
                </c:pt>
                <c:pt idx="9">
                  <c:v>2008.96</c:v>
                </c:pt>
                <c:pt idx="10">
                  <c:v>2009.95</c:v>
                </c:pt>
                <c:pt idx="11">
                  <c:v>2010.93</c:v>
                </c:pt>
                <c:pt idx="12">
                  <c:v>2011.92</c:v>
                </c:pt>
                <c:pt idx="13">
                  <c:v>2012.9</c:v>
                </c:pt>
                <c:pt idx="14">
                  <c:v>2013.97</c:v>
                </c:pt>
              </c:numCache>
            </c:numRef>
          </c:xVal>
          <c:yVal>
            <c:numRef>
              <c:f>SVR!$C$2:$C$16</c:f>
              <c:numCache>
                <c:formatCode>General</c:formatCode>
                <c:ptCount val="15"/>
                <c:pt idx="0">
                  <c:v>144.35</c:v>
                </c:pt>
                <c:pt idx="1">
                  <c:v>144.1</c:v>
                </c:pt>
                <c:pt idx="2">
                  <c:v>142.97</c:v>
                </c:pt>
                <c:pt idx="3">
                  <c:v>143.09</c:v>
                </c:pt>
                <c:pt idx="4">
                  <c:v>144.19999999999999</c:v>
                </c:pt>
                <c:pt idx="5">
                  <c:v>144.07</c:v>
                </c:pt>
                <c:pt idx="6">
                  <c:v>144.81</c:v>
                </c:pt>
                <c:pt idx="7">
                  <c:v>145.16999999999999</c:v>
                </c:pt>
                <c:pt idx="8">
                  <c:v>144.55000000000001</c:v>
                </c:pt>
                <c:pt idx="9">
                  <c:v>144.04</c:v>
                </c:pt>
                <c:pt idx="10">
                  <c:v>145.4</c:v>
                </c:pt>
                <c:pt idx="11">
                  <c:v>145.52000000000001</c:v>
                </c:pt>
                <c:pt idx="12">
                  <c:v>145.76</c:v>
                </c:pt>
                <c:pt idx="13">
                  <c:v>143.63999999999999</c:v>
                </c:pt>
                <c:pt idx="14">
                  <c:v>143.63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5-E143-B30E-DE224122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6144"/>
        <c:axId val="394404608"/>
      </c:scatterChart>
      <c:valAx>
        <c:axId val="3944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404608"/>
        <c:crosses val="autoZero"/>
        <c:crossBetween val="midCat"/>
      </c:valAx>
      <c:valAx>
        <c:axId val="3944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40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FLUXCOM!$B$2:$B$33</c:f>
              <c:numCache>
                <c:formatCode>General</c:formatCode>
                <c:ptCount val="32"/>
                <c:pt idx="0">
                  <c:v>1982.02</c:v>
                </c:pt>
                <c:pt idx="1">
                  <c:v>1983</c:v>
                </c:pt>
                <c:pt idx="2">
                  <c:v>1984.03</c:v>
                </c:pt>
                <c:pt idx="3">
                  <c:v>1984.98</c:v>
                </c:pt>
                <c:pt idx="4">
                  <c:v>1985.96</c:v>
                </c:pt>
                <c:pt idx="5">
                  <c:v>1987.03</c:v>
                </c:pt>
                <c:pt idx="6">
                  <c:v>1988.06</c:v>
                </c:pt>
                <c:pt idx="7">
                  <c:v>1989.05</c:v>
                </c:pt>
                <c:pt idx="8">
                  <c:v>1989.99</c:v>
                </c:pt>
                <c:pt idx="9">
                  <c:v>1990.93</c:v>
                </c:pt>
                <c:pt idx="10">
                  <c:v>1992</c:v>
                </c:pt>
                <c:pt idx="11">
                  <c:v>1992.94</c:v>
                </c:pt>
                <c:pt idx="12">
                  <c:v>1993.97</c:v>
                </c:pt>
                <c:pt idx="13">
                  <c:v>1995</c:v>
                </c:pt>
                <c:pt idx="14">
                  <c:v>1996.03</c:v>
                </c:pt>
                <c:pt idx="15">
                  <c:v>1996.93</c:v>
                </c:pt>
                <c:pt idx="16">
                  <c:v>1997.96</c:v>
                </c:pt>
                <c:pt idx="17">
                  <c:v>1998.98</c:v>
                </c:pt>
                <c:pt idx="18">
                  <c:v>1999.97</c:v>
                </c:pt>
                <c:pt idx="19">
                  <c:v>2000.96</c:v>
                </c:pt>
                <c:pt idx="20">
                  <c:v>2002.03</c:v>
                </c:pt>
                <c:pt idx="21">
                  <c:v>2002.97</c:v>
                </c:pt>
                <c:pt idx="22">
                  <c:v>2004</c:v>
                </c:pt>
                <c:pt idx="23">
                  <c:v>2004.9</c:v>
                </c:pt>
                <c:pt idx="24">
                  <c:v>2006.01</c:v>
                </c:pt>
                <c:pt idx="25">
                  <c:v>2007</c:v>
                </c:pt>
                <c:pt idx="26">
                  <c:v>2007.94</c:v>
                </c:pt>
                <c:pt idx="27">
                  <c:v>2008.92</c:v>
                </c:pt>
                <c:pt idx="28">
                  <c:v>2009.95</c:v>
                </c:pt>
                <c:pt idx="29">
                  <c:v>2010.98</c:v>
                </c:pt>
                <c:pt idx="30">
                  <c:v>2011.88</c:v>
                </c:pt>
                <c:pt idx="31">
                  <c:v>2012.99</c:v>
                </c:pt>
              </c:numCache>
            </c:numRef>
          </c:xVal>
          <c:yVal>
            <c:numRef>
              <c:f>FLUXCOM!$D$2:$D$33</c:f>
              <c:numCache>
                <c:formatCode>General</c:formatCode>
                <c:ptCount val="32"/>
                <c:pt idx="0">
                  <c:v>120.6</c:v>
                </c:pt>
                <c:pt idx="1">
                  <c:v>120.09</c:v>
                </c:pt>
                <c:pt idx="2">
                  <c:v>120.83</c:v>
                </c:pt>
                <c:pt idx="3">
                  <c:v>120.81</c:v>
                </c:pt>
                <c:pt idx="4">
                  <c:v>120.44</c:v>
                </c:pt>
                <c:pt idx="5">
                  <c:v>119.56</c:v>
                </c:pt>
                <c:pt idx="6">
                  <c:v>120.06</c:v>
                </c:pt>
                <c:pt idx="7">
                  <c:v>121.29</c:v>
                </c:pt>
                <c:pt idx="8">
                  <c:v>121.04</c:v>
                </c:pt>
                <c:pt idx="9">
                  <c:v>120.41</c:v>
                </c:pt>
                <c:pt idx="10">
                  <c:v>120.15</c:v>
                </c:pt>
                <c:pt idx="11">
                  <c:v>120.89</c:v>
                </c:pt>
                <c:pt idx="12">
                  <c:v>120.26</c:v>
                </c:pt>
                <c:pt idx="13">
                  <c:v>120.38</c:v>
                </c:pt>
                <c:pt idx="14">
                  <c:v>120.25</c:v>
                </c:pt>
                <c:pt idx="15">
                  <c:v>120.35</c:v>
                </c:pt>
                <c:pt idx="16">
                  <c:v>119.74</c:v>
                </c:pt>
                <c:pt idx="17">
                  <c:v>120.6</c:v>
                </c:pt>
                <c:pt idx="18">
                  <c:v>120.58</c:v>
                </c:pt>
                <c:pt idx="19">
                  <c:v>120.09</c:v>
                </c:pt>
                <c:pt idx="20">
                  <c:v>119.83</c:v>
                </c:pt>
                <c:pt idx="21">
                  <c:v>119.95</c:v>
                </c:pt>
                <c:pt idx="22">
                  <c:v>120.56</c:v>
                </c:pt>
                <c:pt idx="23">
                  <c:v>120.06</c:v>
                </c:pt>
                <c:pt idx="24">
                  <c:v>120.42</c:v>
                </c:pt>
                <c:pt idx="25">
                  <c:v>120.29</c:v>
                </c:pt>
                <c:pt idx="26">
                  <c:v>120.53</c:v>
                </c:pt>
                <c:pt idx="27">
                  <c:v>120.03</c:v>
                </c:pt>
                <c:pt idx="28">
                  <c:v>120.02</c:v>
                </c:pt>
                <c:pt idx="29">
                  <c:v>120.39</c:v>
                </c:pt>
                <c:pt idx="30">
                  <c:v>119.63</c:v>
                </c:pt>
                <c:pt idx="31">
                  <c:v>120.5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0-B14F-B94B-7FB8AD225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6176"/>
        <c:axId val="395451776"/>
      </c:scatterChart>
      <c:valAx>
        <c:axId val="1463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451776"/>
        <c:crosses val="autoZero"/>
        <c:crossBetween val="midCat"/>
      </c:valAx>
      <c:valAx>
        <c:axId val="3954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0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'MODIS C6'!$B$2:$B$17</c:f>
              <c:numCache>
                <c:formatCode>General</c:formatCode>
                <c:ptCount val="16"/>
                <c:pt idx="0">
                  <c:v>2000.91</c:v>
                </c:pt>
                <c:pt idx="1">
                  <c:v>2001.99</c:v>
                </c:pt>
                <c:pt idx="2">
                  <c:v>2002.97</c:v>
                </c:pt>
                <c:pt idx="3">
                  <c:v>2004</c:v>
                </c:pt>
                <c:pt idx="4">
                  <c:v>2004.94</c:v>
                </c:pt>
                <c:pt idx="5">
                  <c:v>2005.93</c:v>
                </c:pt>
                <c:pt idx="6">
                  <c:v>2006.91</c:v>
                </c:pt>
                <c:pt idx="7">
                  <c:v>2007.94</c:v>
                </c:pt>
                <c:pt idx="8">
                  <c:v>2008.93</c:v>
                </c:pt>
                <c:pt idx="9">
                  <c:v>2009.95</c:v>
                </c:pt>
                <c:pt idx="10">
                  <c:v>2010.94</c:v>
                </c:pt>
                <c:pt idx="11">
                  <c:v>2011.97</c:v>
                </c:pt>
                <c:pt idx="12">
                  <c:v>2012.91</c:v>
                </c:pt>
                <c:pt idx="13">
                  <c:v>2013.98</c:v>
                </c:pt>
                <c:pt idx="14">
                  <c:v>2014.97</c:v>
                </c:pt>
                <c:pt idx="15">
                  <c:v>2015.95</c:v>
                </c:pt>
              </c:numCache>
            </c:numRef>
          </c:xVal>
          <c:yVal>
            <c:numRef>
              <c:f>'MODIS C6'!$C$2:$C$17</c:f>
              <c:numCache>
                <c:formatCode>General</c:formatCode>
                <c:ptCount val="16"/>
                <c:pt idx="0">
                  <c:v>97.07</c:v>
                </c:pt>
                <c:pt idx="1">
                  <c:v>97.56</c:v>
                </c:pt>
                <c:pt idx="2">
                  <c:v>98.3</c:v>
                </c:pt>
                <c:pt idx="3">
                  <c:v>100.66</c:v>
                </c:pt>
                <c:pt idx="4">
                  <c:v>99.53</c:v>
                </c:pt>
                <c:pt idx="5">
                  <c:v>99.02</c:v>
                </c:pt>
                <c:pt idx="6">
                  <c:v>99.51</c:v>
                </c:pt>
                <c:pt idx="7">
                  <c:v>98.51</c:v>
                </c:pt>
                <c:pt idx="8">
                  <c:v>100.12</c:v>
                </c:pt>
                <c:pt idx="9">
                  <c:v>101.35</c:v>
                </c:pt>
                <c:pt idx="10">
                  <c:v>101.48</c:v>
                </c:pt>
                <c:pt idx="11">
                  <c:v>99.85</c:v>
                </c:pt>
                <c:pt idx="12">
                  <c:v>101.09</c:v>
                </c:pt>
                <c:pt idx="13">
                  <c:v>102.32</c:v>
                </c:pt>
                <c:pt idx="14">
                  <c:v>104.18</c:v>
                </c:pt>
                <c:pt idx="15">
                  <c:v>102.81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6-6A4B-B66A-647E7F81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46976"/>
        <c:axId val="395245440"/>
      </c:scatterChart>
      <c:valAx>
        <c:axId val="3952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245440"/>
        <c:crosses val="autoZero"/>
        <c:crossBetween val="midCat"/>
      </c:valAx>
      <c:valAx>
        <c:axId val="3952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24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PR!$B$2:$B$31</c:f>
              <c:numCache>
                <c:formatCode>General</c:formatCode>
                <c:ptCount val="30"/>
                <c:pt idx="0">
                  <c:v>1981.97</c:v>
                </c:pt>
                <c:pt idx="1">
                  <c:v>1983.04</c:v>
                </c:pt>
                <c:pt idx="2">
                  <c:v>1983.9</c:v>
                </c:pt>
                <c:pt idx="3">
                  <c:v>1984.97</c:v>
                </c:pt>
                <c:pt idx="4">
                  <c:v>1986</c:v>
                </c:pt>
                <c:pt idx="5">
                  <c:v>1986.94</c:v>
                </c:pt>
                <c:pt idx="6">
                  <c:v>1988.01</c:v>
                </c:pt>
                <c:pt idx="7">
                  <c:v>1989.04</c:v>
                </c:pt>
                <c:pt idx="8">
                  <c:v>1989.98</c:v>
                </c:pt>
                <c:pt idx="9">
                  <c:v>1990.97</c:v>
                </c:pt>
                <c:pt idx="10">
                  <c:v>1991.95</c:v>
                </c:pt>
                <c:pt idx="11">
                  <c:v>1993.03</c:v>
                </c:pt>
                <c:pt idx="12">
                  <c:v>1994.05</c:v>
                </c:pt>
                <c:pt idx="13">
                  <c:v>1995</c:v>
                </c:pt>
                <c:pt idx="14">
                  <c:v>1995.98</c:v>
                </c:pt>
                <c:pt idx="15">
                  <c:v>1996.88</c:v>
                </c:pt>
                <c:pt idx="16">
                  <c:v>1997.95</c:v>
                </c:pt>
                <c:pt idx="17">
                  <c:v>1998.94</c:v>
                </c:pt>
                <c:pt idx="18">
                  <c:v>2000.01</c:v>
                </c:pt>
                <c:pt idx="19">
                  <c:v>2000.95</c:v>
                </c:pt>
                <c:pt idx="20">
                  <c:v>2002.02</c:v>
                </c:pt>
                <c:pt idx="21">
                  <c:v>2002.96</c:v>
                </c:pt>
                <c:pt idx="22">
                  <c:v>2003.99</c:v>
                </c:pt>
                <c:pt idx="23">
                  <c:v>2004.93</c:v>
                </c:pt>
                <c:pt idx="24">
                  <c:v>2005.96</c:v>
                </c:pt>
                <c:pt idx="25">
                  <c:v>2006.99</c:v>
                </c:pt>
                <c:pt idx="26">
                  <c:v>2007.98</c:v>
                </c:pt>
                <c:pt idx="27">
                  <c:v>2008.88</c:v>
                </c:pt>
                <c:pt idx="28">
                  <c:v>2009.95</c:v>
                </c:pt>
                <c:pt idx="29">
                  <c:v>2010.97</c:v>
                </c:pt>
              </c:numCache>
            </c:numRef>
          </c:xVal>
          <c:yVal>
            <c:numRef>
              <c:f>PR!$C$2:$C$31</c:f>
              <c:numCache>
                <c:formatCode>General</c:formatCode>
                <c:ptCount val="30"/>
                <c:pt idx="0">
                  <c:v>130.30000000000001</c:v>
                </c:pt>
                <c:pt idx="1">
                  <c:v>128.55000000000001</c:v>
                </c:pt>
                <c:pt idx="2">
                  <c:v>130.04</c:v>
                </c:pt>
                <c:pt idx="3">
                  <c:v>129.91</c:v>
                </c:pt>
                <c:pt idx="4">
                  <c:v>131.13999999999999</c:v>
                </c:pt>
                <c:pt idx="5">
                  <c:v>129.88999999999999</c:v>
                </c:pt>
                <c:pt idx="6">
                  <c:v>130.88</c:v>
                </c:pt>
                <c:pt idx="7">
                  <c:v>133.85</c:v>
                </c:pt>
                <c:pt idx="8">
                  <c:v>135.34</c:v>
                </c:pt>
                <c:pt idx="9">
                  <c:v>131.47999999999999</c:v>
                </c:pt>
                <c:pt idx="10">
                  <c:v>131.22</c:v>
                </c:pt>
                <c:pt idx="11">
                  <c:v>130.35</c:v>
                </c:pt>
                <c:pt idx="12">
                  <c:v>130.58000000000001</c:v>
                </c:pt>
                <c:pt idx="13">
                  <c:v>134.81</c:v>
                </c:pt>
                <c:pt idx="14">
                  <c:v>135.30000000000001</c:v>
                </c:pt>
                <c:pt idx="15">
                  <c:v>136.91</c:v>
                </c:pt>
                <c:pt idx="16">
                  <c:v>135.41</c:v>
                </c:pt>
                <c:pt idx="17">
                  <c:v>134.66</c:v>
                </c:pt>
                <c:pt idx="18">
                  <c:v>134.4</c:v>
                </c:pt>
                <c:pt idx="19">
                  <c:v>136.38999999999999</c:v>
                </c:pt>
                <c:pt idx="20">
                  <c:v>134.26</c:v>
                </c:pt>
                <c:pt idx="21">
                  <c:v>135.5</c:v>
                </c:pt>
                <c:pt idx="22">
                  <c:v>135.62</c:v>
                </c:pt>
                <c:pt idx="23">
                  <c:v>135.24</c:v>
                </c:pt>
                <c:pt idx="24">
                  <c:v>136.72</c:v>
                </c:pt>
                <c:pt idx="25">
                  <c:v>135.58000000000001</c:v>
                </c:pt>
                <c:pt idx="26">
                  <c:v>136.58000000000001</c:v>
                </c:pt>
                <c:pt idx="27">
                  <c:v>136.69999999999999</c:v>
                </c:pt>
                <c:pt idx="28">
                  <c:v>138.19</c:v>
                </c:pt>
                <c:pt idx="29">
                  <c:v>140.29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0-7344-8653-AB4768A0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4944"/>
        <c:axId val="148433152"/>
      </c:scatterChart>
      <c:valAx>
        <c:axId val="1484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33152"/>
        <c:crosses val="autoZero"/>
        <c:crossBetween val="midCat"/>
      </c:valAx>
      <c:valAx>
        <c:axId val="1484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3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GIMMS!$B$2:$B$31</c:f>
              <c:numCache>
                <c:formatCode>General</c:formatCode>
                <c:ptCount val="30"/>
                <c:pt idx="0">
                  <c:v>1981.94</c:v>
                </c:pt>
                <c:pt idx="1">
                  <c:v>1983.01</c:v>
                </c:pt>
                <c:pt idx="2">
                  <c:v>1983.99</c:v>
                </c:pt>
                <c:pt idx="3">
                  <c:v>1985.02</c:v>
                </c:pt>
                <c:pt idx="4">
                  <c:v>1985.96</c:v>
                </c:pt>
                <c:pt idx="5">
                  <c:v>1986.99</c:v>
                </c:pt>
                <c:pt idx="6">
                  <c:v>1987.98</c:v>
                </c:pt>
                <c:pt idx="7">
                  <c:v>1988.96</c:v>
                </c:pt>
                <c:pt idx="8">
                  <c:v>1989.99</c:v>
                </c:pt>
                <c:pt idx="9">
                  <c:v>1990.97</c:v>
                </c:pt>
                <c:pt idx="10">
                  <c:v>1992</c:v>
                </c:pt>
                <c:pt idx="11">
                  <c:v>1992.95</c:v>
                </c:pt>
                <c:pt idx="12">
                  <c:v>1993.93</c:v>
                </c:pt>
                <c:pt idx="13">
                  <c:v>1995.04</c:v>
                </c:pt>
                <c:pt idx="14">
                  <c:v>1995.99</c:v>
                </c:pt>
                <c:pt idx="15">
                  <c:v>1996.93</c:v>
                </c:pt>
                <c:pt idx="16">
                  <c:v>1998</c:v>
                </c:pt>
                <c:pt idx="17">
                  <c:v>1998.94</c:v>
                </c:pt>
                <c:pt idx="18">
                  <c:v>1999.93</c:v>
                </c:pt>
                <c:pt idx="19">
                  <c:v>2000.91</c:v>
                </c:pt>
                <c:pt idx="20">
                  <c:v>2001.94</c:v>
                </c:pt>
                <c:pt idx="21">
                  <c:v>2002.97</c:v>
                </c:pt>
                <c:pt idx="22">
                  <c:v>2003.91</c:v>
                </c:pt>
                <c:pt idx="23">
                  <c:v>2004.98</c:v>
                </c:pt>
                <c:pt idx="24">
                  <c:v>2005.97</c:v>
                </c:pt>
                <c:pt idx="25">
                  <c:v>2006.95</c:v>
                </c:pt>
                <c:pt idx="26">
                  <c:v>2007.98</c:v>
                </c:pt>
                <c:pt idx="27">
                  <c:v>2008.97</c:v>
                </c:pt>
                <c:pt idx="28">
                  <c:v>2009.91</c:v>
                </c:pt>
                <c:pt idx="29">
                  <c:v>2010.94</c:v>
                </c:pt>
              </c:numCache>
            </c:numRef>
          </c:xVal>
          <c:yVal>
            <c:numRef>
              <c:f>GIMMS!$C$2:$C$31</c:f>
              <c:numCache>
                <c:formatCode>General</c:formatCode>
                <c:ptCount val="30"/>
                <c:pt idx="0">
                  <c:v>99.2</c:v>
                </c:pt>
                <c:pt idx="1">
                  <c:v>98.19</c:v>
                </c:pt>
                <c:pt idx="2">
                  <c:v>100.18</c:v>
                </c:pt>
                <c:pt idx="3">
                  <c:v>100.3</c:v>
                </c:pt>
                <c:pt idx="4">
                  <c:v>101.28</c:v>
                </c:pt>
                <c:pt idx="5">
                  <c:v>101.4</c:v>
                </c:pt>
                <c:pt idx="6">
                  <c:v>99.28</c:v>
                </c:pt>
                <c:pt idx="7">
                  <c:v>103.87</c:v>
                </c:pt>
                <c:pt idx="8">
                  <c:v>104.85</c:v>
                </c:pt>
                <c:pt idx="9">
                  <c:v>100.38</c:v>
                </c:pt>
                <c:pt idx="10">
                  <c:v>100.62</c:v>
                </c:pt>
                <c:pt idx="11">
                  <c:v>101.11</c:v>
                </c:pt>
                <c:pt idx="12">
                  <c:v>99.73</c:v>
                </c:pt>
                <c:pt idx="13">
                  <c:v>103.21</c:v>
                </c:pt>
                <c:pt idx="14">
                  <c:v>104.45</c:v>
                </c:pt>
                <c:pt idx="15">
                  <c:v>105.68</c:v>
                </c:pt>
                <c:pt idx="16">
                  <c:v>103.81</c:v>
                </c:pt>
                <c:pt idx="17">
                  <c:v>102.31</c:v>
                </c:pt>
                <c:pt idx="18">
                  <c:v>103.05</c:v>
                </c:pt>
                <c:pt idx="19">
                  <c:v>103.66</c:v>
                </c:pt>
                <c:pt idx="20">
                  <c:v>102.29</c:v>
                </c:pt>
                <c:pt idx="21">
                  <c:v>102.03</c:v>
                </c:pt>
                <c:pt idx="22">
                  <c:v>102.27</c:v>
                </c:pt>
                <c:pt idx="23">
                  <c:v>100.15</c:v>
                </c:pt>
                <c:pt idx="24">
                  <c:v>102.38</c:v>
                </c:pt>
                <c:pt idx="25">
                  <c:v>101.88</c:v>
                </c:pt>
                <c:pt idx="26">
                  <c:v>102.74</c:v>
                </c:pt>
                <c:pt idx="27">
                  <c:v>104.72</c:v>
                </c:pt>
                <c:pt idx="28">
                  <c:v>104.72</c:v>
                </c:pt>
                <c:pt idx="29">
                  <c:v>106.83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0-604F-8866-346DBA4E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2288"/>
        <c:axId val="148410752"/>
      </c:scatterChart>
      <c:valAx>
        <c:axId val="1484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10752"/>
        <c:crosses val="autoZero"/>
        <c:crossBetween val="midCat"/>
      </c:valAx>
      <c:valAx>
        <c:axId val="1484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1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3</xdr:row>
      <xdr:rowOff>47625</xdr:rowOff>
    </xdr:from>
    <xdr:to>
      <xdr:col>10</xdr:col>
      <xdr:colOff>619124</xdr:colOff>
      <xdr:row>20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66675</xdr:rowOff>
    </xdr:from>
    <xdr:to>
      <xdr:col>10</xdr:col>
      <xdr:colOff>485775</xdr:colOff>
      <xdr:row>16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9</xdr:row>
      <xdr:rowOff>19050</xdr:rowOff>
    </xdr:from>
    <xdr:to>
      <xdr:col>18</xdr:col>
      <xdr:colOff>190500</xdr:colOff>
      <xdr:row>22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12</xdr:row>
      <xdr:rowOff>47625</xdr:rowOff>
    </xdr:from>
    <xdr:to>
      <xdr:col>17</xdr:col>
      <xdr:colOff>19050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12</xdr:row>
      <xdr:rowOff>47625</xdr:rowOff>
    </xdr:from>
    <xdr:to>
      <xdr:col>17</xdr:col>
      <xdr:colOff>19050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12</xdr:row>
      <xdr:rowOff>47625</xdr:rowOff>
    </xdr:from>
    <xdr:to>
      <xdr:col>17</xdr:col>
      <xdr:colOff>19050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_1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" connectionId="2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_1" connectionId="4" xr16:uid="{00000000-0016-0000-03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" connectionId="3" xr16:uid="{00000000-0016-0000-03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" connectionId="6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" connectionId="7" xr16:uid="{00000000-0016-0000-06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72" workbookViewId="0">
      <selection activeCell="E90" sqref="E90"/>
    </sheetView>
  </sheetViews>
  <sheetFormatPr baseColWidth="10" defaultColWidth="11" defaultRowHeight="16" x14ac:dyDescent="0.2"/>
  <cols>
    <col min="2" max="2" width="10.83203125" style="2"/>
    <col min="6" max="6" width="22.5" customWidth="1"/>
    <col min="7" max="7" width="17" customWidth="1"/>
  </cols>
  <sheetData>
    <row r="1" spans="1:9" x14ac:dyDescent="0.2">
      <c r="A1" t="s">
        <v>0</v>
      </c>
      <c r="B1" s="2" t="s">
        <v>1</v>
      </c>
      <c r="C1" t="s">
        <v>2</v>
      </c>
      <c r="D1" t="s">
        <v>81</v>
      </c>
      <c r="E1" t="s">
        <v>3</v>
      </c>
      <c r="F1" t="s">
        <v>4</v>
      </c>
      <c r="G1" t="s">
        <v>5</v>
      </c>
      <c r="H1" t="s">
        <v>108</v>
      </c>
      <c r="I1" t="s">
        <v>109</v>
      </c>
    </row>
    <row r="2" spans="1:9" x14ac:dyDescent="0.2">
      <c r="A2">
        <v>1975</v>
      </c>
      <c r="B2" s="2">
        <v>1975</v>
      </c>
      <c r="C2">
        <v>71.73</v>
      </c>
      <c r="F2" t="s">
        <v>6</v>
      </c>
    </row>
    <row r="3" spans="1:9" x14ac:dyDescent="0.2">
      <c r="A3">
        <v>1994</v>
      </c>
      <c r="B3" s="2" t="s">
        <v>7</v>
      </c>
      <c r="C3">
        <v>120</v>
      </c>
      <c r="F3" t="s">
        <v>8</v>
      </c>
    </row>
    <row r="4" spans="1:9" x14ac:dyDescent="0.2">
      <c r="A4">
        <v>1991</v>
      </c>
      <c r="B4" s="2">
        <v>1991</v>
      </c>
      <c r="C4">
        <v>133.1</v>
      </c>
      <c r="F4" t="s">
        <v>9</v>
      </c>
      <c r="G4" t="s">
        <v>10</v>
      </c>
    </row>
    <row r="5" spans="1:9" x14ac:dyDescent="0.2">
      <c r="A5">
        <v>1995</v>
      </c>
      <c r="B5" s="2">
        <v>1995</v>
      </c>
      <c r="C5">
        <v>113</v>
      </c>
      <c r="F5" t="s">
        <v>11</v>
      </c>
    </row>
    <row r="6" spans="1:9" x14ac:dyDescent="0.2">
      <c r="A6">
        <v>1979</v>
      </c>
      <c r="B6" s="2" t="s">
        <v>12</v>
      </c>
      <c r="C6">
        <v>114.7</v>
      </c>
      <c r="F6" t="s">
        <v>13</v>
      </c>
    </row>
    <row r="7" spans="1:9" x14ac:dyDescent="0.2">
      <c r="A7">
        <v>2000</v>
      </c>
      <c r="C7">
        <v>183.39</v>
      </c>
      <c r="F7" t="s">
        <v>14</v>
      </c>
      <c r="G7" t="s">
        <v>15</v>
      </c>
    </row>
    <row r="8" spans="1:9" x14ac:dyDescent="0.2">
      <c r="A8">
        <v>1976</v>
      </c>
      <c r="B8" s="2" t="s">
        <v>16</v>
      </c>
      <c r="C8">
        <v>121.5</v>
      </c>
      <c r="F8" t="s">
        <v>17</v>
      </c>
    </row>
    <row r="9" spans="1:9" x14ac:dyDescent="0.2">
      <c r="A9">
        <v>2000</v>
      </c>
      <c r="C9">
        <v>153.47999999999999</v>
      </c>
      <c r="F9" t="s">
        <v>18</v>
      </c>
      <c r="G9" t="s">
        <v>15</v>
      </c>
    </row>
    <row r="10" spans="1:9" x14ac:dyDescent="0.2">
      <c r="A10">
        <v>2000</v>
      </c>
      <c r="C10">
        <v>124.7</v>
      </c>
      <c r="F10" t="s">
        <v>19</v>
      </c>
      <c r="G10" t="s">
        <v>15</v>
      </c>
    </row>
    <row r="11" spans="1:9" x14ac:dyDescent="0.2">
      <c r="A11">
        <v>1994</v>
      </c>
      <c r="B11" s="2" t="s">
        <v>7</v>
      </c>
      <c r="C11">
        <v>118</v>
      </c>
      <c r="F11" t="s">
        <v>20</v>
      </c>
      <c r="G11" t="s">
        <v>21</v>
      </c>
    </row>
    <row r="12" spans="1:9" x14ac:dyDescent="0.2">
      <c r="A12">
        <v>1985</v>
      </c>
      <c r="B12" s="2" t="s">
        <v>22</v>
      </c>
      <c r="C12">
        <v>124.6</v>
      </c>
      <c r="D12">
        <v>2.7</v>
      </c>
      <c r="E12">
        <v>0.44</v>
      </c>
      <c r="F12" t="s">
        <v>23</v>
      </c>
      <c r="G12" t="s">
        <v>83</v>
      </c>
    </row>
    <row r="13" spans="1:9" x14ac:dyDescent="0.2">
      <c r="A13">
        <v>1998</v>
      </c>
      <c r="B13" s="2" t="s">
        <v>24</v>
      </c>
      <c r="C13">
        <v>137.4</v>
      </c>
      <c r="F13" t="s">
        <v>25</v>
      </c>
    </row>
    <row r="14" spans="1:9" x14ac:dyDescent="0.2">
      <c r="A14">
        <v>1990</v>
      </c>
      <c r="B14" s="2" t="s">
        <v>26</v>
      </c>
      <c r="C14">
        <v>135.69999999999999</v>
      </c>
      <c r="D14">
        <f>C14*0.16</f>
        <v>21.712</v>
      </c>
      <c r="F14" t="s">
        <v>27</v>
      </c>
    </row>
    <row r="15" spans="1:9" x14ac:dyDescent="0.2">
      <c r="A15">
        <v>1996</v>
      </c>
      <c r="B15" s="2" t="s">
        <v>28</v>
      </c>
      <c r="C15">
        <v>160.94999999999999</v>
      </c>
      <c r="F15" t="s">
        <v>29</v>
      </c>
      <c r="G15" t="s">
        <v>30</v>
      </c>
    </row>
    <row r="16" spans="1:9" x14ac:dyDescent="0.2">
      <c r="A16">
        <v>1983</v>
      </c>
      <c r="B16" s="2" t="s">
        <v>31</v>
      </c>
      <c r="C16">
        <v>122</v>
      </c>
      <c r="F16" t="s">
        <v>32</v>
      </c>
    </row>
    <row r="17" spans="1:7" x14ac:dyDescent="0.2">
      <c r="A17">
        <v>2002</v>
      </c>
      <c r="B17" s="2" t="s">
        <v>33</v>
      </c>
      <c r="C17">
        <v>109.29</v>
      </c>
      <c r="D17">
        <f>C17*0.25</f>
        <v>27.322500000000002</v>
      </c>
      <c r="F17" t="s">
        <v>34</v>
      </c>
    </row>
    <row r="18" spans="1:7" x14ac:dyDescent="0.2">
      <c r="A18">
        <v>1992</v>
      </c>
      <c r="B18" s="2" t="s">
        <v>35</v>
      </c>
      <c r="C18">
        <v>112.13</v>
      </c>
      <c r="E18">
        <v>0.28000000000000003</v>
      </c>
      <c r="F18" t="s">
        <v>36</v>
      </c>
      <c r="G18" t="s">
        <v>37</v>
      </c>
    </row>
    <row r="19" spans="1:7" x14ac:dyDescent="0.2">
      <c r="A19">
        <v>1950</v>
      </c>
      <c r="B19" s="2" t="s">
        <v>38</v>
      </c>
      <c r="C19">
        <v>125</v>
      </c>
      <c r="E19">
        <v>0.14000000000000001</v>
      </c>
      <c r="F19" t="s">
        <v>39</v>
      </c>
    </row>
    <row r="20" spans="1:7" x14ac:dyDescent="0.2">
      <c r="A20">
        <v>2000</v>
      </c>
      <c r="B20" s="2" t="s">
        <v>33</v>
      </c>
      <c r="C20">
        <v>108.42</v>
      </c>
      <c r="F20" t="s">
        <v>40</v>
      </c>
      <c r="G20" t="s">
        <v>84</v>
      </c>
    </row>
    <row r="21" spans="1:7" x14ac:dyDescent="0.2">
      <c r="A21">
        <v>2001</v>
      </c>
      <c r="B21" s="2" t="s">
        <v>33</v>
      </c>
      <c r="C21">
        <v>110.76</v>
      </c>
      <c r="F21" t="s">
        <v>40</v>
      </c>
      <c r="G21" t="s">
        <v>84</v>
      </c>
    </row>
    <row r="22" spans="1:7" x14ac:dyDescent="0.2">
      <c r="A22">
        <v>2002</v>
      </c>
      <c r="B22" s="2" t="s">
        <v>33</v>
      </c>
      <c r="C22">
        <v>107.82</v>
      </c>
      <c r="F22" t="s">
        <v>40</v>
      </c>
      <c r="G22" t="s">
        <v>84</v>
      </c>
    </row>
    <row r="23" spans="1:7" x14ac:dyDescent="0.2">
      <c r="A23">
        <v>2003</v>
      </c>
      <c r="B23" s="2" t="s">
        <v>33</v>
      </c>
      <c r="C23">
        <v>107.5</v>
      </c>
      <c r="F23" t="s">
        <v>40</v>
      </c>
      <c r="G23" t="s">
        <v>84</v>
      </c>
    </row>
    <row r="24" spans="1:7" x14ac:dyDescent="0.2">
      <c r="A24">
        <v>2000</v>
      </c>
      <c r="B24" s="2" t="s">
        <v>33</v>
      </c>
      <c r="C24">
        <v>101.79</v>
      </c>
      <c r="F24" t="s">
        <v>40</v>
      </c>
      <c r="G24" t="s">
        <v>84</v>
      </c>
    </row>
    <row r="25" spans="1:7" x14ac:dyDescent="0.2">
      <c r="A25">
        <v>2001</v>
      </c>
      <c r="B25" s="2" t="s">
        <v>33</v>
      </c>
      <c r="C25">
        <v>102.71</v>
      </c>
      <c r="F25" t="s">
        <v>40</v>
      </c>
      <c r="G25" t="s">
        <v>84</v>
      </c>
    </row>
    <row r="26" spans="1:7" x14ac:dyDescent="0.2">
      <c r="A26">
        <v>2002</v>
      </c>
      <c r="B26" s="2" t="s">
        <v>33</v>
      </c>
      <c r="C26">
        <v>124.82</v>
      </c>
      <c r="F26" t="s">
        <v>40</v>
      </c>
      <c r="G26" t="s">
        <v>84</v>
      </c>
    </row>
    <row r="27" spans="1:7" x14ac:dyDescent="0.2">
      <c r="A27">
        <v>2003</v>
      </c>
      <c r="B27" s="2" t="s">
        <v>33</v>
      </c>
      <c r="C27">
        <v>125.75</v>
      </c>
      <c r="F27" t="s">
        <v>40</v>
      </c>
      <c r="G27" t="s">
        <v>84</v>
      </c>
    </row>
    <row r="28" spans="1:7" x14ac:dyDescent="0.2">
      <c r="A28">
        <v>2000</v>
      </c>
      <c r="B28" s="2" t="s">
        <v>33</v>
      </c>
      <c r="C28">
        <v>123.41</v>
      </c>
      <c r="F28" t="s">
        <v>40</v>
      </c>
      <c r="G28" t="s">
        <v>84</v>
      </c>
    </row>
    <row r="29" spans="1:7" x14ac:dyDescent="0.2">
      <c r="A29">
        <v>2001</v>
      </c>
      <c r="B29" s="2" t="s">
        <v>33</v>
      </c>
      <c r="C29">
        <v>123.72</v>
      </c>
      <c r="F29" t="s">
        <v>40</v>
      </c>
      <c r="G29" t="s">
        <v>84</v>
      </c>
    </row>
    <row r="30" spans="1:7" x14ac:dyDescent="0.2">
      <c r="A30">
        <v>2000</v>
      </c>
      <c r="B30" s="2" t="s">
        <v>41</v>
      </c>
      <c r="C30">
        <v>132.25</v>
      </c>
      <c r="F30" t="s">
        <v>42</v>
      </c>
      <c r="G30" t="s">
        <v>43</v>
      </c>
    </row>
    <row r="31" spans="1:7" x14ac:dyDescent="0.2">
      <c r="A31">
        <v>2002</v>
      </c>
      <c r="B31" s="2" t="s">
        <v>44</v>
      </c>
      <c r="C31">
        <v>131.5</v>
      </c>
      <c r="F31" t="s">
        <v>45</v>
      </c>
    </row>
    <row r="32" spans="1:7" x14ac:dyDescent="0.2">
      <c r="A32">
        <v>2001</v>
      </c>
      <c r="B32" s="2">
        <v>2001</v>
      </c>
      <c r="C32">
        <f>AVERAGE(65,108,117)</f>
        <v>96.666666666666671</v>
      </c>
      <c r="F32" t="s">
        <v>46</v>
      </c>
      <c r="G32" t="s">
        <v>47</v>
      </c>
    </row>
    <row r="33" spans="1:7" x14ac:dyDescent="0.2">
      <c r="A33">
        <v>1993</v>
      </c>
      <c r="B33" s="2" t="s">
        <v>48</v>
      </c>
      <c r="C33">
        <v>124</v>
      </c>
      <c r="F33" t="s">
        <v>49</v>
      </c>
    </row>
    <row r="34" spans="1:7" x14ac:dyDescent="0.2">
      <c r="A34">
        <v>2000</v>
      </c>
      <c r="B34" s="2">
        <v>2000</v>
      </c>
      <c r="C34">
        <v>118</v>
      </c>
      <c r="F34" t="s">
        <v>50</v>
      </c>
    </row>
    <row r="35" spans="1:7" x14ac:dyDescent="0.2">
      <c r="A35">
        <v>2000</v>
      </c>
      <c r="B35" s="2" t="s">
        <v>51</v>
      </c>
      <c r="C35">
        <v>108</v>
      </c>
      <c r="F35" t="s">
        <v>52</v>
      </c>
    </row>
    <row r="36" spans="1:7" x14ac:dyDescent="0.2">
      <c r="A36">
        <v>2001</v>
      </c>
      <c r="B36" s="2" t="s">
        <v>51</v>
      </c>
      <c r="C36">
        <v>110.33</v>
      </c>
      <c r="F36" t="s">
        <v>52</v>
      </c>
    </row>
    <row r="37" spans="1:7" x14ac:dyDescent="0.2">
      <c r="A37">
        <v>2002</v>
      </c>
      <c r="B37" s="2" t="s">
        <v>51</v>
      </c>
      <c r="C37">
        <v>107.4</v>
      </c>
      <c r="F37" t="s">
        <v>52</v>
      </c>
    </row>
    <row r="38" spans="1:7" x14ac:dyDescent="0.2">
      <c r="A38">
        <v>2003</v>
      </c>
      <c r="B38" s="2" t="s">
        <v>51</v>
      </c>
      <c r="C38">
        <v>107.09</v>
      </c>
      <c r="F38" t="s">
        <v>52</v>
      </c>
    </row>
    <row r="39" spans="1:7" x14ac:dyDescent="0.2">
      <c r="A39">
        <v>1990</v>
      </c>
      <c r="B39" s="2" t="s">
        <v>26</v>
      </c>
      <c r="C39">
        <v>126.4</v>
      </c>
      <c r="F39" t="s">
        <v>53</v>
      </c>
    </row>
    <row r="40" spans="1:7" x14ac:dyDescent="0.2">
      <c r="A40">
        <v>1990</v>
      </c>
      <c r="B40" s="2" t="s">
        <v>26</v>
      </c>
      <c r="C40">
        <v>139.69999999999999</v>
      </c>
      <c r="E40">
        <v>0.27</v>
      </c>
      <c r="F40" t="s">
        <v>53</v>
      </c>
    </row>
    <row r="41" spans="1:7" x14ac:dyDescent="0.2">
      <c r="A41">
        <v>1990</v>
      </c>
      <c r="B41" s="2" t="s">
        <v>26</v>
      </c>
      <c r="C41">
        <v>131</v>
      </c>
      <c r="F41" t="s">
        <v>53</v>
      </c>
    </row>
    <row r="42" spans="1:7" x14ac:dyDescent="0.2">
      <c r="A42">
        <v>1994</v>
      </c>
      <c r="B42" s="2" t="s">
        <v>54</v>
      </c>
      <c r="C42">
        <v>129</v>
      </c>
      <c r="F42" t="s">
        <v>55</v>
      </c>
      <c r="G42" t="s">
        <v>56</v>
      </c>
    </row>
    <row r="43" spans="1:7" x14ac:dyDescent="0.2">
      <c r="A43">
        <v>2001</v>
      </c>
      <c r="B43" s="2">
        <v>2001</v>
      </c>
      <c r="C43">
        <v>120</v>
      </c>
      <c r="F43" t="s">
        <v>57</v>
      </c>
    </row>
    <row r="44" spans="1:7" x14ac:dyDescent="0.2">
      <c r="A44">
        <v>2006</v>
      </c>
      <c r="B44" s="2" t="s">
        <v>58</v>
      </c>
      <c r="C44">
        <v>107</v>
      </c>
      <c r="F44" t="s">
        <v>59</v>
      </c>
    </row>
    <row r="45" spans="1:7" x14ac:dyDescent="0.2">
      <c r="A45">
        <v>2002</v>
      </c>
      <c r="B45" s="2" t="s">
        <v>33</v>
      </c>
      <c r="C45">
        <v>118</v>
      </c>
      <c r="D45">
        <v>26</v>
      </c>
      <c r="F45" t="s">
        <v>60</v>
      </c>
    </row>
    <row r="46" spans="1:7" x14ac:dyDescent="0.2">
      <c r="A46">
        <v>1993</v>
      </c>
      <c r="B46" s="2" t="s">
        <v>61</v>
      </c>
      <c r="C46">
        <v>117</v>
      </c>
      <c r="F46" t="s">
        <v>62</v>
      </c>
    </row>
    <row r="47" spans="1:7" x14ac:dyDescent="0.2">
      <c r="A47">
        <v>2002</v>
      </c>
      <c r="B47" s="2" t="s">
        <v>63</v>
      </c>
      <c r="C47">
        <v>123</v>
      </c>
      <c r="F47" t="s">
        <v>64</v>
      </c>
    </row>
    <row r="48" spans="1:7" x14ac:dyDescent="0.2">
      <c r="A48">
        <v>2000</v>
      </c>
      <c r="B48" s="2" t="s">
        <v>65</v>
      </c>
      <c r="C48">
        <v>119</v>
      </c>
      <c r="D48">
        <v>6</v>
      </c>
      <c r="F48" t="s">
        <v>66</v>
      </c>
    </row>
    <row r="49" spans="1:7" x14ac:dyDescent="0.2">
      <c r="A49">
        <v>2002</v>
      </c>
      <c r="B49" s="2" t="s">
        <v>51</v>
      </c>
      <c r="C49">
        <v>110.5</v>
      </c>
      <c r="D49">
        <v>21.3</v>
      </c>
      <c r="F49" t="s">
        <v>67</v>
      </c>
    </row>
    <row r="50" spans="1:7" x14ac:dyDescent="0.2">
      <c r="A50">
        <v>2000</v>
      </c>
      <c r="B50" s="2">
        <v>2000</v>
      </c>
      <c r="C50">
        <v>134</v>
      </c>
      <c r="F50" t="s">
        <v>68</v>
      </c>
      <c r="G50" t="s">
        <v>15</v>
      </c>
    </row>
    <row r="51" spans="1:7" x14ac:dyDescent="0.2">
      <c r="A51">
        <v>2000</v>
      </c>
      <c r="B51" s="2">
        <v>2000</v>
      </c>
      <c r="C51">
        <v>141</v>
      </c>
      <c r="F51" t="s">
        <v>69</v>
      </c>
      <c r="G51" t="s">
        <v>70</v>
      </c>
    </row>
    <row r="52" spans="1:7" x14ac:dyDescent="0.2">
      <c r="A52">
        <v>2010</v>
      </c>
      <c r="B52" s="2">
        <v>2010</v>
      </c>
      <c r="C52">
        <v>147.5</v>
      </c>
      <c r="F52" t="s">
        <v>69</v>
      </c>
      <c r="G52" t="s">
        <v>70</v>
      </c>
    </row>
    <row r="53" spans="1:7" x14ac:dyDescent="0.2">
      <c r="A53">
        <v>2004</v>
      </c>
      <c r="B53" s="2" t="s">
        <v>71</v>
      </c>
      <c r="C53">
        <v>119</v>
      </c>
      <c r="E53">
        <v>1.8100000000000002E-2</v>
      </c>
      <c r="F53" t="s">
        <v>72</v>
      </c>
      <c r="G53" t="s">
        <v>73</v>
      </c>
    </row>
    <row r="54" spans="1:7" x14ac:dyDescent="0.2">
      <c r="A54">
        <v>2004</v>
      </c>
      <c r="B54" s="2" t="s">
        <v>71</v>
      </c>
      <c r="C54">
        <v>112</v>
      </c>
      <c r="E54">
        <v>5.0000000000000001E-3</v>
      </c>
      <c r="F54" t="s">
        <v>72</v>
      </c>
      <c r="G54" t="s">
        <v>73</v>
      </c>
    </row>
    <row r="55" spans="1:7" x14ac:dyDescent="0.2">
      <c r="A55">
        <v>2004</v>
      </c>
      <c r="B55" s="2" t="s">
        <v>71</v>
      </c>
      <c r="C55">
        <v>148</v>
      </c>
      <c r="E55">
        <v>7.8E-2</v>
      </c>
      <c r="F55" t="s">
        <v>72</v>
      </c>
      <c r="G55" t="s">
        <v>73</v>
      </c>
    </row>
    <row r="56" spans="1:7" x14ac:dyDescent="0.2">
      <c r="A56">
        <v>2004</v>
      </c>
      <c r="B56" s="2" t="s">
        <v>71</v>
      </c>
      <c r="C56">
        <v>147</v>
      </c>
      <c r="E56">
        <v>0.41699999999999998</v>
      </c>
      <c r="F56" t="s">
        <v>72</v>
      </c>
      <c r="G56" t="s">
        <v>73</v>
      </c>
    </row>
    <row r="57" spans="1:7" x14ac:dyDescent="0.2">
      <c r="A57">
        <v>2004</v>
      </c>
      <c r="B57" s="2" t="s">
        <v>71</v>
      </c>
      <c r="C57">
        <v>130</v>
      </c>
      <c r="E57">
        <v>0.35299999999999998</v>
      </c>
      <c r="F57" t="s">
        <v>72</v>
      </c>
      <c r="G57" t="s">
        <v>73</v>
      </c>
    </row>
    <row r="58" spans="1:7" x14ac:dyDescent="0.2">
      <c r="A58">
        <v>2004</v>
      </c>
      <c r="B58" s="2" t="s">
        <v>71</v>
      </c>
      <c r="C58">
        <v>131</v>
      </c>
      <c r="E58">
        <v>0.26200000000000001</v>
      </c>
      <c r="F58" t="s">
        <v>72</v>
      </c>
      <c r="G58" t="s">
        <v>73</v>
      </c>
    </row>
    <row r="59" spans="1:7" x14ac:dyDescent="0.2">
      <c r="A59">
        <v>2004</v>
      </c>
      <c r="B59" s="2" t="s">
        <v>71</v>
      </c>
      <c r="C59">
        <v>149</v>
      </c>
      <c r="E59">
        <v>0.621</v>
      </c>
      <c r="F59" t="s">
        <v>72</v>
      </c>
      <c r="G59" t="s">
        <v>73</v>
      </c>
    </row>
    <row r="60" spans="1:7" x14ac:dyDescent="0.2">
      <c r="A60">
        <v>2004</v>
      </c>
      <c r="B60" s="2" t="s">
        <v>71</v>
      </c>
      <c r="C60">
        <v>140</v>
      </c>
      <c r="E60">
        <v>0.59799999999999998</v>
      </c>
      <c r="F60" t="s">
        <v>72</v>
      </c>
      <c r="G60" t="s">
        <v>73</v>
      </c>
    </row>
    <row r="61" spans="1:7" x14ac:dyDescent="0.2">
      <c r="A61">
        <v>2004</v>
      </c>
      <c r="B61" s="2" t="s">
        <v>71</v>
      </c>
      <c r="C61">
        <v>153</v>
      </c>
      <c r="E61">
        <v>0.50800000000000001</v>
      </c>
      <c r="F61" t="s">
        <v>72</v>
      </c>
      <c r="G61" t="s">
        <v>73</v>
      </c>
    </row>
    <row r="62" spans="1:7" x14ac:dyDescent="0.2">
      <c r="A62">
        <v>2004</v>
      </c>
      <c r="B62" s="2" t="s">
        <v>71</v>
      </c>
      <c r="C62">
        <v>169</v>
      </c>
      <c r="E62">
        <v>0.45400000000000001</v>
      </c>
      <c r="F62" t="s">
        <v>72</v>
      </c>
      <c r="G62" t="s">
        <v>73</v>
      </c>
    </row>
    <row r="63" spans="1:7" x14ac:dyDescent="0.2">
      <c r="A63">
        <v>2005</v>
      </c>
      <c r="B63" s="2" t="s">
        <v>74</v>
      </c>
      <c r="C63">
        <v>117</v>
      </c>
      <c r="D63">
        <v>13</v>
      </c>
      <c r="E63">
        <v>0.41</v>
      </c>
      <c r="F63" t="s">
        <v>75</v>
      </c>
      <c r="G63" t="s">
        <v>76</v>
      </c>
    </row>
    <row r="64" spans="1:7" x14ac:dyDescent="0.2">
      <c r="A64">
        <v>2005</v>
      </c>
      <c r="B64" s="2" t="s">
        <v>74</v>
      </c>
      <c r="C64">
        <v>112</v>
      </c>
      <c r="E64">
        <v>0.28000000000000003</v>
      </c>
      <c r="F64" t="s">
        <v>75</v>
      </c>
      <c r="G64" t="s">
        <v>77</v>
      </c>
    </row>
    <row r="65" spans="1:8" x14ac:dyDescent="0.2">
      <c r="A65">
        <v>2005</v>
      </c>
      <c r="B65" s="2" t="s">
        <v>74</v>
      </c>
      <c r="C65">
        <v>120</v>
      </c>
      <c r="F65" t="s">
        <v>75</v>
      </c>
      <c r="G65" t="s">
        <v>82</v>
      </c>
    </row>
    <row r="66" spans="1:8" x14ac:dyDescent="0.2">
      <c r="A66">
        <v>1995</v>
      </c>
      <c r="B66" s="2" t="s">
        <v>78</v>
      </c>
      <c r="C66">
        <v>162.5</v>
      </c>
      <c r="F66" t="s">
        <v>79</v>
      </c>
      <c r="G66" t="s">
        <v>80</v>
      </c>
    </row>
    <row r="67" spans="1:8" x14ac:dyDescent="0.2">
      <c r="A67" s="1">
        <v>2009</v>
      </c>
      <c r="B67" s="3" t="s">
        <v>88</v>
      </c>
      <c r="C67" s="1">
        <v>147</v>
      </c>
      <c r="D67" s="1">
        <v>16</v>
      </c>
      <c r="E67" s="1"/>
      <c r="F67" s="1" t="s">
        <v>89</v>
      </c>
      <c r="G67" s="1" t="s">
        <v>90</v>
      </c>
      <c r="H67" s="1"/>
    </row>
    <row r="68" spans="1:8" x14ac:dyDescent="0.2">
      <c r="A68" s="1">
        <v>2007</v>
      </c>
      <c r="B68" s="3"/>
      <c r="C68" s="1">
        <v>140</v>
      </c>
      <c r="D68" s="1"/>
      <c r="E68" s="1"/>
      <c r="F68" s="1" t="s">
        <v>91</v>
      </c>
      <c r="G68" s="1" t="s">
        <v>92</v>
      </c>
      <c r="H68" s="1"/>
    </row>
    <row r="69" spans="1:8" x14ac:dyDescent="0.2">
      <c r="A69" s="1">
        <v>2000</v>
      </c>
      <c r="B69" s="3" t="s">
        <v>65</v>
      </c>
      <c r="C69" s="1">
        <v>119</v>
      </c>
      <c r="D69" s="1">
        <v>6</v>
      </c>
      <c r="E69" s="1">
        <v>8.3000000000000004E-2</v>
      </c>
      <c r="F69" s="1" t="s">
        <v>66</v>
      </c>
      <c r="G69" s="1" t="s">
        <v>93</v>
      </c>
      <c r="H69" s="1" t="s">
        <v>94</v>
      </c>
    </row>
    <row r="70" spans="1:8" x14ac:dyDescent="0.2">
      <c r="A70" s="1">
        <f>AVERAGE(2000,2014)</f>
        <v>2007</v>
      </c>
      <c r="B70" s="3" t="s">
        <v>107</v>
      </c>
      <c r="C70" s="1">
        <v>144</v>
      </c>
      <c r="D70" s="1"/>
      <c r="E70" s="1">
        <v>6.9000000000000006E-2</v>
      </c>
      <c r="F70" s="1" t="s">
        <v>120</v>
      </c>
      <c r="G70" s="1" t="s">
        <v>95</v>
      </c>
      <c r="H70" s="1" t="s">
        <v>100</v>
      </c>
    </row>
    <row r="71" spans="1:8" x14ac:dyDescent="0.2">
      <c r="A71" s="1">
        <f>AVERAGE(1982,2012)</f>
        <v>1997</v>
      </c>
      <c r="B71" s="3" t="s">
        <v>113</v>
      </c>
      <c r="C71" s="1">
        <v>109</v>
      </c>
      <c r="D71" s="1"/>
      <c r="E71" s="1">
        <v>0.01</v>
      </c>
      <c r="F71" s="1" t="s">
        <v>120</v>
      </c>
      <c r="G71" s="1" t="s">
        <v>110</v>
      </c>
      <c r="H71" s="1" t="s">
        <v>101</v>
      </c>
    </row>
    <row r="72" spans="1:8" x14ac:dyDescent="0.2">
      <c r="A72" s="1">
        <f>AVERAGE(1982,2012)</f>
        <v>1997</v>
      </c>
      <c r="B72" s="3" t="s">
        <v>113</v>
      </c>
      <c r="C72" s="1">
        <v>120</v>
      </c>
      <c r="D72" s="1"/>
      <c r="E72" s="1">
        <v>-0.01</v>
      </c>
      <c r="F72" s="1" t="s">
        <v>120</v>
      </c>
      <c r="G72" s="1" t="s">
        <v>111</v>
      </c>
      <c r="H72" s="1" t="s">
        <v>101</v>
      </c>
    </row>
    <row r="73" spans="1:8" x14ac:dyDescent="0.2">
      <c r="A73" s="1">
        <v>1997</v>
      </c>
      <c r="B73" s="3" t="s">
        <v>113</v>
      </c>
      <c r="C73" s="1">
        <v>123.79</v>
      </c>
      <c r="D73" s="1"/>
      <c r="E73" s="1">
        <v>1.4999999999999999E-2</v>
      </c>
      <c r="F73" s="1" t="s">
        <v>120</v>
      </c>
      <c r="G73" s="1" t="s">
        <v>112</v>
      </c>
      <c r="H73" s="1" t="s">
        <v>101</v>
      </c>
    </row>
    <row r="74" spans="1:8" x14ac:dyDescent="0.2">
      <c r="A74" s="1">
        <v>2008</v>
      </c>
      <c r="B74" s="3" t="s">
        <v>117</v>
      </c>
      <c r="C74" s="1">
        <v>100.21</v>
      </c>
      <c r="D74" s="1"/>
      <c r="E74" s="1">
        <v>0.36</v>
      </c>
      <c r="F74" s="1" t="s">
        <v>120</v>
      </c>
      <c r="G74" s="1" t="s">
        <v>96</v>
      </c>
      <c r="H74" s="1" t="s">
        <v>102</v>
      </c>
    </row>
    <row r="75" spans="1:8" x14ac:dyDescent="0.2">
      <c r="A75" s="1">
        <v>1996</v>
      </c>
      <c r="B75" s="3" t="s">
        <v>119</v>
      </c>
      <c r="C75" s="1">
        <v>133.87</v>
      </c>
      <c r="D75" s="1"/>
      <c r="E75" s="1">
        <v>0.29499999999999998</v>
      </c>
      <c r="F75" s="1" t="s">
        <v>120</v>
      </c>
      <c r="G75" s="1" t="s">
        <v>97</v>
      </c>
      <c r="H75" s="1" t="s">
        <v>103</v>
      </c>
    </row>
    <row r="76" spans="1:8" x14ac:dyDescent="0.2">
      <c r="A76" s="1">
        <f>AVERAGE(2000,2016)</f>
        <v>2008</v>
      </c>
      <c r="B76" s="3" t="s">
        <v>106</v>
      </c>
      <c r="C76" s="1">
        <f>AVERAGE(121.6,122.46,122.76,122.93,124.74,123.41,126.02,124.7,123.82,125.38,125.9,126.79,125.66,126.81,128.35,129.42,127.7)</f>
        <v>125.2029411764706</v>
      </c>
      <c r="D76" s="1"/>
      <c r="E76" s="1">
        <v>0.39</v>
      </c>
      <c r="F76" s="1" t="s">
        <v>104</v>
      </c>
      <c r="G76" s="1" t="s">
        <v>98</v>
      </c>
    </row>
    <row r="77" spans="1:8" x14ac:dyDescent="0.2">
      <c r="A77" s="1">
        <v>1996</v>
      </c>
      <c r="B77" s="3" t="s">
        <v>119</v>
      </c>
      <c r="C77" s="1">
        <v>102</v>
      </c>
      <c r="D77" s="1"/>
      <c r="E77" s="1">
        <v>0.14099999999999999</v>
      </c>
      <c r="F77" s="1" t="s">
        <v>94</v>
      </c>
      <c r="G77" s="1" t="s">
        <v>99</v>
      </c>
      <c r="H77" s="1" t="s">
        <v>105</v>
      </c>
    </row>
    <row r="78" spans="1:8" x14ac:dyDescent="0.2">
      <c r="A78" s="1">
        <v>2006</v>
      </c>
      <c r="B78" s="3" t="s">
        <v>85</v>
      </c>
      <c r="C78" s="1">
        <v>122</v>
      </c>
      <c r="D78" s="1">
        <v>25</v>
      </c>
      <c r="E78" s="1">
        <v>0.27</v>
      </c>
      <c r="F78" s="1" t="s">
        <v>86</v>
      </c>
      <c r="G78" s="1" t="s">
        <v>87</v>
      </c>
    </row>
  </sheetData>
  <phoneticPr fontId="18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G27" sqref="G27:G28"/>
    </sheetView>
  </sheetViews>
  <sheetFormatPr baseColWidth="10" defaultColWidth="8.83203125" defaultRowHeight="16" x14ac:dyDescent="0.2"/>
  <cols>
    <col min="2" max="2" width="7.33203125" style="4" bestFit="1" customWidth="1"/>
    <col min="3" max="3" width="6.83203125" bestFit="1" customWidth="1"/>
  </cols>
  <sheetData>
    <row r="1" spans="1:3" x14ac:dyDescent="0.2">
      <c r="B1" s="4" t="s">
        <v>0</v>
      </c>
      <c r="C1" t="s">
        <v>2</v>
      </c>
    </row>
    <row r="2" spans="1:3" x14ac:dyDescent="0.2">
      <c r="A2" s="4">
        <v>82.02</v>
      </c>
      <c r="B2" s="4">
        <f>1900+A2</f>
        <v>1982.02</v>
      </c>
      <c r="C2">
        <v>117.98</v>
      </c>
    </row>
    <row r="3" spans="1:3" x14ac:dyDescent="0.2">
      <c r="A3" s="4">
        <v>82.96</v>
      </c>
      <c r="B3" s="4">
        <f t="shared" ref="B3:B31" si="0">1900+A3</f>
        <v>1982.96</v>
      </c>
      <c r="C3">
        <v>117.98</v>
      </c>
    </row>
    <row r="4" spans="1:3" x14ac:dyDescent="0.2">
      <c r="A4" s="4">
        <v>83.99</v>
      </c>
      <c r="B4" s="4">
        <f t="shared" si="0"/>
        <v>1983.99</v>
      </c>
      <c r="C4">
        <v>116.85</v>
      </c>
    </row>
    <row r="5" spans="1:3" x14ac:dyDescent="0.2">
      <c r="A5" s="4">
        <v>85.02</v>
      </c>
      <c r="B5" s="4">
        <f t="shared" si="0"/>
        <v>1985.02</v>
      </c>
      <c r="C5">
        <v>118.83</v>
      </c>
    </row>
    <row r="6" spans="1:3" x14ac:dyDescent="0.2">
      <c r="A6" s="4">
        <v>86</v>
      </c>
      <c r="B6" s="4">
        <f t="shared" si="0"/>
        <v>1986</v>
      </c>
      <c r="C6">
        <v>119.32</v>
      </c>
    </row>
    <row r="7" spans="1:3" x14ac:dyDescent="0.2">
      <c r="A7" s="4">
        <v>86.99</v>
      </c>
      <c r="B7" s="4">
        <f t="shared" si="0"/>
        <v>1986.99</v>
      </c>
      <c r="C7">
        <v>118.81</v>
      </c>
    </row>
    <row r="8" spans="1:3" x14ac:dyDescent="0.2">
      <c r="A8" s="4">
        <v>87.97</v>
      </c>
      <c r="B8" s="4">
        <f t="shared" si="0"/>
        <v>1987.97</v>
      </c>
      <c r="C8">
        <v>120.18</v>
      </c>
    </row>
    <row r="9" spans="1:3" x14ac:dyDescent="0.2">
      <c r="A9" s="4">
        <v>89</v>
      </c>
      <c r="B9" s="4">
        <f t="shared" si="0"/>
        <v>1989</v>
      </c>
      <c r="C9">
        <v>119.68</v>
      </c>
    </row>
    <row r="10" spans="1:3" x14ac:dyDescent="0.2">
      <c r="A10" s="4">
        <v>89.94</v>
      </c>
      <c r="B10" s="4">
        <f t="shared" si="0"/>
        <v>1989.94</v>
      </c>
      <c r="C10">
        <v>121.29</v>
      </c>
    </row>
    <row r="11" spans="1:3" x14ac:dyDescent="0.2">
      <c r="A11" s="4">
        <v>90.97</v>
      </c>
      <c r="B11" s="4">
        <f t="shared" si="0"/>
        <v>1990.97</v>
      </c>
      <c r="C11">
        <v>120.41</v>
      </c>
    </row>
    <row r="12" spans="1:3" x14ac:dyDescent="0.2">
      <c r="A12" s="4">
        <v>91.96</v>
      </c>
      <c r="B12" s="4">
        <f t="shared" si="0"/>
        <v>1991.96</v>
      </c>
      <c r="C12">
        <v>119.16</v>
      </c>
    </row>
    <row r="13" spans="1:3" x14ac:dyDescent="0.2">
      <c r="A13" s="4">
        <v>93.03</v>
      </c>
      <c r="B13" s="4">
        <f t="shared" si="0"/>
        <v>1993.03</v>
      </c>
      <c r="C13">
        <v>119.02</v>
      </c>
    </row>
    <row r="14" spans="1:3" x14ac:dyDescent="0.2">
      <c r="A14" s="4">
        <v>94.01</v>
      </c>
      <c r="B14" s="4">
        <f t="shared" si="0"/>
        <v>1994.01</v>
      </c>
      <c r="C14">
        <v>119.64</v>
      </c>
    </row>
    <row r="15" spans="1:3" x14ac:dyDescent="0.2">
      <c r="A15" s="4">
        <v>94.96</v>
      </c>
      <c r="B15" s="4">
        <f t="shared" si="0"/>
        <v>1994.96</v>
      </c>
      <c r="C15">
        <v>121</v>
      </c>
    </row>
    <row r="16" spans="1:3" x14ac:dyDescent="0.2">
      <c r="A16" s="4">
        <v>95.98</v>
      </c>
      <c r="B16" s="4">
        <f t="shared" si="0"/>
        <v>1995.98</v>
      </c>
      <c r="C16">
        <v>119.75</v>
      </c>
    </row>
    <row r="17" spans="1:3" x14ac:dyDescent="0.2">
      <c r="A17" s="4">
        <v>97.01</v>
      </c>
      <c r="B17" s="4">
        <f t="shared" si="0"/>
        <v>1997.01</v>
      </c>
      <c r="C17">
        <v>121.73</v>
      </c>
    </row>
    <row r="18" spans="1:3" x14ac:dyDescent="0.2">
      <c r="A18" s="4">
        <v>98</v>
      </c>
      <c r="B18" s="4">
        <f t="shared" si="0"/>
        <v>1998</v>
      </c>
      <c r="C18">
        <v>121.6</v>
      </c>
    </row>
    <row r="19" spans="1:3" x14ac:dyDescent="0.2">
      <c r="A19" s="4">
        <v>99.03</v>
      </c>
      <c r="B19" s="4">
        <f t="shared" si="0"/>
        <v>1999.03</v>
      </c>
      <c r="C19">
        <v>119.48</v>
      </c>
    </row>
    <row r="20" spans="1:3" x14ac:dyDescent="0.2">
      <c r="A20" s="4">
        <v>100.01</v>
      </c>
      <c r="B20" s="4">
        <f t="shared" si="0"/>
        <v>2000.01</v>
      </c>
      <c r="C20">
        <v>119.97</v>
      </c>
    </row>
    <row r="21" spans="1:3" x14ac:dyDescent="0.2">
      <c r="A21" s="4">
        <v>101.04</v>
      </c>
      <c r="B21" s="4">
        <f t="shared" si="0"/>
        <v>2001.04</v>
      </c>
      <c r="C21">
        <v>118.97</v>
      </c>
    </row>
    <row r="22" spans="1:3" x14ac:dyDescent="0.2">
      <c r="A22" s="4">
        <v>101.98</v>
      </c>
      <c r="B22" s="4">
        <f t="shared" si="0"/>
        <v>2001.98</v>
      </c>
      <c r="C22">
        <v>117.09</v>
      </c>
    </row>
    <row r="23" spans="1:3" x14ac:dyDescent="0.2">
      <c r="A23" s="4">
        <v>102.97</v>
      </c>
      <c r="B23" s="4">
        <f t="shared" si="0"/>
        <v>2002.97</v>
      </c>
      <c r="C23">
        <v>117.33</v>
      </c>
    </row>
    <row r="24" spans="1:3" x14ac:dyDescent="0.2">
      <c r="A24" s="4">
        <v>103.95</v>
      </c>
      <c r="B24" s="4">
        <f t="shared" si="0"/>
        <v>2003.95</v>
      </c>
      <c r="C24">
        <v>120.94</v>
      </c>
    </row>
    <row r="25" spans="1:3" x14ac:dyDescent="0.2">
      <c r="A25" s="4">
        <v>104.94</v>
      </c>
      <c r="B25" s="4">
        <f t="shared" si="0"/>
        <v>2004.94</v>
      </c>
      <c r="C25">
        <v>122.3</v>
      </c>
    </row>
    <row r="26" spans="1:3" x14ac:dyDescent="0.2">
      <c r="A26" s="4">
        <v>105.92</v>
      </c>
      <c r="B26" s="4">
        <f t="shared" si="0"/>
        <v>2005.92</v>
      </c>
      <c r="C26">
        <v>121.29</v>
      </c>
    </row>
    <row r="27" spans="1:3" x14ac:dyDescent="0.2">
      <c r="A27" s="4">
        <v>106.99</v>
      </c>
      <c r="B27" s="4">
        <f t="shared" si="0"/>
        <v>2006.99</v>
      </c>
      <c r="C27">
        <v>120.91</v>
      </c>
    </row>
    <row r="28" spans="1:3" x14ac:dyDescent="0.2">
      <c r="A28" s="4">
        <v>108.02</v>
      </c>
      <c r="B28" s="4">
        <f t="shared" si="0"/>
        <v>2008.02</v>
      </c>
      <c r="C28">
        <v>120.04</v>
      </c>
    </row>
    <row r="29" spans="1:3" x14ac:dyDescent="0.2">
      <c r="A29" s="4">
        <v>108.92</v>
      </c>
      <c r="B29" s="4">
        <f t="shared" si="0"/>
        <v>2008.92</v>
      </c>
      <c r="C29">
        <v>120.15</v>
      </c>
    </row>
    <row r="30" spans="1:3" x14ac:dyDescent="0.2">
      <c r="A30" s="4">
        <v>109.95</v>
      </c>
      <c r="B30" s="4">
        <f t="shared" si="0"/>
        <v>2009.95</v>
      </c>
      <c r="C30">
        <v>121.51</v>
      </c>
    </row>
    <row r="31" spans="1:3" x14ac:dyDescent="0.2">
      <c r="A31" s="4">
        <v>110.98</v>
      </c>
      <c r="B31" s="4">
        <f t="shared" si="0"/>
        <v>2010.98</v>
      </c>
      <c r="C31">
        <v>121.88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2" sqref="B2:C16"/>
    </sheetView>
  </sheetViews>
  <sheetFormatPr baseColWidth="10" defaultColWidth="8.83203125" defaultRowHeight="16" x14ac:dyDescent="0.2"/>
  <cols>
    <col min="1" max="1" width="6.83203125" bestFit="1" customWidth="1"/>
    <col min="3" max="3" width="6.832031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99.92</v>
      </c>
      <c r="B2">
        <f>1900+A2</f>
        <v>1999.92</v>
      </c>
      <c r="C2">
        <v>144.35</v>
      </c>
    </row>
    <row r="3" spans="1:3" x14ac:dyDescent="0.2">
      <c r="A3">
        <v>100.95</v>
      </c>
      <c r="B3">
        <f t="shared" ref="B3:B16" si="0">1900+A3</f>
        <v>2000.95</v>
      </c>
      <c r="C3">
        <v>144.1</v>
      </c>
    </row>
    <row r="4" spans="1:3" x14ac:dyDescent="0.2">
      <c r="A4">
        <v>101.93</v>
      </c>
      <c r="B4">
        <f t="shared" si="0"/>
        <v>2001.93</v>
      </c>
      <c r="C4">
        <v>142.97</v>
      </c>
    </row>
    <row r="5" spans="1:3" x14ac:dyDescent="0.2">
      <c r="A5">
        <v>102.96</v>
      </c>
      <c r="B5">
        <f t="shared" si="0"/>
        <v>2002.96</v>
      </c>
      <c r="C5">
        <v>143.09</v>
      </c>
    </row>
    <row r="6" spans="1:3" x14ac:dyDescent="0.2">
      <c r="A6">
        <v>103.99</v>
      </c>
      <c r="B6">
        <f t="shared" si="0"/>
        <v>2003.99</v>
      </c>
      <c r="C6">
        <v>144.19999999999999</v>
      </c>
    </row>
    <row r="7" spans="1:3" x14ac:dyDescent="0.2">
      <c r="A7">
        <v>104.98</v>
      </c>
      <c r="B7">
        <f t="shared" si="0"/>
        <v>2004.98</v>
      </c>
      <c r="C7">
        <v>144.07</v>
      </c>
    </row>
    <row r="8" spans="1:3" x14ac:dyDescent="0.2">
      <c r="A8">
        <v>105.96</v>
      </c>
      <c r="B8">
        <f t="shared" si="0"/>
        <v>2005.96</v>
      </c>
      <c r="C8">
        <v>144.81</v>
      </c>
    </row>
    <row r="9" spans="1:3" x14ac:dyDescent="0.2">
      <c r="A9">
        <v>106.99</v>
      </c>
      <c r="B9">
        <f t="shared" si="0"/>
        <v>2006.99</v>
      </c>
      <c r="C9">
        <v>145.16999999999999</v>
      </c>
    </row>
    <row r="10" spans="1:3" x14ac:dyDescent="0.2">
      <c r="A10">
        <v>107.93</v>
      </c>
      <c r="B10">
        <f t="shared" si="0"/>
        <v>2007.93</v>
      </c>
      <c r="C10">
        <v>144.55000000000001</v>
      </c>
    </row>
    <row r="11" spans="1:3" x14ac:dyDescent="0.2">
      <c r="A11">
        <v>108.96</v>
      </c>
      <c r="B11">
        <f t="shared" si="0"/>
        <v>2008.96</v>
      </c>
      <c r="C11">
        <v>144.04</v>
      </c>
    </row>
    <row r="12" spans="1:3" x14ac:dyDescent="0.2">
      <c r="A12">
        <v>109.95</v>
      </c>
      <c r="B12">
        <f t="shared" si="0"/>
        <v>2009.95</v>
      </c>
      <c r="C12">
        <v>145.4</v>
      </c>
    </row>
    <row r="13" spans="1:3" x14ac:dyDescent="0.2">
      <c r="A13">
        <v>110.93</v>
      </c>
      <c r="B13">
        <f t="shared" si="0"/>
        <v>2010.93</v>
      </c>
      <c r="C13">
        <v>145.52000000000001</v>
      </c>
    </row>
    <row r="14" spans="1:3" x14ac:dyDescent="0.2">
      <c r="A14">
        <v>111.92</v>
      </c>
      <c r="B14">
        <f t="shared" si="0"/>
        <v>2011.92</v>
      </c>
      <c r="C14">
        <v>145.76</v>
      </c>
    </row>
    <row r="15" spans="1:3" x14ac:dyDescent="0.2">
      <c r="A15">
        <v>112.9</v>
      </c>
      <c r="B15">
        <f t="shared" si="0"/>
        <v>2012.9</v>
      </c>
      <c r="C15">
        <v>143.63999999999999</v>
      </c>
    </row>
    <row r="16" spans="1:3" x14ac:dyDescent="0.2">
      <c r="A16">
        <v>113.97</v>
      </c>
      <c r="B16">
        <f t="shared" si="0"/>
        <v>2013.97</v>
      </c>
      <c r="C16">
        <v>143.63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E2" sqref="E2:E33"/>
    </sheetView>
  </sheetViews>
  <sheetFormatPr baseColWidth="10" defaultColWidth="8.83203125" defaultRowHeight="16" x14ac:dyDescent="0.2"/>
  <cols>
    <col min="2" max="3" width="6.83203125" bestFit="1" customWidth="1"/>
    <col min="5" max="6" width="6.83203125" customWidth="1"/>
  </cols>
  <sheetData>
    <row r="1" spans="1:5" x14ac:dyDescent="0.2">
      <c r="B1" t="s">
        <v>0</v>
      </c>
      <c r="C1" t="s">
        <v>114</v>
      </c>
      <c r="D1" t="s">
        <v>115</v>
      </c>
      <c r="E1" t="s">
        <v>116</v>
      </c>
    </row>
    <row r="2" spans="1:5" x14ac:dyDescent="0.2">
      <c r="A2">
        <v>82.02</v>
      </c>
      <c r="B2">
        <f>A2+1900</f>
        <v>1982.02</v>
      </c>
      <c r="C2">
        <v>108.9</v>
      </c>
      <c r="D2">
        <v>120.6</v>
      </c>
      <c r="E2">
        <v>123.71</v>
      </c>
    </row>
    <row r="3" spans="1:5" x14ac:dyDescent="0.2">
      <c r="A3">
        <v>83</v>
      </c>
      <c r="B3">
        <f t="shared" ref="B3:B33" si="0">A3+1900</f>
        <v>1983</v>
      </c>
      <c r="C3">
        <v>108.65</v>
      </c>
      <c r="D3">
        <v>120.09</v>
      </c>
      <c r="E3">
        <v>123.45</v>
      </c>
    </row>
    <row r="4" spans="1:5" x14ac:dyDescent="0.2">
      <c r="A4">
        <v>84.03</v>
      </c>
      <c r="B4">
        <f t="shared" si="0"/>
        <v>1984.03</v>
      </c>
      <c r="C4">
        <v>109.38</v>
      </c>
      <c r="D4">
        <v>120.83</v>
      </c>
      <c r="E4">
        <v>123.81</v>
      </c>
    </row>
    <row r="5" spans="1:5" x14ac:dyDescent="0.2">
      <c r="A5">
        <v>84.98</v>
      </c>
      <c r="B5">
        <f t="shared" si="0"/>
        <v>1984.98</v>
      </c>
      <c r="C5">
        <v>109</v>
      </c>
      <c r="D5">
        <v>120.81</v>
      </c>
      <c r="E5">
        <v>123.69</v>
      </c>
    </row>
    <row r="6" spans="1:5" x14ac:dyDescent="0.2">
      <c r="A6">
        <v>85.96</v>
      </c>
      <c r="B6">
        <f t="shared" si="0"/>
        <v>1985.96</v>
      </c>
      <c r="C6">
        <v>109.12</v>
      </c>
      <c r="D6">
        <v>120.44</v>
      </c>
      <c r="E6">
        <v>123.43</v>
      </c>
    </row>
    <row r="7" spans="1:5" x14ac:dyDescent="0.2">
      <c r="A7">
        <v>87.03</v>
      </c>
      <c r="B7">
        <f t="shared" si="0"/>
        <v>1987.03</v>
      </c>
      <c r="C7">
        <v>108.24</v>
      </c>
      <c r="D7">
        <v>119.56</v>
      </c>
      <c r="E7">
        <v>123.55</v>
      </c>
    </row>
    <row r="8" spans="1:5" x14ac:dyDescent="0.2">
      <c r="A8">
        <v>88.06</v>
      </c>
      <c r="B8">
        <f t="shared" si="0"/>
        <v>1988.06</v>
      </c>
      <c r="C8">
        <v>109.23</v>
      </c>
      <c r="D8">
        <v>120.06</v>
      </c>
      <c r="E8">
        <v>123.91</v>
      </c>
    </row>
    <row r="9" spans="1:5" x14ac:dyDescent="0.2">
      <c r="A9">
        <v>89.05</v>
      </c>
      <c r="B9">
        <f t="shared" si="0"/>
        <v>1989.05</v>
      </c>
      <c r="C9">
        <v>109.35</v>
      </c>
      <c r="D9">
        <v>121.29</v>
      </c>
      <c r="E9">
        <v>123.78</v>
      </c>
    </row>
    <row r="10" spans="1:5" x14ac:dyDescent="0.2">
      <c r="A10">
        <v>89.99</v>
      </c>
      <c r="B10">
        <f t="shared" si="0"/>
        <v>1989.99</v>
      </c>
      <c r="C10">
        <v>109.22</v>
      </c>
      <c r="D10">
        <v>121.04</v>
      </c>
      <c r="E10">
        <v>124.02</v>
      </c>
    </row>
    <row r="11" spans="1:5" x14ac:dyDescent="0.2">
      <c r="A11">
        <v>90.93</v>
      </c>
      <c r="B11">
        <f t="shared" si="0"/>
        <v>1990.93</v>
      </c>
      <c r="C11">
        <v>108.58</v>
      </c>
      <c r="D11">
        <v>120.41</v>
      </c>
      <c r="E11">
        <v>123.64</v>
      </c>
    </row>
    <row r="12" spans="1:5" x14ac:dyDescent="0.2">
      <c r="A12">
        <v>92</v>
      </c>
      <c r="B12">
        <f t="shared" si="0"/>
        <v>1992</v>
      </c>
      <c r="C12">
        <v>108.46</v>
      </c>
      <c r="D12">
        <v>120.15</v>
      </c>
      <c r="E12">
        <v>123.14</v>
      </c>
    </row>
    <row r="13" spans="1:5" x14ac:dyDescent="0.2">
      <c r="A13">
        <v>92.94</v>
      </c>
      <c r="B13">
        <f t="shared" si="0"/>
        <v>1992.94</v>
      </c>
      <c r="C13">
        <v>108.95</v>
      </c>
      <c r="D13">
        <v>120.89</v>
      </c>
      <c r="E13">
        <v>123.5</v>
      </c>
    </row>
    <row r="14" spans="1:5" x14ac:dyDescent="0.2">
      <c r="A14">
        <v>93.97</v>
      </c>
      <c r="B14">
        <f t="shared" si="0"/>
        <v>1993.97</v>
      </c>
      <c r="C14">
        <v>108.56</v>
      </c>
      <c r="D14">
        <v>120.26</v>
      </c>
      <c r="E14">
        <v>123.5</v>
      </c>
    </row>
    <row r="15" spans="1:5" x14ac:dyDescent="0.2">
      <c r="A15">
        <v>95</v>
      </c>
      <c r="B15">
        <f t="shared" si="0"/>
        <v>1995</v>
      </c>
      <c r="C15">
        <v>108.56</v>
      </c>
      <c r="D15">
        <v>120.38</v>
      </c>
      <c r="E15">
        <v>123.6</v>
      </c>
    </row>
    <row r="16" spans="1:5" x14ac:dyDescent="0.2">
      <c r="A16">
        <v>96.03</v>
      </c>
      <c r="B16">
        <f t="shared" si="0"/>
        <v>1996.03</v>
      </c>
      <c r="C16">
        <v>108.68</v>
      </c>
      <c r="D16">
        <v>120.25</v>
      </c>
      <c r="E16">
        <v>123.48</v>
      </c>
    </row>
    <row r="17" spans="1:5" x14ac:dyDescent="0.2">
      <c r="A17">
        <v>96.93</v>
      </c>
      <c r="B17">
        <f t="shared" si="0"/>
        <v>1996.93</v>
      </c>
      <c r="C17">
        <v>109.29</v>
      </c>
      <c r="D17">
        <v>120.35</v>
      </c>
      <c r="E17">
        <v>124.1</v>
      </c>
    </row>
    <row r="18" spans="1:5" x14ac:dyDescent="0.2">
      <c r="A18">
        <v>97.96</v>
      </c>
      <c r="B18">
        <f t="shared" si="0"/>
        <v>1997.96</v>
      </c>
      <c r="C18">
        <v>109.16</v>
      </c>
      <c r="D18">
        <v>119.74</v>
      </c>
      <c r="E18">
        <v>124.21</v>
      </c>
    </row>
    <row r="19" spans="1:5" x14ac:dyDescent="0.2">
      <c r="A19">
        <v>98.98</v>
      </c>
      <c r="B19">
        <f t="shared" si="0"/>
        <v>1998.98</v>
      </c>
      <c r="C19">
        <v>109.28</v>
      </c>
      <c r="D19">
        <v>120.6</v>
      </c>
      <c r="E19">
        <v>123.83</v>
      </c>
    </row>
    <row r="20" spans="1:5" x14ac:dyDescent="0.2">
      <c r="A20">
        <v>99.97</v>
      </c>
      <c r="B20">
        <f t="shared" si="0"/>
        <v>1999.97</v>
      </c>
      <c r="C20">
        <v>110.02</v>
      </c>
      <c r="D20">
        <v>120.58</v>
      </c>
      <c r="E20">
        <v>124.08</v>
      </c>
    </row>
    <row r="21" spans="1:5" x14ac:dyDescent="0.2">
      <c r="A21">
        <v>100.96</v>
      </c>
      <c r="B21">
        <f t="shared" si="0"/>
        <v>2000.96</v>
      </c>
      <c r="C21">
        <v>109.01</v>
      </c>
      <c r="D21">
        <v>120.09</v>
      </c>
      <c r="E21">
        <v>123.81</v>
      </c>
    </row>
    <row r="22" spans="1:5" x14ac:dyDescent="0.2">
      <c r="A22">
        <v>102.03</v>
      </c>
      <c r="B22">
        <f t="shared" si="0"/>
        <v>2002.03</v>
      </c>
      <c r="C22">
        <v>108.13</v>
      </c>
      <c r="D22">
        <v>119.83</v>
      </c>
      <c r="E22">
        <v>123.19</v>
      </c>
    </row>
    <row r="23" spans="1:5" x14ac:dyDescent="0.2">
      <c r="A23">
        <v>102.97</v>
      </c>
      <c r="B23">
        <f t="shared" si="0"/>
        <v>2002.97</v>
      </c>
      <c r="C23">
        <v>109</v>
      </c>
      <c r="D23">
        <v>119.95</v>
      </c>
      <c r="E23">
        <v>123.8</v>
      </c>
    </row>
    <row r="24" spans="1:5" x14ac:dyDescent="0.2">
      <c r="A24">
        <v>104</v>
      </c>
      <c r="B24">
        <f t="shared" si="0"/>
        <v>2004</v>
      </c>
      <c r="C24">
        <v>109.24</v>
      </c>
      <c r="D24">
        <v>120.56</v>
      </c>
      <c r="E24">
        <v>124.17</v>
      </c>
    </row>
    <row r="25" spans="1:5" x14ac:dyDescent="0.2">
      <c r="A25">
        <v>104.9</v>
      </c>
      <c r="B25">
        <f t="shared" si="0"/>
        <v>2004.9</v>
      </c>
      <c r="C25">
        <v>108.6</v>
      </c>
      <c r="D25">
        <v>120.06</v>
      </c>
      <c r="E25">
        <v>123.91</v>
      </c>
    </row>
    <row r="26" spans="1:5" x14ac:dyDescent="0.2">
      <c r="A26">
        <v>106.01</v>
      </c>
      <c r="B26">
        <f t="shared" si="0"/>
        <v>2006.01</v>
      </c>
      <c r="C26">
        <v>109.6</v>
      </c>
      <c r="D26">
        <v>120.42</v>
      </c>
      <c r="E26">
        <v>124.28</v>
      </c>
    </row>
    <row r="27" spans="1:5" x14ac:dyDescent="0.2">
      <c r="A27">
        <v>107</v>
      </c>
      <c r="B27">
        <f t="shared" si="0"/>
        <v>2007</v>
      </c>
      <c r="C27">
        <v>109.09</v>
      </c>
      <c r="D27">
        <v>120.29</v>
      </c>
      <c r="E27">
        <v>124.02</v>
      </c>
    </row>
    <row r="28" spans="1:5" x14ac:dyDescent="0.2">
      <c r="A28">
        <v>107.94</v>
      </c>
      <c r="B28">
        <f t="shared" si="0"/>
        <v>2007.94</v>
      </c>
      <c r="C28">
        <v>108.96</v>
      </c>
      <c r="D28">
        <v>120.53</v>
      </c>
      <c r="E28">
        <v>124.02</v>
      </c>
    </row>
    <row r="29" spans="1:5" x14ac:dyDescent="0.2">
      <c r="A29">
        <v>108.92</v>
      </c>
      <c r="B29">
        <f t="shared" si="0"/>
        <v>2008.92</v>
      </c>
      <c r="C29">
        <v>108.96</v>
      </c>
      <c r="D29">
        <v>120.03</v>
      </c>
      <c r="E29">
        <v>123.76</v>
      </c>
    </row>
    <row r="30" spans="1:5" x14ac:dyDescent="0.2">
      <c r="A30">
        <v>109.95</v>
      </c>
      <c r="B30">
        <f t="shared" si="0"/>
        <v>2009.95</v>
      </c>
      <c r="C30">
        <v>109.94</v>
      </c>
      <c r="D30">
        <v>120.02</v>
      </c>
      <c r="E30">
        <v>124.13</v>
      </c>
    </row>
    <row r="31" spans="1:5" x14ac:dyDescent="0.2">
      <c r="A31">
        <v>110.98</v>
      </c>
      <c r="B31">
        <f t="shared" si="0"/>
        <v>2010.98</v>
      </c>
      <c r="C31">
        <v>109.56</v>
      </c>
      <c r="D31">
        <v>120.39</v>
      </c>
      <c r="E31">
        <v>124.24</v>
      </c>
    </row>
    <row r="32" spans="1:5" x14ac:dyDescent="0.2">
      <c r="A32">
        <v>111.88</v>
      </c>
      <c r="B32">
        <f t="shared" si="0"/>
        <v>2011.88</v>
      </c>
      <c r="C32">
        <v>108.69</v>
      </c>
      <c r="D32">
        <v>119.63</v>
      </c>
      <c r="E32">
        <v>123.6</v>
      </c>
    </row>
    <row r="33" spans="1:5" x14ac:dyDescent="0.2">
      <c r="A33">
        <v>112.99</v>
      </c>
      <c r="B33">
        <f t="shared" si="0"/>
        <v>2012.99</v>
      </c>
      <c r="C33">
        <v>109.17</v>
      </c>
      <c r="D33">
        <v>120.5</v>
      </c>
      <c r="E33">
        <v>123.98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C1" sqref="C1"/>
    </sheetView>
  </sheetViews>
  <sheetFormatPr baseColWidth="10" defaultColWidth="8.83203125" defaultRowHeight="16" x14ac:dyDescent="0.2"/>
  <cols>
    <col min="2" max="3" width="6.83203125" bestFit="1" customWidth="1"/>
  </cols>
  <sheetData>
    <row r="1" spans="1:3" x14ac:dyDescent="0.2">
      <c r="B1" t="s">
        <v>118</v>
      </c>
      <c r="C1" t="s">
        <v>2</v>
      </c>
    </row>
    <row r="2" spans="1:3" x14ac:dyDescent="0.2">
      <c r="A2">
        <v>100.91</v>
      </c>
      <c r="B2">
        <f>1900+A2</f>
        <v>2000.91</v>
      </c>
      <c r="C2">
        <v>97.07</v>
      </c>
    </row>
    <row r="3" spans="1:3" x14ac:dyDescent="0.2">
      <c r="A3">
        <v>101.99</v>
      </c>
      <c r="B3">
        <f t="shared" ref="B3:B17" si="0">1900+A3</f>
        <v>2001.99</v>
      </c>
      <c r="C3">
        <v>97.56</v>
      </c>
    </row>
    <row r="4" spans="1:3" x14ac:dyDescent="0.2">
      <c r="A4">
        <v>102.97</v>
      </c>
      <c r="B4">
        <f t="shared" si="0"/>
        <v>2002.97</v>
      </c>
      <c r="C4">
        <v>98.3</v>
      </c>
    </row>
    <row r="5" spans="1:3" x14ac:dyDescent="0.2">
      <c r="A5">
        <v>104</v>
      </c>
      <c r="B5">
        <f t="shared" si="0"/>
        <v>2004</v>
      </c>
      <c r="C5">
        <v>100.66</v>
      </c>
    </row>
    <row r="6" spans="1:3" x14ac:dyDescent="0.2">
      <c r="A6">
        <v>104.94</v>
      </c>
      <c r="B6">
        <f t="shared" si="0"/>
        <v>2004.94</v>
      </c>
      <c r="C6">
        <v>99.53</v>
      </c>
    </row>
    <row r="7" spans="1:3" x14ac:dyDescent="0.2">
      <c r="A7">
        <v>105.93</v>
      </c>
      <c r="B7">
        <f t="shared" si="0"/>
        <v>2005.93</v>
      </c>
      <c r="C7">
        <v>99.02</v>
      </c>
    </row>
    <row r="8" spans="1:3" x14ac:dyDescent="0.2">
      <c r="A8">
        <v>106.91</v>
      </c>
      <c r="B8">
        <f t="shared" si="0"/>
        <v>2006.91</v>
      </c>
      <c r="C8">
        <v>99.51</v>
      </c>
    </row>
    <row r="9" spans="1:3" x14ac:dyDescent="0.2">
      <c r="A9">
        <v>107.94</v>
      </c>
      <c r="B9">
        <f t="shared" si="0"/>
        <v>2007.94</v>
      </c>
      <c r="C9">
        <v>98.51</v>
      </c>
    </row>
    <row r="10" spans="1:3" x14ac:dyDescent="0.2">
      <c r="A10">
        <v>108.93</v>
      </c>
      <c r="B10">
        <f t="shared" si="0"/>
        <v>2008.93</v>
      </c>
      <c r="C10">
        <v>100.12</v>
      </c>
    </row>
    <row r="11" spans="1:3" x14ac:dyDescent="0.2">
      <c r="A11">
        <v>109.95</v>
      </c>
      <c r="B11">
        <f t="shared" si="0"/>
        <v>2009.95</v>
      </c>
      <c r="C11">
        <v>101.35</v>
      </c>
    </row>
    <row r="12" spans="1:3" x14ac:dyDescent="0.2">
      <c r="A12">
        <v>110.94</v>
      </c>
      <c r="B12">
        <f t="shared" si="0"/>
        <v>2010.94</v>
      </c>
      <c r="C12">
        <v>101.48</v>
      </c>
    </row>
    <row r="13" spans="1:3" x14ac:dyDescent="0.2">
      <c r="A13">
        <v>111.97</v>
      </c>
      <c r="B13">
        <f t="shared" si="0"/>
        <v>2011.97</v>
      </c>
      <c r="C13">
        <v>99.85</v>
      </c>
    </row>
    <row r="14" spans="1:3" x14ac:dyDescent="0.2">
      <c r="A14">
        <v>112.91</v>
      </c>
      <c r="B14">
        <f t="shared" si="0"/>
        <v>2012.91</v>
      </c>
      <c r="C14">
        <v>101.09</v>
      </c>
    </row>
    <row r="15" spans="1:3" x14ac:dyDescent="0.2">
      <c r="A15">
        <v>113.98</v>
      </c>
      <c r="B15">
        <f t="shared" si="0"/>
        <v>2013.98</v>
      </c>
      <c r="C15">
        <v>102.32</v>
      </c>
    </row>
    <row r="16" spans="1:3" x14ac:dyDescent="0.2">
      <c r="A16">
        <v>114.97</v>
      </c>
      <c r="B16">
        <f t="shared" si="0"/>
        <v>2014.97</v>
      </c>
      <c r="C16">
        <v>104.18</v>
      </c>
    </row>
    <row r="17" spans="1:3" x14ac:dyDescent="0.2">
      <c r="A17">
        <v>115.95</v>
      </c>
      <c r="B17">
        <f t="shared" si="0"/>
        <v>2015.95</v>
      </c>
      <c r="C17">
        <v>102.81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1"/>
  <sheetViews>
    <sheetView workbookViewId="0">
      <selection activeCell="B2" sqref="B2:B31"/>
    </sheetView>
  </sheetViews>
  <sheetFormatPr baseColWidth="10" defaultColWidth="8.83203125" defaultRowHeight="16" x14ac:dyDescent="0.2"/>
  <cols>
    <col min="2" max="3" width="6.832031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81.97</v>
      </c>
      <c r="B2">
        <f>1900+A2</f>
        <v>1981.97</v>
      </c>
      <c r="C2">
        <v>130.30000000000001</v>
      </c>
    </row>
    <row r="3" spans="1:3" x14ac:dyDescent="0.2">
      <c r="A3">
        <v>83.04</v>
      </c>
      <c r="B3">
        <f t="shared" ref="B3:B31" si="0">1900+A3</f>
        <v>1983.04</v>
      </c>
      <c r="C3">
        <v>128.55000000000001</v>
      </c>
    </row>
    <row r="4" spans="1:3" x14ac:dyDescent="0.2">
      <c r="A4">
        <v>83.9</v>
      </c>
      <c r="B4">
        <f t="shared" si="0"/>
        <v>1983.9</v>
      </c>
      <c r="C4">
        <v>130.04</v>
      </c>
    </row>
    <row r="5" spans="1:3" x14ac:dyDescent="0.2">
      <c r="A5">
        <v>84.97</v>
      </c>
      <c r="B5">
        <f t="shared" si="0"/>
        <v>1984.97</v>
      </c>
      <c r="C5">
        <v>129.91</v>
      </c>
    </row>
    <row r="6" spans="1:3" x14ac:dyDescent="0.2">
      <c r="A6">
        <v>86</v>
      </c>
      <c r="B6">
        <f t="shared" si="0"/>
        <v>1986</v>
      </c>
      <c r="C6">
        <v>131.13999999999999</v>
      </c>
    </row>
    <row r="7" spans="1:3" x14ac:dyDescent="0.2">
      <c r="A7">
        <v>86.94</v>
      </c>
      <c r="B7">
        <f t="shared" si="0"/>
        <v>1986.94</v>
      </c>
      <c r="C7">
        <v>129.88999999999999</v>
      </c>
    </row>
    <row r="8" spans="1:3" x14ac:dyDescent="0.2">
      <c r="A8">
        <v>88.01</v>
      </c>
      <c r="B8">
        <f t="shared" si="0"/>
        <v>1988.01</v>
      </c>
      <c r="C8">
        <v>130.88</v>
      </c>
    </row>
    <row r="9" spans="1:3" x14ac:dyDescent="0.2">
      <c r="A9">
        <v>89.04</v>
      </c>
      <c r="B9">
        <f t="shared" si="0"/>
        <v>1989.04</v>
      </c>
      <c r="C9">
        <v>133.85</v>
      </c>
    </row>
    <row r="10" spans="1:3" x14ac:dyDescent="0.2">
      <c r="A10">
        <v>89.98</v>
      </c>
      <c r="B10">
        <f t="shared" si="0"/>
        <v>1989.98</v>
      </c>
      <c r="C10">
        <v>135.34</v>
      </c>
    </row>
    <row r="11" spans="1:3" x14ac:dyDescent="0.2">
      <c r="A11">
        <v>90.97</v>
      </c>
      <c r="B11">
        <f t="shared" si="0"/>
        <v>1990.97</v>
      </c>
      <c r="C11">
        <v>131.47999999999999</v>
      </c>
    </row>
    <row r="12" spans="1:3" x14ac:dyDescent="0.2">
      <c r="A12">
        <v>91.95</v>
      </c>
      <c r="B12">
        <f t="shared" si="0"/>
        <v>1991.95</v>
      </c>
      <c r="C12">
        <v>131.22</v>
      </c>
    </row>
    <row r="13" spans="1:3" x14ac:dyDescent="0.2">
      <c r="A13">
        <v>93.03</v>
      </c>
      <c r="B13">
        <f t="shared" si="0"/>
        <v>1993.03</v>
      </c>
      <c r="C13">
        <v>130.35</v>
      </c>
    </row>
    <row r="14" spans="1:3" x14ac:dyDescent="0.2">
      <c r="A14">
        <v>94.05</v>
      </c>
      <c r="B14">
        <f t="shared" si="0"/>
        <v>1994.05</v>
      </c>
      <c r="C14">
        <v>130.58000000000001</v>
      </c>
    </row>
    <row r="15" spans="1:3" x14ac:dyDescent="0.2">
      <c r="A15">
        <v>95</v>
      </c>
      <c r="B15">
        <f t="shared" si="0"/>
        <v>1995</v>
      </c>
      <c r="C15">
        <v>134.81</v>
      </c>
    </row>
    <row r="16" spans="1:3" x14ac:dyDescent="0.2">
      <c r="A16">
        <v>95.98</v>
      </c>
      <c r="B16">
        <f t="shared" si="0"/>
        <v>1995.98</v>
      </c>
      <c r="C16">
        <v>135.30000000000001</v>
      </c>
    </row>
    <row r="17" spans="1:3" x14ac:dyDescent="0.2">
      <c r="A17">
        <v>96.88</v>
      </c>
      <c r="B17">
        <f t="shared" si="0"/>
        <v>1996.88</v>
      </c>
      <c r="C17">
        <v>136.91</v>
      </c>
    </row>
    <row r="18" spans="1:3" x14ac:dyDescent="0.2">
      <c r="A18">
        <v>97.95</v>
      </c>
      <c r="B18">
        <f t="shared" si="0"/>
        <v>1997.95</v>
      </c>
      <c r="C18">
        <v>135.41</v>
      </c>
    </row>
    <row r="19" spans="1:3" x14ac:dyDescent="0.2">
      <c r="A19">
        <v>98.94</v>
      </c>
      <c r="B19">
        <f t="shared" si="0"/>
        <v>1998.94</v>
      </c>
      <c r="C19">
        <v>134.66</v>
      </c>
    </row>
    <row r="20" spans="1:3" x14ac:dyDescent="0.2">
      <c r="A20">
        <v>100.01</v>
      </c>
      <c r="B20">
        <f t="shared" si="0"/>
        <v>2000.01</v>
      </c>
      <c r="C20">
        <v>134.4</v>
      </c>
    </row>
    <row r="21" spans="1:3" x14ac:dyDescent="0.2">
      <c r="A21">
        <v>100.95</v>
      </c>
      <c r="B21">
        <f t="shared" si="0"/>
        <v>2000.95</v>
      </c>
      <c r="C21">
        <v>136.38999999999999</v>
      </c>
    </row>
    <row r="22" spans="1:3" x14ac:dyDescent="0.2">
      <c r="A22">
        <v>102.02</v>
      </c>
      <c r="B22">
        <f t="shared" si="0"/>
        <v>2002.02</v>
      </c>
      <c r="C22">
        <v>134.26</v>
      </c>
    </row>
    <row r="23" spans="1:3" x14ac:dyDescent="0.2">
      <c r="A23">
        <v>102.96</v>
      </c>
      <c r="B23">
        <f t="shared" si="0"/>
        <v>2002.96</v>
      </c>
      <c r="C23">
        <v>135.5</v>
      </c>
    </row>
    <row r="24" spans="1:3" x14ac:dyDescent="0.2">
      <c r="A24">
        <v>103.99</v>
      </c>
      <c r="B24">
        <f t="shared" si="0"/>
        <v>2003.99</v>
      </c>
      <c r="C24">
        <v>135.62</v>
      </c>
    </row>
    <row r="25" spans="1:3" x14ac:dyDescent="0.2">
      <c r="A25">
        <v>104.93</v>
      </c>
      <c r="B25">
        <f t="shared" si="0"/>
        <v>2004.93</v>
      </c>
      <c r="C25">
        <v>135.24</v>
      </c>
    </row>
    <row r="26" spans="1:3" x14ac:dyDescent="0.2">
      <c r="A26">
        <v>105.96</v>
      </c>
      <c r="B26">
        <f t="shared" si="0"/>
        <v>2005.96</v>
      </c>
      <c r="C26">
        <v>136.72</v>
      </c>
    </row>
    <row r="27" spans="1:3" x14ac:dyDescent="0.2">
      <c r="A27">
        <v>106.99</v>
      </c>
      <c r="B27">
        <f t="shared" si="0"/>
        <v>2006.99</v>
      </c>
      <c r="C27">
        <v>135.58000000000001</v>
      </c>
    </row>
    <row r="28" spans="1:3" x14ac:dyDescent="0.2">
      <c r="A28">
        <v>107.98</v>
      </c>
      <c r="B28">
        <f t="shared" si="0"/>
        <v>2007.98</v>
      </c>
      <c r="C28">
        <v>136.58000000000001</v>
      </c>
    </row>
    <row r="29" spans="1:3" x14ac:dyDescent="0.2">
      <c r="A29">
        <v>108.88</v>
      </c>
      <c r="B29">
        <f t="shared" si="0"/>
        <v>2008.88</v>
      </c>
      <c r="C29">
        <v>136.69999999999999</v>
      </c>
    </row>
    <row r="30" spans="1:3" x14ac:dyDescent="0.2">
      <c r="A30">
        <v>109.95</v>
      </c>
      <c r="B30">
        <f t="shared" si="0"/>
        <v>2009.95</v>
      </c>
      <c r="C30">
        <v>138.19</v>
      </c>
    </row>
    <row r="31" spans="1:3" x14ac:dyDescent="0.2">
      <c r="A31">
        <v>110.97</v>
      </c>
      <c r="B31">
        <f t="shared" si="0"/>
        <v>2010.97</v>
      </c>
      <c r="C31">
        <v>140.29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workbookViewId="0">
      <selection activeCell="F27" sqref="F27"/>
    </sheetView>
  </sheetViews>
  <sheetFormatPr baseColWidth="10" defaultColWidth="8.83203125" defaultRowHeight="16" x14ac:dyDescent="0.2"/>
  <cols>
    <col min="2" max="3" width="6.832031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81.94</v>
      </c>
      <c r="B2">
        <f>A2+1900</f>
        <v>1981.94</v>
      </c>
      <c r="C2">
        <v>99.2</v>
      </c>
    </row>
    <row r="3" spans="1:3" x14ac:dyDescent="0.2">
      <c r="A3">
        <v>83.01</v>
      </c>
      <c r="B3">
        <f t="shared" ref="B3:B31" si="0">A3+1900</f>
        <v>1983.01</v>
      </c>
      <c r="C3">
        <v>98.19</v>
      </c>
    </row>
    <row r="4" spans="1:3" x14ac:dyDescent="0.2">
      <c r="A4">
        <v>83.99</v>
      </c>
      <c r="B4">
        <f t="shared" si="0"/>
        <v>1983.99</v>
      </c>
      <c r="C4">
        <v>100.18</v>
      </c>
    </row>
    <row r="5" spans="1:3" x14ac:dyDescent="0.2">
      <c r="A5">
        <v>85.02</v>
      </c>
      <c r="B5">
        <f t="shared" si="0"/>
        <v>1985.02</v>
      </c>
      <c r="C5">
        <v>100.3</v>
      </c>
    </row>
    <row r="6" spans="1:3" x14ac:dyDescent="0.2">
      <c r="A6">
        <v>85.96</v>
      </c>
      <c r="B6">
        <f t="shared" si="0"/>
        <v>1985.96</v>
      </c>
      <c r="C6">
        <v>101.28</v>
      </c>
    </row>
    <row r="7" spans="1:3" x14ac:dyDescent="0.2">
      <c r="A7">
        <v>86.99</v>
      </c>
      <c r="B7">
        <f t="shared" si="0"/>
        <v>1986.99</v>
      </c>
      <c r="C7">
        <v>101.4</v>
      </c>
    </row>
    <row r="8" spans="1:3" x14ac:dyDescent="0.2">
      <c r="A8">
        <v>87.98</v>
      </c>
      <c r="B8">
        <f t="shared" si="0"/>
        <v>1987.98</v>
      </c>
      <c r="C8">
        <v>99.28</v>
      </c>
    </row>
    <row r="9" spans="1:3" x14ac:dyDescent="0.2">
      <c r="A9">
        <v>88.96</v>
      </c>
      <c r="B9">
        <f t="shared" si="0"/>
        <v>1988.96</v>
      </c>
      <c r="C9">
        <v>103.87</v>
      </c>
    </row>
    <row r="10" spans="1:3" x14ac:dyDescent="0.2">
      <c r="A10">
        <v>89.99</v>
      </c>
      <c r="B10">
        <f t="shared" si="0"/>
        <v>1989.99</v>
      </c>
      <c r="C10">
        <v>104.85</v>
      </c>
    </row>
    <row r="11" spans="1:3" x14ac:dyDescent="0.2">
      <c r="A11">
        <v>90.97</v>
      </c>
      <c r="B11">
        <f t="shared" si="0"/>
        <v>1990.97</v>
      </c>
      <c r="C11">
        <v>100.38</v>
      </c>
    </row>
    <row r="12" spans="1:3" x14ac:dyDescent="0.2">
      <c r="A12">
        <v>92</v>
      </c>
      <c r="B12">
        <f t="shared" si="0"/>
        <v>1992</v>
      </c>
      <c r="C12">
        <v>100.62</v>
      </c>
    </row>
    <row r="13" spans="1:3" x14ac:dyDescent="0.2">
      <c r="A13">
        <v>92.95</v>
      </c>
      <c r="B13">
        <f t="shared" si="0"/>
        <v>1992.95</v>
      </c>
      <c r="C13">
        <v>101.11</v>
      </c>
    </row>
    <row r="14" spans="1:3" x14ac:dyDescent="0.2">
      <c r="A14">
        <v>93.93</v>
      </c>
      <c r="B14">
        <f t="shared" si="0"/>
        <v>1993.93</v>
      </c>
      <c r="C14">
        <v>99.73</v>
      </c>
    </row>
    <row r="15" spans="1:3" x14ac:dyDescent="0.2">
      <c r="A15">
        <v>95.04</v>
      </c>
      <c r="B15">
        <f t="shared" si="0"/>
        <v>1995.04</v>
      </c>
      <c r="C15">
        <v>103.21</v>
      </c>
    </row>
    <row r="16" spans="1:3" x14ac:dyDescent="0.2">
      <c r="A16">
        <v>95.99</v>
      </c>
      <c r="B16">
        <f t="shared" si="0"/>
        <v>1995.99</v>
      </c>
      <c r="C16">
        <v>104.45</v>
      </c>
    </row>
    <row r="17" spans="1:3" x14ac:dyDescent="0.2">
      <c r="A17">
        <v>96.93</v>
      </c>
      <c r="B17">
        <f t="shared" si="0"/>
        <v>1996.93</v>
      </c>
      <c r="C17">
        <v>105.68</v>
      </c>
    </row>
    <row r="18" spans="1:3" x14ac:dyDescent="0.2">
      <c r="A18">
        <v>98</v>
      </c>
      <c r="B18">
        <f t="shared" si="0"/>
        <v>1998</v>
      </c>
      <c r="C18">
        <v>103.81</v>
      </c>
    </row>
    <row r="19" spans="1:3" x14ac:dyDescent="0.2">
      <c r="A19">
        <v>98.94</v>
      </c>
      <c r="B19">
        <f t="shared" si="0"/>
        <v>1998.94</v>
      </c>
      <c r="C19">
        <v>102.31</v>
      </c>
    </row>
    <row r="20" spans="1:3" x14ac:dyDescent="0.2">
      <c r="A20">
        <v>99.93</v>
      </c>
      <c r="B20">
        <f t="shared" si="0"/>
        <v>1999.93</v>
      </c>
      <c r="C20">
        <v>103.05</v>
      </c>
    </row>
    <row r="21" spans="1:3" x14ac:dyDescent="0.2">
      <c r="A21">
        <v>100.91</v>
      </c>
      <c r="B21">
        <f t="shared" si="0"/>
        <v>2000.91</v>
      </c>
      <c r="C21">
        <v>103.66</v>
      </c>
    </row>
    <row r="22" spans="1:3" x14ac:dyDescent="0.2">
      <c r="A22">
        <v>101.94</v>
      </c>
      <c r="B22">
        <f t="shared" si="0"/>
        <v>2001.94</v>
      </c>
      <c r="C22">
        <v>102.29</v>
      </c>
    </row>
    <row r="23" spans="1:3" x14ac:dyDescent="0.2">
      <c r="A23">
        <v>102.97</v>
      </c>
      <c r="B23">
        <f t="shared" si="0"/>
        <v>2002.97</v>
      </c>
      <c r="C23">
        <v>102.03</v>
      </c>
    </row>
    <row r="24" spans="1:3" x14ac:dyDescent="0.2">
      <c r="A24">
        <v>103.91</v>
      </c>
      <c r="B24">
        <f t="shared" si="0"/>
        <v>2003.91</v>
      </c>
      <c r="C24">
        <v>102.27</v>
      </c>
    </row>
    <row r="25" spans="1:3" x14ac:dyDescent="0.2">
      <c r="A25">
        <v>104.98</v>
      </c>
      <c r="B25">
        <f t="shared" si="0"/>
        <v>2004.98</v>
      </c>
      <c r="C25">
        <v>100.15</v>
      </c>
    </row>
    <row r="26" spans="1:3" x14ac:dyDescent="0.2">
      <c r="A26">
        <v>105.97</v>
      </c>
      <c r="B26">
        <f t="shared" si="0"/>
        <v>2005.97</v>
      </c>
      <c r="C26">
        <v>102.38</v>
      </c>
    </row>
    <row r="27" spans="1:3" x14ac:dyDescent="0.2">
      <c r="A27">
        <v>106.95</v>
      </c>
      <c r="B27">
        <f t="shared" si="0"/>
        <v>2006.95</v>
      </c>
      <c r="C27">
        <v>101.88</v>
      </c>
    </row>
    <row r="28" spans="1:3" x14ac:dyDescent="0.2">
      <c r="A28">
        <v>107.98</v>
      </c>
      <c r="B28">
        <f t="shared" si="0"/>
        <v>2007.98</v>
      </c>
      <c r="C28">
        <v>102.74</v>
      </c>
    </row>
    <row r="29" spans="1:3" x14ac:dyDescent="0.2">
      <c r="A29">
        <v>108.97</v>
      </c>
      <c r="B29">
        <f t="shared" si="0"/>
        <v>2008.97</v>
      </c>
      <c r="C29">
        <v>104.72</v>
      </c>
    </row>
    <row r="30" spans="1:3" x14ac:dyDescent="0.2">
      <c r="A30">
        <v>109.91</v>
      </c>
      <c r="B30">
        <f t="shared" si="0"/>
        <v>2009.91</v>
      </c>
      <c r="C30">
        <v>104.72</v>
      </c>
    </row>
    <row r="31" spans="1:3" x14ac:dyDescent="0.2">
      <c r="A31">
        <v>110.94</v>
      </c>
      <c r="B31">
        <f t="shared" si="0"/>
        <v>2010.94</v>
      </c>
      <c r="C31">
        <v>106.83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GlobalGPP_Sum</vt:lpstr>
      <vt:lpstr>MPIBGC</vt:lpstr>
      <vt:lpstr>SVR</vt:lpstr>
      <vt:lpstr>FLUXCOM</vt:lpstr>
      <vt:lpstr>MODIS C6</vt:lpstr>
      <vt:lpstr>PR</vt:lpstr>
      <vt:lpstr>GIMMS</vt:lpstr>
      <vt:lpstr>FLUXCOM!_0raw</vt:lpstr>
      <vt:lpstr>GIMMS!_0raw</vt:lpstr>
      <vt:lpstr>'MODIS C6'!_0raw</vt:lpstr>
      <vt:lpstr>PR!_0raw</vt:lpstr>
      <vt:lpstr>SVR!_0raw</vt:lpstr>
      <vt:lpstr>FLUXCOM!_0raw_1</vt:lpstr>
      <vt:lpstr>MPIBGC!_0raw_1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2019-07-02T20:46:45Z</dcterms:created>
  <dcterms:modified xsi:type="dcterms:W3CDTF">2019-08-21T13:17:15Z</dcterms:modified>
</cp:coreProperties>
</file>