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19620" windowHeight="7335"/>
  </bookViews>
  <sheets>
    <sheet name="GPP1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O7" i="1" l="1"/>
  <c r="O2" i="1"/>
  <c r="F9" i="1"/>
  <c r="F8" i="1"/>
  <c r="F7" i="1"/>
  <c r="E9" i="1"/>
  <c r="E8" i="1"/>
  <c r="E7" i="1"/>
  <c r="G7" i="1" s="1"/>
  <c r="M2" i="1"/>
  <c r="J2" i="1"/>
  <c r="L2" i="1" s="1"/>
  <c r="I2" i="1"/>
  <c r="D2" i="1"/>
  <c r="D7" i="1" s="1"/>
  <c r="D8" i="1" l="1"/>
  <c r="E2" i="1"/>
  <c r="D9" i="1"/>
  <c r="F2" i="1"/>
  <c r="E5" i="2"/>
  <c r="E6" i="2"/>
  <c r="E7" i="2"/>
  <c r="E8" i="2"/>
  <c r="E9" i="2"/>
  <c r="E10" i="2"/>
  <c r="E11" i="2"/>
  <c r="E4" i="2"/>
  <c r="D2" i="2"/>
  <c r="G8" i="1" l="1"/>
  <c r="G9" i="1" l="1"/>
</calcChain>
</file>

<file path=xl/sharedStrings.xml><?xml version="1.0" encoding="utf-8"?>
<sst xmlns="http://schemas.openxmlformats.org/spreadsheetml/2006/main" count="27" uniqueCount="21">
  <si>
    <t>Amount</t>
  </si>
  <si>
    <t>NPP</t>
  </si>
  <si>
    <t>Ra</t>
  </si>
  <si>
    <t>GPP</t>
  </si>
  <si>
    <t>RH</t>
  </si>
  <si>
    <t>Fire</t>
  </si>
  <si>
    <t>Herbivores</t>
  </si>
  <si>
    <t>1stGrade</t>
  </si>
  <si>
    <t>2ndGrade</t>
  </si>
  <si>
    <t>Fl</t>
  </si>
  <si>
    <t>Fs</t>
  </si>
  <si>
    <t>Fr</t>
  </si>
  <si>
    <t>3rdGrade</t>
  </si>
  <si>
    <t>LowCI</t>
  </si>
  <si>
    <t>HighCI</t>
  </si>
  <si>
    <t>NEP</t>
  </si>
  <si>
    <t>Fresh water</t>
  </si>
  <si>
    <t>Rab</t>
  </si>
  <si>
    <t>Rab-0.95CI</t>
  </si>
  <si>
    <t>Rab+0.95CI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</si>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</sst>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H15" sqref="H15"/>
    </sheetView>
  </sheetViews>
  <sheetFormatPr defaultRowHeight="15" x14ac:dyDescent="0.25"/>
  <cols>
    <col min="1" max="2" width="13.7109375" customWidth="1"/>
    <col min="3" max="3" width="12.140625" customWidth="1"/>
    <col min="4" max="4" width="10.5703125" customWidth="1"/>
    <col min="9" max="9" width="9.140625" style="2"/>
    <col min="10" max="10" width="11.85546875" style="2" customWidth="1"/>
    <col min="11" max="11" width="12.42578125" style="2" customWidth="1"/>
  </cols>
  <sheetData>
    <row r="1" spans="1:15" x14ac:dyDescent="0.25">
      <c r="A1" s="2" t="s">
        <v>7</v>
      </c>
      <c r="B1" s="2" t="s">
        <v>8</v>
      </c>
      <c r="C1" s="2" t="s">
        <v>12</v>
      </c>
      <c r="D1" s="2" t="s">
        <v>0</v>
      </c>
      <c r="E1" s="2" t="s">
        <v>13</v>
      </c>
      <c r="F1" s="2" t="s">
        <v>14</v>
      </c>
      <c r="I1" s="2" t="s">
        <v>17</v>
      </c>
      <c r="J1" s="2" t="s">
        <v>18</v>
      </c>
      <c r="K1" s="2" t="s">
        <v>19</v>
      </c>
      <c r="O1" t="s">
        <v>20</v>
      </c>
    </row>
    <row r="2" spans="1:15" x14ac:dyDescent="0.25">
      <c r="A2" s="4" t="s">
        <v>3</v>
      </c>
      <c r="B2" s="1" t="s">
        <v>1</v>
      </c>
      <c r="C2" s="2" t="s">
        <v>4</v>
      </c>
      <c r="D2" s="2">
        <f>56.2-D3-D4-D5-D6</f>
        <v>46.47</v>
      </c>
      <c r="E2" s="2">
        <f>D2-1.78</f>
        <v>44.69</v>
      </c>
      <c r="F2" s="2">
        <f>D2+1.78</f>
        <v>48.25</v>
      </c>
      <c r="I2" s="2">
        <f>D2*0.65</f>
        <v>30.205500000000001</v>
      </c>
      <c r="J2" s="2">
        <f>(D2)*(0.65-0.19)</f>
        <v>21.376200000000001</v>
      </c>
      <c r="L2">
        <f>I2-J2</f>
        <v>8.8292999999999999</v>
      </c>
      <c r="M2">
        <f>L2+1.78</f>
        <v>10.609299999999999</v>
      </c>
      <c r="O2">
        <f>I2+D2</f>
        <v>76.6755</v>
      </c>
    </row>
    <row r="3" spans="1:15" x14ac:dyDescent="0.25">
      <c r="A3" s="4"/>
      <c r="B3" s="1" t="s">
        <v>1</v>
      </c>
      <c r="C3" s="2" t="s">
        <v>5</v>
      </c>
      <c r="D3" s="2">
        <v>3.53</v>
      </c>
      <c r="E3" s="2">
        <v>3.53</v>
      </c>
      <c r="F3" s="2">
        <v>3.53</v>
      </c>
    </row>
    <row r="4" spans="1:15" x14ac:dyDescent="0.25">
      <c r="A4" s="4"/>
      <c r="B4" s="1" t="s">
        <v>1</v>
      </c>
      <c r="C4" s="2" t="s">
        <v>6</v>
      </c>
      <c r="D4" s="2">
        <v>2.2000000000000002</v>
      </c>
      <c r="E4" s="2">
        <v>2.2000000000000002</v>
      </c>
      <c r="F4" s="2">
        <v>2.2000000000000002</v>
      </c>
    </row>
    <row r="5" spans="1:15" x14ac:dyDescent="0.25">
      <c r="A5" s="4"/>
      <c r="B5" s="1" t="s">
        <v>1</v>
      </c>
      <c r="C5" s="2" t="s">
        <v>15</v>
      </c>
      <c r="D5" s="2">
        <v>2.1</v>
      </c>
      <c r="E5" s="2">
        <v>2.1</v>
      </c>
      <c r="F5" s="2">
        <v>2.1</v>
      </c>
    </row>
    <row r="6" spans="1:15" x14ac:dyDescent="0.25">
      <c r="A6" s="4"/>
      <c r="B6" s="1" t="s">
        <v>1</v>
      </c>
      <c r="C6" s="2" t="s">
        <v>16</v>
      </c>
      <c r="D6" s="2">
        <v>1.9</v>
      </c>
      <c r="E6" s="2">
        <v>1.9</v>
      </c>
      <c r="F6" s="2">
        <v>1.9</v>
      </c>
    </row>
    <row r="7" spans="1:15" x14ac:dyDescent="0.25">
      <c r="A7" s="4"/>
      <c r="B7" s="1" t="s">
        <v>2</v>
      </c>
      <c r="C7" s="2" t="s">
        <v>9</v>
      </c>
      <c r="D7" s="2">
        <f>(124.3-D2-D3-D4-D5-D6)*0.3693</f>
        <v>25.149329999999999</v>
      </c>
      <c r="E7" s="2">
        <f>((124.3-5.52)-56.2-3.74)*(0.3639-0.012)</f>
        <v>20.705795999999999</v>
      </c>
      <c r="F7" s="2">
        <f>((124.3+5.52)-56.2+3.74)*(0.3639+0.012)</f>
        <v>29.079623999999995</v>
      </c>
      <c r="G7">
        <f>D7-E7</f>
        <v>4.4435339999999997</v>
      </c>
      <c r="O7">
        <f>D2+D9</f>
        <v>71.455889999999997</v>
      </c>
    </row>
    <row r="8" spans="1:15" x14ac:dyDescent="0.25">
      <c r="A8" s="4"/>
      <c r="B8" s="1" t="s">
        <v>2</v>
      </c>
      <c r="C8" s="2" t="s">
        <v>10</v>
      </c>
      <c r="D8" s="2">
        <f>(124.3-D2-D3-D4-D5-D6)*0.2638</f>
        <v>17.964779999999998</v>
      </c>
      <c r="E8" s="2">
        <f>((124.3-5.52)-56.2-3.74)*(0.2638-0.012)</f>
        <v>14.815911999999997</v>
      </c>
      <c r="F8" s="2">
        <f>((124.3+5.52)-56.2+3.74)*(0.2638+0.012)</f>
        <v>21.335887999999994</v>
      </c>
      <c r="G8">
        <f t="shared" ref="G8" si="0">D8-E8</f>
        <v>3.1488680000000002</v>
      </c>
    </row>
    <row r="9" spans="1:15" x14ac:dyDescent="0.25">
      <c r="A9" s="4"/>
      <c r="B9" s="1" t="s">
        <v>2</v>
      </c>
      <c r="C9" s="2" t="s">
        <v>11</v>
      </c>
      <c r="D9" s="2">
        <f>(124.3-D2-D3-D4-D5-D6)*0.3669</f>
        <v>24.985889999999998</v>
      </c>
      <c r="E9" s="2">
        <f>((124.3-5.52)-56.2-3.74)*(0.3669-0.01)</f>
        <v>20.999995999999999</v>
      </c>
      <c r="F9" s="2">
        <f>((124.3+5.52)-56.2+3.74)*(0.3669+0.01)</f>
        <v>29.156983999999994</v>
      </c>
      <c r="G9">
        <f>D9-E9</f>
        <v>3.9858939999999983</v>
      </c>
    </row>
  </sheetData>
  <mergeCells count="1">
    <mergeCell ref="A2:A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11"/>
  <sheetViews>
    <sheetView workbookViewId="0">
      <selection activeCell="E4" sqref="E4:E11"/>
    </sheetView>
  </sheetViews>
  <sheetFormatPr defaultRowHeight="15" x14ac:dyDescent="0.25"/>
  <sheetData>
    <row r="2" spans="4:5" x14ac:dyDescent="0.25">
      <c r="D2">
        <f>1961-2015</f>
        <v>-54</v>
      </c>
    </row>
    <row r="4" spans="4:5" x14ac:dyDescent="0.25">
      <c r="D4" s="3">
        <v>1981</v>
      </c>
      <c r="E4" s="3">
        <f>D4+54</f>
        <v>2035</v>
      </c>
    </row>
    <row r="5" spans="4:5" x14ac:dyDescent="0.25">
      <c r="D5">
        <v>1977</v>
      </c>
      <c r="E5" s="3">
        <f t="shared" ref="E5:E11" si="0">D5+54</f>
        <v>2031</v>
      </c>
    </row>
    <row r="6" spans="4:5" x14ac:dyDescent="0.25">
      <c r="D6">
        <v>1990</v>
      </c>
      <c r="E6" s="3">
        <f t="shared" si="0"/>
        <v>2044</v>
      </c>
    </row>
    <row r="7" spans="4:5" x14ac:dyDescent="0.25">
      <c r="D7">
        <v>1998</v>
      </c>
      <c r="E7" s="3">
        <f t="shared" si="0"/>
        <v>2052</v>
      </c>
    </row>
    <row r="8" spans="4:5" x14ac:dyDescent="0.25">
      <c r="D8">
        <v>1995</v>
      </c>
      <c r="E8" s="3">
        <f t="shared" si="0"/>
        <v>2049</v>
      </c>
    </row>
    <row r="9" spans="4:5" x14ac:dyDescent="0.25">
      <c r="D9">
        <v>1986</v>
      </c>
      <c r="E9" s="3">
        <f t="shared" si="0"/>
        <v>2040</v>
      </c>
    </row>
    <row r="10" spans="4:5" x14ac:dyDescent="0.25">
      <c r="D10">
        <v>1981</v>
      </c>
      <c r="E10" s="3">
        <f t="shared" si="0"/>
        <v>2035</v>
      </c>
    </row>
    <row r="11" spans="4:5" x14ac:dyDescent="0.25">
      <c r="D11">
        <v>1977</v>
      </c>
      <c r="E11" s="3">
        <f t="shared" si="0"/>
        <v>2031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GPP1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jinshi jian</dc:creator>
  <cp:lastModifiedBy>Windows User</cp:lastModifiedBy>
  <dcterms:created xsi:type="dcterms:W3CDTF">2016-04-12T18:33:55Z</dcterms:created>
  <dcterms:modified xsi:type="dcterms:W3CDTF">2019-05-20T20:55:15Z</dcterms:modified>
</cp:coreProperties>
</file>