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3K971\OneDrive - PNNL\d3k971\D3K971\Bailey C SFA\Drought_CPCRW\"/>
    </mc:Choice>
  </mc:AlternateContent>
  <xr:revisionPtr revIDLastSave="0" documentId="8_{69B34BDB-D0FA-4CB2-9937-6768E58DCEF2}" xr6:coauthVersionLast="45" xr6:coauthVersionMax="45" xr10:uidLastSave="{00000000-0000-0000-0000-000000000000}"/>
  <bookViews>
    <workbookView xWindow="-120" yWindow="-120" windowWidth="29040" windowHeight="15840" xr2:uid="{0F3FD7D5-3D96-4B07-AFAF-D361356E8945}"/>
  </bookViews>
  <sheets>
    <sheet name="NPOC results" sheetId="2" r:id="rId1"/>
    <sheet name="raw NPOC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5" i="1" l="1"/>
  <c r="Q126" i="1"/>
  <c r="Q127" i="1"/>
  <c r="R125" i="1"/>
  <c r="Q122" i="1"/>
  <c r="Q123" i="1"/>
  <c r="Q124" i="1"/>
  <c r="R122" i="1"/>
  <c r="Q119" i="1"/>
  <c r="Q120" i="1"/>
  <c r="Q121" i="1"/>
  <c r="R119" i="1"/>
  <c r="Q116" i="1"/>
  <c r="Q117" i="1"/>
  <c r="Q118" i="1"/>
  <c r="R116" i="1"/>
  <c r="Q113" i="1"/>
  <c r="Q114" i="1"/>
  <c r="Q115" i="1"/>
  <c r="R113" i="1"/>
  <c r="Q110" i="1"/>
  <c r="Q111" i="1"/>
  <c r="Q112" i="1"/>
  <c r="R110" i="1"/>
  <c r="Q107" i="1"/>
  <c r="Q108" i="1"/>
  <c r="Q109" i="1"/>
  <c r="R107" i="1"/>
  <c r="Q104" i="1"/>
  <c r="Q105" i="1"/>
  <c r="Q106" i="1"/>
  <c r="R104" i="1"/>
  <c r="Q101" i="1"/>
  <c r="Q102" i="1"/>
  <c r="Q103" i="1"/>
  <c r="R101" i="1"/>
  <c r="Q98" i="1"/>
  <c r="Q99" i="1"/>
  <c r="Q100" i="1"/>
  <c r="R98" i="1"/>
  <c r="Q95" i="1"/>
  <c r="Q96" i="1"/>
  <c r="Q97" i="1"/>
  <c r="R95" i="1"/>
  <c r="Q92" i="1"/>
  <c r="Q93" i="1"/>
  <c r="Q94" i="1"/>
  <c r="R92" i="1"/>
  <c r="Q89" i="1"/>
  <c r="Q90" i="1"/>
  <c r="Q91" i="1"/>
  <c r="R89" i="1"/>
  <c r="Q86" i="1"/>
  <c r="Q87" i="1"/>
  <c r="Q88" i="1"/>
  <c r="R86" i="1"/>
  <c r="Q83" i="1"/>
  <c r="Q84" i="1"/>
  <c r="Q85" i="1"/>
  <c r="R83" i="1"/>
  <c r="Q80" i="1"/>
  <c r="Q81" i="1"/>
  <c r="Q82" i="1"/>
  <c r="R80" i="1"/>
  <c r="Q77" i="1"/>
  <c r="Q78" i="1"/>
  <c r="Q79" i="1"/>
  <c r="R77" i="1"/>
  <c r="Q74" i="1"/>
  <c r="Q75" i="1"/>
  <c r="Q76" i="1"/>
  <c r="R74" i="1"/>
  <c r="Q71" i="1"/>
  <c r="Q72" i="1"/>
  <c r="Q73" i="1"/>
  <c r="R71" i="1"/>
  <c r="Q68" i="1"/>
  <c r="Q69" i="1"/>
  <c r="Q70" i="1"/>
  <c r="R68" i="1"/>
  <c r="Q65" i="1"/>
  <c r="Q66" i="1"/>
  <c r="Q67" i="1"/>
  <c r="R65" i="1"/>
  <c r="Q62" i="1"/>
  <c r="Q63" i="1"/>
  <c r="Q64" i="1"/>
  <c r="R62" i="1"/>
  <c r="Q59" i="1"/>
  <c r="Q60" i="1"/>
  <c r="Q61" i="1"/>
  <c r="R59" i="1"/>
  <c r="Q56" i="1"/>
  <c r="Q57" i="1"/>
  <c r="Q58" i="1"/>
  <c r="R56" i="1"/>
  <c r="Q53" i="1"/>
  <c r="Q54" i="1"/>
  <c r="Q55" i="1"/>
  <c r="R53" i="1"/>
  <c r="Q50" i="1"/>
  <c r="Q51" i="1"/>
  <c r="Q52" i="1"/>
  <c r="R50" i="1"/>
  <c r="Q47" i="1"/>
  <c r="Q48" i="1"/>
  <c r="Q49" i="1"/>
  <c r="R47" i="1"/>
  <c r="Q44" i="1"/>
  <c r="Q45" i="1"/>
  <c r="Q46" i="1"/>
  <c r="R44" i="1"/>
  <c r="Q41" i="1"/>
  <c r="Q42" i="1"/>
  <c r="Q43" i="1"/>
  <c r="R41" i="1"/>
  <c r="Q38" i="1"/>
  <c r="Q39" i="1"/>
  <c r="Q40" i="1"/>
  <c r="R38" i="1"/>
  <c r="Q35" i="1"/>
  <c r="Q36" i="1"/>
  <c r="Q37" i="1"/>
  <c r="R35" i="1"/>
  <c r="Q32" i="1"/>
  <c r="Q33" i="1"/>
  <c r="Q34" i="1"/>
  <c r="R32" i="1"/>
  <c r="Q29" i="1"/>
  <c r="Q30" i="1"/>
  <c r="Q31" i="1"/>
  <c r="R29" i="1"/>
  <c r="Q26" i="1"/>
  <c r="Q27" i="1"/>
  <c r="Q28" i="1"/>
  <c r="R26" i="1"/>
  <c r="Q23" i="1"/>
  <c r="Q24" i="1"/>
  <c r="Q25" i="1"/>
  <c r="R23" i="1"/>
  <c r="Q20" i="1"/>
  <c r="Q21" i="1"/>
  <c r="Q22" i="1"/>
  <c r="R20" i="1"/>
  <c r="Q17" i="1"/>
  <c r="Q18" i="1"/>
  <c r="Q19" i="1"/>
  <c r="R17" i="1"/>
  <c r="Q14" i="1"/>
  <c r="Q15" i="1"/>
  <c r="Q16" i="1"/>
  <c r="R14" i="1"/>
  <c r="Q11" i="1"/>
  <c r="Q12" i="1"/>
  <c r="Q13" i="1"/>
  <c r="R11" i="1"/>
  <c r="Q8" i="1"/>
  <c r="Q9" i="1"/>
  <c r="Q10" i="1"/>
  <c r="R8" i="1"/>
  <c r="Q5" i="1"/>
  <c r="Q6" i="1"/>
  <c r="Q7" i="1"/>
  <c r="R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V5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40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73" i="1"/>
</calcChain>
</file>

<file path=xl/sharedStrings.xml><?xml version="1.0" encoding="utf-8"?>
<sst xmlns="http://schemas.openxmlformats.org/spreadsheetml/2006/main" count="1038" uniqueCount="91">
  <si>
    <t>100 uL injection volume</t>
  </si>
  <si>
    <t>recalc</t>
  </si>
  <si>
    <t>average</t>
  </si>
  <si>
    <t>Type</t>
  </si>
  <si>
    <t>Anal.</t>
  </si>
  <si>
    <t>Sample Name</t>
  </si>
  <si>
    <t>Sample ID</t>
  </si>
  <si>
    <t>Origin</t>
  </si>
  <si>
    <t>Cal. Curve</t>
  </si>
  <si>
    <t>Manual Dilution</t>
  </si>
  <si>
    <t>Notes</t>
  </si>
  <si>
    <t>Date / Time</t>
  </si>
  <si>
    <t>Inj. No.</t>
  </si>
  <si>
    <t>Analysis(Inj.)</t>
  </si>
  <si>
    <t>Area</t>
  </si>
  <si>
    <t>Conc.</t>
  </si>
  <si>
    <t>Excluded</t>
  </si>
  <si>
    <t>NPOC as C (mg/L)</t>
  </si>
  <si>
    <t>Unknown</t>
  </si>
  <si>
    <t>NPOC</t>
  </si>
  <si>
    <t>Untitled</t>
  </si>
  <si>
    <t>C:\TOC-L\CalCurves\20170803 Morad CALIBRATION CURVE 0-10 ppm NPOC.cal</t>
  </si>
  <si>
    <t>C:\TOC-L\CalCurves\20170803 Morad CALIBRATION CURVE 0-10 ppm NPOC.2017_08_06_11_03_17.cal</t>
  </si>
  <si>
    <t>predict</t>
  </si>
  <si>
    <t>Spl. No.</t>
  </si>
  <si>
    <t>Result</t>
  </si>
  <si>
    <t>DIW</t>
  </si>
  <si>
    <t>NPOC:0.3251mg/L</t>
  </si>
  <si>
    <t>STD_0.35ppm</t>
  </si>
  <si>
    <t>NPOC:0.7022mg/L</t>
  </si>
  <si>
    <t>STD_0.5ppm</t>
  </si>
  <si>
    <t>NPOC:0.9074mg/L</t>
  </si>
  <si>
    <t>STD_1ppm</t>
  </si>
  <si>
    <t>NPOC:1.470mg/L</t>
  </si>
  <si>
    <t>STD_2.5ppm</t>
  </si>
  <si>
    <t>NPOC:3.071mg/L</t>
  </si>
  <si>
    <t>STD_5ppm</t>
  </si>
  <si>
    <t>NPOC:5.995mg/L</t>
  </si>
  <si>
    <t>STD_10ppm</t>
  </si>
  <si>
    <t>NPOC:11.71mg/L</t>
  </si>
  <si>
    <t>STD_20ppm</t>
  </si>
  <si>
    <t>NPOC:23.43mg/L</t>
  </si>
  <si>
    <t>STD_50ppm</t>
  </si>
  <si>
    <t>NPOC:60.59mg/L</t>
  </si>
  <si>
    <t>NPOC:0.3351mg/L</t>
  </si>
  <si>
    <t>Sarah_Kaizad-177</t>
  </si>
  <si>
    <t>NPOC:7.725mg/L</t>
  </si>
  <si>
    <t>Sarah_Kaizad-178</t>
  </si>
  <si>
    <t>NPOC:7.900mg/L</t>
  </si>
  <si>
    <t>Sarah_Kaizad-179</t>
  </si>
  <si>
    <t>NPOC:8.525mg/L</t>
  </si>
  <si>
    <t>Sarah_Kaizad-180</t>
  </si>
  <si>
    <t>NPOC:30.59mg/L</t>
  </si>
  <si>
    <t>Sarah_Kaizad-181</t>
  </si>
  <si>
    <t>NPOC:11.28mg/L</t>
  </si>
  <si>
    <t>Sarah_Kaizad-182</t>
  </si>
  <si>
    <t>NPOC:7.529mg/L</t>
  </si>
  <si>
    <t>Sarah_Kaizad-183</t>
  </si>
  <si>
    <t>NPOC:10.98mg/L</t>
  </si>
  <si>
    <t>NPOC:0.4285mg/L</t>
  </si>
  <si>
    <t>NPOC:3.104mg/L</t>
  </si>
  <si>
    <t>NPOC:6.030mg/L</t>
  </si>
  <si>
    <t>NPOC:11.88mg/L</t>
  </si>
  <si>
    <t>NPOC:23.76mg/L</t>
  </si>
  <si>
    <t>NPOC:0.4547mg/L</t>
  </si>
  <si>
    <t>NPOC:0.2620mg/L</t>
  </si>
  <si>
    <t>Sarah_Kaizad-184</t>
  </si>
  <si>
    <t>NPOC:16.75mg/L</t>
  </si>
  <si>
    <t>Sarah_Kaizad-185</t>
  </si>
  <si>
    <t>NPOC:10.53mg/L</t>
  </si>
  <si>
    <t>Sarah_Kaizad-186</t>
  </si>
  <si>
    <t>NPOC:15.20mg/L</t>
  </si>
  <si>
    <t>Sarah_Kaizad-187</t>
  </si>
  <si>
    <t>NPOC:9.376mg/L</t>
  </si>
  <si>
    <t>Sarah_Kaizad-188</t>
  </si>
  <si>
    <t>NPOC:3.933mg/L</t>
  </si>
  <si>
    <t>Sarah_Kaizad-189</t>
  </si>
  <si>
    <t>NPOC:17.57mg/L</t>
  </si>
  <si>
    <t>Sarah_Kaizad-190</t>
  </si>
  <si>
    <t>NPOC:2.944mg/L</t>
  </si>
  <si>
    <t>NPOC:0.3832mg/L</t>
  </si>
  <si>
    <t>NPOC:0.7108mg/L</t>
  </si>
  <si>
    <t>NPOC:0.8727mg/L</t>
  </si>
  <si>
    <t>NPOC:1.365mg/L</t>
  </si>
  <si>
    <t>NPOC:3.177mg/L</t>
  </si>
  <si>
    <t>NPOC:6.074mg/L</t>
  </si>
  <si>
    <t>NPOC:11.96mg/L</t>
  </si>
  <si>
    <t>NPOC:24.18mg/L</t>
  </si>
  <si>
    <t>NPOC:61.99mg/L</t>
  </si>
  <si>
    <t>NPOC:0.6691mg/L</t>
  </si>
  <si>
    <t>NPOC results:  Sample 177 to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</si>
</sst>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December 14,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NPOC data'!$U$4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06014873140857"/>
                  <c:y val="-5.832604257801108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NPOC data'!$T$5:$T$34</c:f>
              <c:numCache>
                <c:formatCode>General</c:formatCode>
                <c:ptCount val="30"/>
                <c:pt idx="0">
                  <c:v>25.04</c:v>
                </c:pt>
                <c:pt idx="1">
                  <c:v>25.25</c:v>
                </c:pt>
                <c:pt idx="2">
                  <c:v>24.55</c:v>
                </c:pt>
                <c:pt idx="3">
                  <c:v>26.29</c:v>
                </c:pt>
                <c:pt idx="4">
                  <c:v>25.68</c:v>
                </c:pt>
                <c:pt idx="5">
                  <c:v>25.45</c:v>
                </c:pt>
                <c:pt idx="6">
                  <c:v>49.05</c:v>
                </c:pt>
                <c:pt idx="7">
                  <c:v>48.64</c:v>
                </c:pt>
                <c:pt idx="8">
                  <c:v>48.43</c:v>
                </c:pt>
                <c:pt idx="9">
                  <c:v>49.21</c:v>
                </c:pt>
                <c:pt idx="10">
                  <c:v>49.61</c:v>
                </c:pt>
                <c:pt idx="11">
                  <c:v>49.22</c:v>
                </c:pt>
                <c:pt idx="12">
                  <c:v>95.39</c:v>
                </c:pt>
                <c:pt idx="13">
                  <c:v>94.77</c:v>
                </c:pt>
                <c:pt idx="14">
                  <c:v>95.16</c:v>
                </c:pt>
                <c:pt idx="15">
                  <c:v>97.27</c:v>
                </c:pt>
                <c:pt idx="16">
                  <c:v>97.69</c:v>
                </c:pt>
                <c:pt idx="17">
                  <c:v>96.43</c:v>
                </c:pt>
                <c:pt idx="18">
                  <c:v>190.9</c:v>
                </c:pt>
                <c:pt idx="19">
                  <c:v>189.8</c:v>
                </c:pt>
                <c:pt idx="20">
                  <c:v>190.3</c:v>
                </c:pt>
                <c:pt idx="21">
                  <c:v>196.9</c:v>
                </c:pt>
                <c:pt idx="22">
                  <c:v>196.7</c:v>
                </c:pt>
                <c:pt idx="23">
                  <c:v>195.7</c:v>
                </c:pt>
                <c:pt idx="24">
                  <c:v>490.4</c:v>
                </c:pt>
                <c:pt idx="25">
                  <c:v>495</c:v>
                </c:pt>
                <c:pt idx="26">
                  <c:v>491.4</c:v>
                </c:pt>
                <c:pt idx="27">
                  <c:v>503.6</c:v>
                </c:pt>
                <c:pt idx="28">
                  <c:v>502.3</c:v>
                </c:pt>
                <c:pt idx="29">
                  <c:v>505</c:v>
                </c:pt>
              </c:numCache>
            </c:numRef>
          </c:xVal>
          <c:yVal>
            <c:numRef>
              <c:f>'raw NPOC data'!$U$5:$U$34</c:f>
              <c:numCache>
                <c:formatCode>General</c:formatCode>
                <c:ptCount val="3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6-4E5A-BFAF-0C17D090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7983"/>
        <c:axId val="161917631"/>
      </c:scatterChart>
      <c:valAx>
        <c:axId val="21298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7631"/>
        <c:crosses val="autoZero"/>
        <c:crossBetween val="midCat"/>
      </c:valAx>
      <c:valAx>
        <c:axId val="1619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December 14,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NPOC data'!$U$72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06014873140857"/>
                  <c:y val="-5.832604257801108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NPOC data'!$T$73:$T$90</c:f>
              <c:numCache>
                <c:formatCode>General</c:formatCode>
                <c:ptCount val="18"/>
                <c:pt idx="0">
                  <c:v>95.39</c:v>
                </c:pt>
                <c:pt idx="1">
                  <c:v>94.77</c:v>
                </c:pt>
                <c:pt idx="2">
                  <c:v>95.16</c:v>
                </c:pt>
                <c:pt idx="3">
                  <c:v>97.27</c:v>
                </c:pt>
                <c:pt idx="4">
                  <c:v>97.69</c:v>
                </c:pt>
                <c:pt idx="5">
                  <c:v>96.43</c:v>
                </c:pt>
                <c:pt idx="6">
                  <c:v>190.9</c:v>
                </c:pt>
                <c:pt idx="7">
                  <c:v>189.8</c:v>
                </c:pt>
                <c:pt idx="8">
                  <c:v>190.3</c:v>
                </c:pt>
                <c:pt idx="9">
                  <c:v>196.9</c:v>
                </c:pt>
                <c:pt idx="10">
                  <c:v>196.7</c:v>
                </c:pt>
                <c:pt idx="11">
                  <c:v>195.7</c:v>
                </c:pt>
                <c:pt idx="12">
                  <c:v>490.4</c:v>
                </c:pt>
                <c:pt idx="13">
                  <c:v>495</c:v>
                </c:pt>
                <c:pt idx="14">
                  <c:v>491.4</c:v>
                </c:pt>
                <c:pt idx="15">
                  <c:v>503.6</c:v>
                </c:pt>
                <c:pt idx="16">
                  <c:v>502.3</c:v>
                </c:pt>
                <c:pt idx="17">
                  <c:v>505</c:v>
                </c:pt>
              </c:numCache>
            </c:numRef>
          </c:xVal>
          <c:yVal>
            <c:numRef>
              <c:f>'raw NPOC data'!$U$73:$U$90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9-4987-A0CD-6A2BB66D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7983"/>
        <c:axId val="161917631"/>
      </c:scatterChart>
      <c:valAx>
        <c:axId val="21298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7631"/>
        <c:crosses val="autoZero"/>
        <c:crossBetween val="midCat"/>
      </c:valAx>
      <c:valAx>
        <c:axId val="1619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low December 14,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NPOC data'!$U$39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06014873140857"/>
                  <c:y val="-5.832604257801108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NPOC data'!$T$40:$T$63</c:f>
              <c:numCache>
                <c:formatCode>General</c:formatCode>
                <c:ptCount val="24"/>
                <c:pt idx="0">
                  <c:v>5.8040000000000003</c:v>
                </c:pt>
                <c:pt idx="1">
                  <c:v>5.577</c:v>
                </c:pt>
                <c:pt idx="2">
                  <c:v>5.734</c:v>
                </c:pt>
                <c:pt idx="3">
                  <c:v>7.53</c:v>
                </c:pt>
                <c:pt idx="4">
                  <c:v>7.2539999999999996</c:v>
                </c:pt>
                <c:pt idx="5">
                  <c:v>7.3310000000000004</c:v>
                </c:pt>
                <c:pt idx="6">
                  <c:v>12.03</c:v>
                </c:pt>
                <c:pt idx="7">
                  <c:v>11.75</c:v>
                </c:pt>
                <c:pt idx="8">
                  <c:v>12.04</c:v>
                </c:pt>
                <c:pt idx="9">
                  <c:v>5.6289999999999996</c:v>
                </c:pt>
                <c:pt idx="10">
                  <c:v>5.7869999999999999</c:v>
                </c:pt>
                <c:pt idx="11">
                  <c:v>5.907</c:v>
                </c:pt>
                <c:pt idx="12">
                  <c:v>7.1859999999999999</c:v>
                </c:pt>
                <c:pt idx="13">
                  <c:v>7.0860000000000003</c:v>
                </c:pt>
                <c:pt idx="14">
                  <c:v>6.9980000000000002</c:v>
                </c:pt>
                <c:pt idx="15">
                  <c:v>11.15</c:v>
                </c:pt>
                <c:pt idx="16">
                  <c:v>11.03</c:v>
                </c:pt>
                <c:pt idx="17">
                  <c:v>11.08</c:v>
                </c:pt>
                <c:pt idx="18">
                  <c:v>25.04</c:v>
                </c:pt>
                <c:pt idx="19">
                  <c:v>25.25</c:v>
                </c:pt>
                <c:pt idx="20">
                  <c:v>24.55</c:v>
                </c:pt>
                <c:pt idx="21">
                  <c:v>26.29</c:v>
                </c:pt>
                <c:pt idx="22">
                  <c:v>25.68</c:v>
                </c:pt>
                <c:pt idx="23">
                  <c:v>25.45</c:v>
                </c:pt>
              </c:numCache>
            </c:numRef>
          </c:xVal>
          <c:yVal>
            <c:numRef>
              <c:f>'raw NPOC data'!$U$40:$U$63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B-42D8-B875-298FEC88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7983"/>
        <c:axId val="161917631"/>
      </c:scatterChart>
      <c:valAx>
        <c:axId val="21298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7631"/>
        <c:crosses val="autoZero"/>
        <c:crossBetween val="midCat"/>
      </c:valAx>
      <c:valAx>
        <c:axId val="1619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600075</xdr:colOff>
      <xdr:row>2</xdr:row>
      <xdr:rowOff>120650</xdr:rowOff>
    </xdr:from>
    <xdr:to>
      <xdr:col>30</xdr:col>
      <xdr:colOff>295275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CB0F5-DCAE-4149-939D-95A35F0A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</xdr:colOff>
      <xdr:row>71</xdr:row>
      <xdr:rowOff>44450</xdr:rowOff>
    </xdr:from>
    <xdr:to>
      <xdr:col>31</xdr:col>
      <xdr:colOff>311150</xdr:colOff>
      <xdr:row>86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38333-340A-494D-852A-2B6AEA49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552450</xdr:colOff>
      <xdr:row>38</xdr:row>
      <xdr:rowOff>6350</xdr:rowOff>
    </xdr:from>
    <xdr:to>
      <xdr:col>30</xdr:col>
      <xdr:colOff>247650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B120A-6EFC-4A4D-A4A7-7BDEAA791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7AD7-6DEC-4A12-9D24-7569AD6BB457}">
  <dimension ref="A1:C19"/>
  <sheetViews>
    <sheetView tabSelected="1" workbookViewId="0">
      <selection activeCell="G12" sqref="G12"/>
    </sheetView>
  </sheetViews>
  <sheetFormatPr defaultRowHeight="15" x14ac:dyDescent="0.25"/>
  <cols>
    <col min="1" max="1" width="30.42578125" bestFit="1" customWidth="1"/>
    <col min="2" max="2" width="15.42578125" bestFit="1" customWidth="1"/>
  </cols>
  <sheetData>
    <row r="1" spans="1:3" x14ac:dyDescent="0.25">
      <c r="A1" s="1" t="s">
        <v>90</v>
      </c>
    </row>
    <row r="2" spans="1:3" x14ac:dyDescent="0.25">
      <c r="A2" s="2">
        <v>44179</v>
      </c>
      <c r="C2" t="s">
        <v>0</v>
      </c>
    </row>
    <row r="4" spans="1:3" x14ac:dyDescent="0.25">
      <c r="B4" t="s">
        <v>2</v>
      </c>
    </row>
    <row r="5" spans="1:3" ht="15.75" thickBot="1" x14ac:dyDescent="0.3">
      <c r="A5" s="7" t="s">
        <v>5</v>
      </c>
      <c r="B5" s="7" t="s">
        <v>17</v>
      </c>
    </row>
    <row r="6" spans="1:3" x14ac:dyDescent="0.25">
      <c r="A6" t="s">
        <v>45</v>
      </c>
      <c r="B6" s="5">
        <v>6.5089667333333336</v>
      </c>
    </row>
    <row r="7" spans="1:3" x14ac:dyDescent="0.25">
      <c r="A7" t="s">
        <v>47</v>
      </c>
      <c r="B7" s="5">
        <v>6.6516843666666672</v>
      </c>
    </row>
    <row r="8" spans="1:3" x14ac:dyDescent="0.25">
      <c r="A8" t="s">
        <v>49</v>
      </c>
      <c r="B8" s="5">
        <v>7.1607217333333324</v>
      </c>
    </row>
    <row r="9" spans="1:3" x14ac:dyDescent="0.25">
      <c r="A9" t="s">
        <v>51</v>
      </c>
      <c r="B9" s="6">
        <v>25.137127333333336</v>
      </c>
    </row>
    <row r="10" spans="1:3" x14ac:dyDescent="0.25">
      <c r="A10" t="s">
        <v>53</v>
      </c>
      <c r="B10" s="5">
        <v>9.408775133333334</v>
      </c>
    </row>
    <row r="11" spans="1:3" x14ac:dyDescent="0.25">
      <c r="A11" t="s">
        <v>55</v>
      </c>
      <c r="B11" s="5">
        <v>6.3495374333333325</v>
      </c>
    </row>
    <row r="12" spans="1:3" x14ac:dyDescent="0.25">
      <c r="A12" t="s">
        <v>57</v>
      </c>
      <c r="B12" s="5">
        <v>9.1611082333333318</v>
      </c>
    </row>
    <row r="13" spans="1:3" x14ac:dyDescent="0.25">
      <c r="A13" t="s">
        <v>66</v>
      </c>
      <c r="B13" s="6">
        <v>13.863436999999999</v>
      </c>
    </row>
    <row r="14" spans="1:3" x14ac:dyDescent="0.25">
      <c r="A14" t="s">
        <v>68</v>
      </c>
      <c r="B14" s="5">
        <v>8.7971281333333327</v>
      </c>
    </row>
    <row r="15" spans="1:3" x14ac:dyDescent="0.25">
      <c r="A15" t="s">
        <v>70</v>
      </c>
      <c r="B15" s="6">
        <v>12.596692666666664</v>
      </c>
    </row>
    <row r="16" spans="1:3" x14ac:dyDescent="0.25">
      <c r="A16" t="s">
        <v>72</v>
      </c>
      <c r="B16" s="5">
        <v>7.8545901333333328</v>
      </c>
    </row>
    <row r="17" spans="1:2" x14ac:dyDescent="0.25">
      <c r="A17" t="s">
        <v>74</v>
      </c>
      <c r="B17" s="5">
        <v>3.4203164999999998</v>
      </c>
    </row>
    <row r="18" spans="1:2" x14ac:dyDescent="0.25">
      <c r="A18" t="s">
        <v>76</v>
      </c>
      <c r="B18" s="6">
        <v>14.528561333333334</v>
      </c>
    </row>
    <row r="19" spans="1:2" x14ac:dyDescent="0.25">
      <c r="A19" t="s">
        <v>78</v>
      </c>
      <c r="B19" s="5">
        <v>2.3415123999999996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C3E4-E27A-4320-A76D-08289587CA40}">
  <dimension ref="A1:V131"/>
  <sheetViews>
    <sheetView workbookViewId="0"/>
  </sheetViews>
  <sheetFormatPr defaultRowHeight="15" x14ac:dyDescent="0.25"/>
  <cols>
    <col min="1" max="1" width="11.5703125" customWidth="1"/>
    <col min="3" max="3" width="20.5703125" bestFit="1" customWidth="1"/>
    <col min="9" max="9" width="16.42578125" customWidth="1"/>
  </cols>
  <sheetData>
    <row r="1" spans="1:22" x14ac:dyDescent="0.25">
      <c r="A1" s="1" t="s">
        <v>90</v>
      </c>
    </row>
    <row r="2" spans="1:22" x14ac:dyDescent="0.25">
      <c r="A2" s="2">
        <v>44179</v>
      </c>
      <c r="C2" t="s">
        <v>0</v>
      </c>
    </row>
    <row r="3" spans="1:22" x14ac:dyDescent="0.25">
      <c r="P3" t="s">
        <v>2</v>
      </c>
      <c r="Q3" t="s">
        <v>1</v>
      </c>
      <c r="R3" t="s">
        <v>2</v>
      </c>
      <c r="V3" t="s">
        <v>23</v>
      </c>
    </row>
    <row r="4" spans="1:2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24</v>
      </c>
      <c r="K4" t="s">
        <v>12</v>
      </c>
      <c r="L4" t="s">
        <v>13</v>
      </c>
      <c r="M4" t="s">
        <v>14</v>
      </c>
      <c r="N4" t="s">
        <v>15</v>
      </c>
      <c r="O4" t="s">
        <v>25</v>
      </c>
      <c r="P4" t="s">
        <v>16</v>
      </c>
      <c r="Q4" t="s">
        <v>25</v>
      </c>
      <c r="R4" t="s">
        <v>17</v>
      </c>
      <c r="T4" t="s">
        <v>14</v>
      </c>
      <c r="U4" t="s">
        <v>17</v>
      </c>
      <c r="V4" t="s">
        <v>17</v>
      </c>
    </row>
    <row r="5" spans="1:22" x14ac:dyDescent="0.25">
      <c r="A5" t="s">
        <v>18</v>
      </c>
      <c r="B5" t="s">
        <v>19</v>
      </c>
      <c r="C5" t="s">
        <v>26</v>
      </c>
      <c r="D5" t="s">
        <v>20</v>
      </c>
      <c r="E5" t="s">
        <v>21</v>
      </c>
      <c r="F5" t="s">
        <v>22</v>
      </c>
      <c r="G5">
        <v>1</v>
      </c>
      <c r="I5" s="3">
        <v>44179.613888888889</v>
      </c>
      <c r="J5">
        <v>1</v>
      </c>
      <c r="K5">
        <v>2</v>
      </c>
      <c r="L5" s="1" t="s">
        <v>19</v>
      </c>
      <c r="M5">
        <v>2.6840000000000002</v>
      </c>
      <c r="N5">
        <v>0.33040000000000003</v>
      </c>
      <c r="O5" t="s">
        <v>27</v>
      </c>
      <c r="P5">
        <v>0</v>
      </c>
      <c r="Q5">
        <f xml:space="preserve"> 0.10947*(M5) - 0.27701</f>
        <v>1.6807480000000041E-2</v>
      </c>
      <c r="R5">
        <f>AVERAGE(Q5:Q7)</f>
        <v>1.2100270000000024E-2</v>
      </c>
      <c r="T5">
        <v>25.04</v>
      </c>
      <c r="U5">
        <v>2.5</v>
      </c>
      <c r="V5">
        <f>0.10027*(T5) + 0.21669</f>
        <v>2.7274507999999997</v>
      </c>
    </row>
    <row r="6" spans="1:22" x14ac:dyDescent="0.25">
      <c r="A6" t="s">
        <v>18</v>
      </c>
      <c r="B6" t="s">
        <v>19</v>
      </c>
      <c r="C6" t="s">
        <v>26</v>
      </c>
      <c r="D6" t="s">
        <v>20</v>
      </c>
      <c r="E6" t="s">
        <v>21</v>
      </c>
      <c r="F6" t="s">
        <v>22</v>
      </c>
      <c r="G6">
        <v>1</v>
      </c>
      <c r="I6" s="3">
        <v>44179.615972222222</v>
      </c>
      <c r="J6">
        <v>1</v>
      </c>
      <c r="K6">
        <v>3</v>
      </c>
      <c r="L6" s="1" t="s">
        <v>19</v>
      </c>
      <c r="M6">
        <v>2.6190000000000002</v>
      </c>
      <c r="N6">
        <v>0.32240000000000002</v>
      </c>
      <c r="O6" t="s">
        <v>27</v>
      </c>
      <c r="P6">
        <v>0</v>
      </c>
      <c r="Q6">
        <f t="shared" ref="Q6:Q19" si="0" xml:space="preserve"> 0.10947*(M6) - 0.27701</f>
        <v>9.6919300000000153E-3</v>
      </c>
      <c r="T6">
        <v>25.25</v>
      </c>
      <c r="U6">
        <v>2.5</v>
      </c>
      <c r="V6">
        <f>0.10027*(T6) + 0.21669</f>
        <v>2.7485074999999997</v>
      </c>
    </row>
    <row r="7" spans="1:22" x14ac:dyDescent="0.25">
      <c r="A7" t="s">
        <v>18</v>
      </c>
      <c r="B7" t="s">
        <v>19</v>
      </c>
      <c r="C7" t="s">
        <v>26</v>
      </c>
      <c r="D7" t="s">
        <v>20</v>
      </c>
      <c r="E7" t="s">
        <v>21</v>
      </c>
      <c r="F7" t="s">
        <v>22</v>
      </c>
      <c r="G7">
        <v>1</v>
      </c>
      <c r="I7" s="3">
        <v>44179.617361111108</v>
      </c>
      <c r="J7">
        <v>1</v>
      </c>
      <c r="K7">
        <v>4</v>
      </c>
      <c r="L7" s="1" t="s">
        <v>19</v>
      </c>
      <c r="M7">
        <v>2.62</v>
      </c>
      <c r="N7">
        <v>0.32250000000000001</v>
      </c>
      <c r="O7" t="s">
        <v>27</v>
      </c>
      <c r="P7">
        <v>0</v>
      </c>
      <c r="Q7">
        <f t="shared" si="0"/>
        <v>9.8014000000000157E-3</v>
      </c>
      <c r="T7">
        <v>24.55</v>
      </c>
      <c r="U7">
        <v>2.5</v>
      </c>
      <c r="V7">
        <f t="shared" ref="V7:V34" si="1">0.10027*(T7) + 0.21669</f>
        <v>2.6783185</v>
      </c>
    </row>
    <row r="8" spans="1:22" x14ac:dyDescent="0.25">
      <c r="A8" t="s">
        <v>18</v>
      </c>
      <c r="B8" t="s">
        <v>19</v>
      </c>
      <c r="C8" t="s">
        <v>28</v>
      </c>
      <c r="D8" t="s">
        <v>20</v>
      </c>
      <c r="E8" t="s">
        <v>21</v>
      </c>
      <c r="F8" t="s">
        <v>22</v>
      </c>
      <c r="G8">
        <v>1</v>
      </c>
      <c r="I8" s="3">
        <v>44179.626388888886</v>
      </c>
      <c r="J8">
        <v>1</v>
      </c>
      <c r="K8">
        <v>2</v>
      </c>
      <c r="L8" s="1" t="s">
        <v>19</v>
      </c>
      <c r="M8">
        <v>5.8040000000000003</v>
      </c>
      <c r="N8">
        <v>0.71440000000000003</v>
      </c>
      <c r="O8" t="s">
        <v>29</v>
      </c>
      <c r="P8">
        <v>0</v>
      </c>
      <c r="Q8">
        <f t="shared" si="0"/>
        <v>0.35835388000000001</v>
      </c>
      <c r="R8">
        <f>AVERAGE(Q8:Q10)</f>
        <v>0.34751634999999997</v>
      </c>
      <c r="T8">
        <v>26.29</v>
      </c>
      <c r="U8">
        <v>2.5</v>
      </c>
      <c r="V8">
        <f t="shared" si="1"/>
        <v>2.8527882999999998</v>
      </c>
    </row>
    <row r="9" spans="1:22" x14ac:dyDescent="0.25">
      <c r="A9" t="s">
        <v>18</v>
      </c>
      <c r="B9" t="s">
        <v>19</v>
      </c>
      <c r="C9" t="s">
        <v>28</v>
      </c>
      <c r="D9" t="s">
        <v>20</v>
      </c>
      <c r="E9" t="s">
        <v>21</v>
      </c>
      <c r="F9" t="s">
        <v>22</v>
      </c>
      <c r="G9">
        <v>1</v>
      </c>
      <c r="I9" s="3">
        <v>44179.62777777778</v>
      </c>
      <c r="J9">
        <v>1</v>
      </c>
      <c r="K9">
        <v>3</v>
      </c>
      <c r="L9" s="1" t="s">
        <v>19</v>
      </c>
      <c r="M9">
        <v>5.577</v>
      </c>
      <c r="N9">
        <v>0.6865</v>
      </c>
      <c r="O9" t="s">
        <v>29</v>
      </c>
      <c r="P9">
        <v>0</v>
      </c>
      <c r="Q9">
        <f t="shared" si="0"/>
        <v>0.33350418999999998</v>
      </c>
      <c r="T9">
        <v>25.68</v>
      </c>
      <c r="U9">
        <v>2.5</v>
      </c>
      <c r="V9">
        <f t="shared" si="1"/>
        <v>2.7916235999999999</v>
      </c>
    </row>
    <row r="10" spans="1:22" x14ac:dyDescent="0.25">
      <c r="A10" t="s">
        <v>18</v>
      </c>
      <c r="B10" t="s">
        <v>19</v>
      </c>
      <c r="C10" t="s">
        <v>28</v>
      </c>
      <c r="D10" t="s">
        <v>20</v>
      </c>
      <c r="E10" t="s">
        <v>21</v>
      </c>
      <c r="F10" t="s">
        <v>22</v>
      </c>
      <c r="G10">
        <v>1</v>
      </c>
      <c r="I10" s="3">
        <v>44179.629861111112</v>
      </c>
      <c r="J10">
        <v>1</v>
      </c>
      <c r="K10">
        <v>4</v>
      </c>
      <c r="L10" s="1" t="s">
        <v>19</v>
      </c>
      <c r="M10">
        <v>5.734</v>
      </c>
      <c r="N10">
        <v>0.70579999999999998</v>
      </c>
      <c r="O10" s="4" t="s">
        <v>29</v>
      </c>
      <c r="P10" s="4">
        <v>0</v>
      </c>
      <c r="Q10">
        <f t="shared" si="0"/>
        <v>0.35069097999999999</v>
      </c>
      <c r="T10">
        <v>25.45</v>
      </c>
      <c r="U10">
        <v>2.5</v>
      </c>
      <c r="V10">
        <f t="shared" si="1"/>
        <v>2.7685614999999997</v>
      </c>
    </row>
    <row r="11" spans="1:22" x14ac:dyDescent="0.25">
      <c r="A11" t="s">
        <v>18</v>
      </c>
      <c r="B11" t="s">
        <v>19</v>
      </c>
      <c r="C11" t="s">
        <v>30</v>
      </c>
      <c r="D11" t="s">
        <v>20</v>
      </c>
      <c r="E11" t="s">
        <v>21</v>
      </c>
      <c r="F11" t="s">
        <v>22</v>
      </c>
      <c r="G11">
        <v>1</v>
      </c>
      <c r="I11" s="3">
        <v>44179.636111111111</v>
      </c>
      <c r="J11">
        <v>1</v>
      </c>
      <c r="K11">
        <v>1</v>
      </c>
      <c r="L11" s="1" t="s">
        <v>19</v>
      </c>
      <c r="M11">
        <v>7.53</v>
      </c>
      <c r="N11">
        <v>0.92689999999999995</v>
      </c>
      <c r="O11" s="4" t="s">
        <v>31</v>
      </c>
      <c r="P11">
        <v>0</v>
      </c>
      <c r="Q11">
        <f t="shared" si="0"/>
        <v>0.54729910000000004</v>
      </c>
      <c r="R11">
        <f>AVERAGE(Q11:Q13)</f>
        <v>0.52996635000000003</v>
      </c>
      <c r="T11">
        <v>49.05</v>
      </c>
      <c r="U11">
        <v>5</v>
      </c>
      <c r="V11">
        <f t="shared" si="1"/>
        <v>5.1349334999999998</v>
      </c>
    </row>
    <row r="12" spans="1:22" x14ac:dyDescent="0.25">
      <c r="A12" t="s">
        <v>18</v>
      </c>
      <c r="B12" t="s">
        <v>19</v>
      </c>
      <c r="C12" t="s">
        <v>30</v>
      </c>
      <c r="D12" t="s">
        <v>20</v>
      </c>
      <c r="E12" t="s">
        <v>21</v>
      </c>
      <c r="F12" t="s">
        <v>22</v>
      </c>
      <c r="G12">
        <v>1</v>
      </c>
      <c r="I12" s="3">
        <v>44179.638194444444</v>
      </c>
      <c r="J12">
        <v>1</v>
      </c>
      <c r="K12">
        <v>2</v>
      </c>
      <c r="L12" s="1" t="s">
        <v>19</v>
      </c>
      <c r="M12">
        <v>7.2539999999999996</v>
      </c>
      <c r="N12">
        <v>0.89290000000000003</v>
      </c>
      <c r="O12" s="4" t="s">
        <v>31</v>
      </c>
      <c r="P12">
        <v>0</v>
      </c>
      <c r="Q12">
        <f t="shared" si="0"/>
        <v>0.51708537999999993</v>
      </c>
      <c r="T12">
        <v>48.64</v>
      </c>
      <c r="U12">
        <v>5</v>
      </c>
      <c r="V12">
        <f t="shared" si="1"/>
        <v>5.0938227999999999</v>
      </c>
    </row>
    <row r="13" spans="1:22" x14ac:dyDescent="0.25">
      <c r="A13" t="s">
        <v>18</v>
      </c>
      <c r="B13" t="s">
        <v>19</v>
      </c>
      <c r="C13" t="s">
        <v>30</v>
      </c>
      <c r="D13" t="s">
        <v>20</v>
      </c>
      <c r="E13" t="s">
        <v>21</v>
      </c>
      <c r="F13" t="s">
        <v>22</v>
      </c>
      <c r="G13">
        <v>1</v>
      </c>
      <c r="I13" s="3">
        <v>44179.64166666667</v>
      </c>
      <c r="J13">
        <v>1</v>
      </c>
      <c r="K13">
        <v>4</v>
      </c>
      <c r="L13" s="1" t="s">
        <v>19</v>
      </c>
      <c r="M13">
        <v>7.3310000000000004</v>
      </c>
      <c r="N13">
        <v>0.90239999999999998</v>
      </c>
      <c r="O13" t="s">
        <v>31</v>
      </c>
      <c r="P13">
        <v>0</v>
      </c>
      <c r="Q13">
        <f t="shared" si="0"/>
        <v>0.52551457000000001</v>
      </c>
      <c r="T13">
        <v>48.43</v>
      </c>
      <c r="U13">
        <v>5</v>
      </c>
      <c r="V13">
        <f t="shared" si="1"/>
        <v>5.0727660999999999</v>
      </c>
    </row>
    <row r="14" spans="1:22" x14ac:dyDescent="0.25">
      <c r="A14" t="s">
        <v>18</v>
      </c>
      <c r="B14" t="s">
        <v>19</v>
      </c>
      <c r="C14" t="s">
        <v>32</v>
      </c>
      <c r="D14" t="s">
        <v>20</v>
      </c>
      <c r="E14" t="s">
        <v>21</v>
      </c>
      <c r="F14" t="s">
        <v>22</v>
      </c>
      <c r="G14">
        <v>1</v>
      </c>
      <c r="I14" s="3">
        <v>44179.648611111108</v>
      </c>
      <c r="J14">
        <v>1</v>
      </c>
      <c r="K14">
        <v>1</v>
      </c>
      <c r="L14" s="1" t="s">
        <v>19</v>
      </c>
      <c r="M14">
        <v>12.03</v>
      </c>
      <c r="N14">
        <v>1.4810000000000001</v>
      </c>
      <c r="O14" t="s">
        <v>33</v>
      </c>
      <c r="P14">
        <v>0</v>
      </c>
      <c r="Q14">
        <f t="shared" si="0"/>
        <v>1.0399140999999998</v>
      </c>
      <c r="R14">
        <f>AVERAGE(Q14:Q16)</f>
        <v>1.0300618000000001</v>
      </c>
      <c r="T14">
        <v>49.21</v>
      </c>
      <c r="U14">
        <v>5</v>
      </c>
      <c r="V14">
        <f t="shared" si="1"/>
        <v>5.1509767000000002</v>
      </c>
    </row>
    <row r="15" spans="1:22" x14ac:dyDescent="0.25">
      <c r="A15" t="s">
        <v>18</v>
      </c>
      <c r="B15" t="s">
        <v>19</v>
      </c>
      <c r="C15" t="s">
        <v>32</v>
      </c>
      <c r="D15" t="s">
        <v>20</v>
      </c>
      <c r="E15" t="s">
        <v>21</v>
      </c>
      <c r="F15" t="s">
        <v>22</v>
      </c>
      <c r="G15">
        <v>1</v>
      </c>
      <c r="I15" s="3">
        <v>44179.650694444441</v>
      </c>
      <c r="J15">
        <v>1</v>
      </c>
      <c r="K15">
        <v>2</v>
      </c>
      <c r="L15" s="1" t="s">
        <v>19</v>
      </c>
      <c r="M15">
        <v>11.75</v>
      </c>
      <c r="N15">
        <v>1.446</v>
      </c>
      <c r="O15" t="s">
        <v>33</v>
      </c>
      <c r="P15">
        <v>0</v>
      </c>
      <c r="Q15">
        <f t="shared" si="0"/>
        <v>1.0092625</v>
      </c>
      <c r="T15">
        <v>49.61</v>
      </c>
      <c r="U15">
        <v>5</v>
      </c>
      <c r="V15">
        <f t="shared" si="1"/>
        <v>5.1910846999999993</v>
      </c>
    </row>
    <row r="16" spans="1:22" x14ac:dyDescent="0.25">
      <c r="A16" t="s">
        <v>18</v>
      </c>
      <c r="B16" t="s">
        <v>19</v>
      </c>
      <c r="C16" t="s">
        <v>32</v>
      </c>
      <c r="D16" t="s">
        <v>20</v>
      </c>
      <c r="E16" t="s">
        <v>21</v>
      </c>
      <c r="F16" t="s">
        <v>22</v>
      </c>
      <c r="G16">
        <v>1</v>
      </c>
      <c r="I16" s="3">
        <v>44179.652777777781</v>
      </c>
      <c r="J16">
        <v>1</v>
      </c>
      <c r="K16">
        <v>3</v>
      </c>
      <c r="L16" s="1" t="s">
        <v>19</v>
      </c>
      <c r="M16">
        <v>12.04</v>
      </c>
      <c r="N16">
        <v>1.482</v>
      </c>
      <c r="O16" t="s">
        <v>33</v>
      </c>
      <c r="P16">
        <v>0</v>
      </c>
      <c r="Q16">
        <f t="shared" si="0"/>
        <v>1.0410088</v>
      </c>
      <c r="T16">
        <v>49.22</v>
      </c>
      <c r="U16">
        <v>5</v>
      </c>
      <c r="V16">
        <f t="shared" si="1"/>
        <v>5.1519793999999992</v>
      </c>
    </row>
    <row r="17" spans="1:22" x14ac:dyDescent="0.25">
      <c r="A17" t="s">
        <v>18</v>
      </c>
      <c r="B17" t="s">
        <v>19</v>
      </c>
      <c r="C17" t="s">
        <v>34</v>
      </c>
      <c r="D17" t="s">
        <v>20</v>
      </c>
      <c r="E17" t="s">
        <v>21</v>
      </c>
      <c r="F17" t="s">
        <v>22</v>
      </c>
      <c r="G17">
        <v>1</v>
      </c>
      <c r="I17" s="3">
        <v>44179.659722222219</v>
      </c>
      <c r="J17">
        <v>1</v>
      </c>
      <c r="K17">
        <v>1</v>
      </c>
      <c r="L17" s="1" t="s">
        <v>19</v>
      </c>
      <c r="M17">
        <v>25.04</v>
      </c>
      <c r="N17">
        <v>3.0819999999999999</v>
      </c>
      <c r="O17" t="s">
        <v>35</v>
      </c>
      <c r="P17">
        <v>0</v>
      </c>
      <c r="Q17">
        <f t="shared" si="0"/>
        <v>2.4641187999999996</v>
      </c>
      <c r="R17">
        <f>AVERAGE(Q17:Q19)</f>
        <v>2.4539015999999996</v>
      </c>
      <c r="T17">
        <v>95.39</v>
      </c>
      <c r="U17">
        <v>10</v>
      </c>
      <c r="V17">
        <f t="shared" si="1"/>
        <v>9.7814452999999997</v>
      </c>
    </row>
    <row r="18" spans="1:22" x14ac:dyDescent="0.25">
      <c r="A18" t="s">
        <v>18</v>
      </c>
      <c r="B18" t="s">
        <v>19</v>
      </c>
      <c r="C18" t="s">
        <v>34</v>
      </c>
      <c r="D18" t="s">
        <v>20</v>
      </c>
      <c r="E18" t="s">
        <v>21</v>
      </c>
      <c r="F18" t="s">
        <v>22</v>
      </c>
      <c r="G18">
        <v>1</v>
      </c>
      <c r="I18" s="3">
        <v>44179.661805555559</v>
      </c>
      <c r="J18">
        <v>1</v>
      </c>
      <c r="K18">
        <v>2</v>
      </c>
      <c r="L18" s="1" t="s">
        <v>19</v>
      </c>
      <c r="M18">
        <v>25.25</v>
      </c>
      <c r="N18">
        <v>3.1080000000000001</v>
      </c>
      <c r="O18" t="s">
        <v>35</v>
      </c>
      <c r="P18">
        <v>0</v>
      </c>
      <c r="Q18">
        <f t="shared" si="0"/>
        <v>2.4871074999999996</v>
      </c>
      <c r="T18">
        <v>94.77</v>
      </c>
      <c r="U18">
        <v>10</v>
      </c>
      <c r="V18">
        <f t="shared" si="1"/>
        <v>9.7192778999999998</v>
      </c>
    </row>
    <row r="19" spans="1:22" x14ac:dyDescent="0.25">
      <c r="A19" t="s">
        <v>18</v>
      </c>
      <c r="B19" t="s">
        <v>19</v>
      </c>
      <c r="C19" t="s">
        <v>34</v>
      </c>
      <c r="D19" t="s">
        <v>20</v>
      </c>
      <c r="E19" t="s">
        <v>21</v>
      </c>
      <c r="F19" t="s">
        <v>22</v>
      </c>
      <c r="G19">
        <v>1</v>
      </c>
      <c r="I19" s="3">
        <v>44179.663888888892</v>
      </c>
      <c r="J19">
        <v>1</v>
      </c>
      <c r="K19">
        <v>3</v>
      </c>
      <c r="L19" s="1" t="s">
        <v>19</v>
      </c>
      <c r="M19">
        <v>24.55</v>
      </c>
      <c r="N19">
        <v>3.0219999999999998</v>
      </c>
      <c r="O19" t="s">
        <v>35</v>
      </c>
      <c r="P19">
        <v>0</v>
      </c>
      <c r="Q19">
        <f t="shared" si="0"/>
        <v>2.4104785</v>
      </c>
      <c r="T19">
        <v>95.16</v>
      </c>
      <c r="U19">
        <v>10</v>
      </c>
      <c r="V19">
        <f t="shared" si="1"/>
        <v>9.758383199999999</v>
      </c>
    </row>
    <row r="20" spans="1:22" x14ac:dyDescent="0.25">
      <c r="A20" t="s">
        <v>18</v>
      </c>
      <c r="B20" t="s">
        <v>19</v>
      </c>
      <c r="C20" t="s">
        <v>36</v>
      </c>
      <c r="D20" t="s">
        <v>20</v>
      </c>
      <c r="E20" t="s">
        <v>21</v>
      </c>
      <c r="F20" t="s">
        <v>22</v>
      </c>
      <c r="G20">
        <v>1</v>
      </c>
      <c r="I20" s="3">
        <v>44179.671527777777</v>
      </c>
      <c r="J20">
        <v>1</v>
      </c>
      <c r="K20">
        <v>1</v>
      </c>
      <c r="L20" s="1" t="s">
        <v>19</v>
      </c>
      <c r="M20">
        <v>49.05</v>
      </c>
      <c r="N20">
        <v>6.0380000000000003</v>
      </c>
      <c r="O20" t="s">
        <v>37</v>
      </c>
      <c r="P20">
        <v>0</v>
      </c>
      <c r="Q20">
        <f>0.10027*(M20) + 0.21669</f>
        <v>5.1349334999999998</v>
      </c>
      <c r="R20">
        <f>AVERAGE(Q20:Q22)</f>
        <v>5.1005074666666665</v>
      </c>
      <c r="T20">
        <v>97.27</v>
      </c>
      <c r="U20">
        <v>10</v>
      </c>
      <c r="V20">
        <f t="shared" si="1"/>
        <v>9.9699528999999991</v>
      </c>
    </row>
    <row r="21" spans="1:22" x14ac:dyDescent="0.25">
      <c r="A21" t="s">
        <v>18</v>
      </c>
      <c r="B21" t="s">
        <v>19</v>
      </c>
      <c r="C21" t="s">
        <v>36</v>
      </c>
      <c r="D21" t="s">
        <v>20</v>
      </c>
      <c r="E21" t="s">
        <v>21</v>
      </c>
      <c r="F21" t="s">
        <v>22</v>
      </c>
      <c r="G21">
        <v>1</v>
      </c>
      <c r="I21" s="3">
        <v>44179.673611111109</v>
      </c>
      <c r="J21">
        <v>1</v>
      </c>
      <c r="K21">
        <v>2</v>
      </c>
      <c r="L21" s="1" t="s">
        <v>19</v>
      </c>
      <c r="M21">
        <v>48.64</v>
      </c>
      <c r="N21">
        <v>5.9870000000000001</v>
      </c>
      <c r="O21" t="s">
        <v>37</v>
      </c>
      <c r="P21">
        <v>0</v>
      </c>
      <c r="Q21">
        <f t="shared" ref="Q21:Q31" si="2">0.10027*(M21) + 0.21669</f>
        <v>5.0938227999999999</v>
      </c>
      <c r="T21">
        <v>97.69</v>
      </c>
      <c r="U21">
        <v>10</v>
      </c>
      <c r="V21">
        <f t="shared" si="1"/>
        <v>10.012066299999999</v>
      </c>
    </row>
    <row r="22" spans="1:22" x14ac:dyDescent="0.25">
      <c r="A22" t="s">
        <v>18</v>
      </c>
      <c r="B22" t="s">
        <v>19</v>
      </c>
      <c r="C22" t="s">
        <v>36</v>
      </c>
      <c r="D22" t="s">
        <v>20</v>
      </c>
      <c r="E22" t="s">
        <v>21</v>
      </c>
      <c r="F22" t="s">
        <v>22</v>
      </c>
      <c r="G22">
        <v>1</v>
      </c>
      <c r="I22" s="3">
        <v>44179.676388888889</v>
      </c>
      <c r="J22">
        <v>1</v>
      </c>
      <c r="K22">
        <v>3</v>
      </c>
      <c r="L22" s="1" t="s">
        <v>19</v>
      </c>
      <c r="M22">
        <v>48.43</v>
      </c>
      <c r="N22">
        <v>5.9610000000000003</v>
      </c>
      <c r="O22" t="s">
        <v>37</v>
      </c>
      <c r="P22">
        <v>0</v>
      </c>
      <c r="Q22">
        <f t="shared" si="2"/>
        <v>5.0727660999999999</v>
      </c>
      <c r="T22">
        <v>96.43</v>
      </c>
      <c r="U22">
        <v>10</v>
      </c>
      <c r="V22">
        <f t="shared" si="1"/>
        <v>9.8857261000000012</v>
      </c>
    </row>
    <row r="23" spans="1:22" x14ac:dyDescent="0.25">
      <c r="A23" t="s">
        <v>18</v>
      </c>
      <c r="B23" t="s">
        <v>19</v>
      </c>
      <c r="C23" t="s">
        <v>38</v>
      </c>
      <c r="D23" t="s">
        <v>20</v>
      </c>
      <c r="E23" t="s">
        <v>21</v>
      </c>
      <c r="F23" t="s">
        <v>22</v>
      </c>
      <c r="G23">
        <v>1</v>
      </c>
      <c r="I23" s="3">
        <v>44179.683333333334</v>
      </c>
      <c r="J23">
        <v>1</v>
      </c>
      <c r="K23">
        <v>1</v>
      </c>
      <c r="L23" s="1" t="s">
        <v>19</v>
      </c>
      <c r="M23">
        <v>95.39</v>
      </c>
      <c r="N23">
        <v>11.74</v>
      </c>
      <c r="O23" t="s">
        <v>39</v>
      </c>
      <c r="P23">
        <v>0</v>
      </c>
      <c r="Q23">
        <f t="shared" si="2"/>
        <v>9.7814452999999997</v>
      </c>
      <c r="R23">
        <f>AVERAGE(Q23:Q25)</f>
        <v>9.7530354666666668</v>
      </c>
      <c r="T23">
        <v>190.9</v>
      </c>
      <c r="U23">
        <v>20</v>
      </c>
      <c r="V23">
        <f t="shared" si="1"/>
        <v>19.358232999999998</v>
      </c>
    </row>
    <row r="24" spans="1:22" x14ac:dyDescent="0.25">
      <c r="A24" t="s">
        <v>18</v>
      </c>
      <c r="B24" t="s">
        <v>19</v>
      </c>
      <c r="C24" t="s">
        <v>38</v>
      </c>
      <c r="D24" t="s">
        <v>20</v>
      </c>
      <c r="E24" t="s">
        <v>21</v>
      </c>
      <c r="F24" t="s">
        <v>22</v>
      </c>
      <c r="G24">
        <v>1</v>
      </c>
      <c r="I24" s="3">
        <v>44179.686111111114</v>
      </c>
      <c r="J24">
        <v>1</v>
      </c>
      <c r="K24">
        <v>2</v>
      </c>
      <c r="L24" s="1" t="s">
        <v>19</v>
      </c>
      <c r="M24">
        <v>94.77</v>
      </c>
      <c r="N24">
        <v>11.67</v>
      </c>
      <c r="O24" t="s">
        <v>39</v>
      </c>
      <c r="P24">
        <v>0</v>
      </c>
      <c r="Q24">
        <f t="shared" si="2"/>
        <v>9.7192778999999998</v>
      </c>
      <c r="T24">
        <v>189.8</v>
      </c>
      <c r="U24">
        <v>20</v>
      </c>
      <c r="V24">
        <f t="shared" si="1"/>
        <v>19.247935999999999</v>
      </c>
    </row>
    <row r="25" spans="1:22" x14ac:dyDescent="0.25">
      <c r="A25" t="s">
        <v>18</v>
      </c>
      <c r="B25" t="s">
        <v>19</v>
      </c>
      <c r="C25" t="s">
        <v>38</v>
      </c>
      <c r="D25" t="s">
        <v>20</v>
      </c>
      <c r="E25" t="s">
        <v>21</v>
      </c>
      <c r="F25" t="s">
        <v>22</v>
      </c>
      <c r="G25">
        <v>1</v>
      </c>
      <c r="I25" s="3">
        <v>44179.688194444447</v>
      </c>
      <c r="J25">
        <v>1</v>
      </c>
      <c r="K25">
        <v>3</v>
      </c>
      <c r="L25" s="1" t="s">
        <v>19</v>
      </c>
      <c r="M25">
        <v>95.16</v>
      </c>
      <c r="N25">
        <v>11.71</v>
      </c>
      <c r="O25" t="s">
        <v>39</v>
      </c>
      <c r="P25">
        <v>0</v>
      </c>
      <c r="Q25">
        <f t="shared" si="2"/>
        <v>9.758383199999999</v>
      </c>
      <c r="T25">
        <v>190.3</v>
      </c>
      <c r="U25">
        <v>20</v>
      </c>
      <c r="V25">
        <f t="shared" si="1"/>
        <v>19.298071</v>
      </c>
    </row>
    <row r="26" spans="1:22" x14ac:dyDescent="0.25">
      <c r="A26" t="s">
        <v>18</v>
      </c>
      <c r="B26" t="s">
        <v>19</v>
      </c>
      <c r="C26" t="s">
        <v>40</v>
      </c>
      <c r="D26" t="s">
        <v>20</v>
      </c>
      <c r="E26" t="s">
        <v>21</v>
      </c>
      <c r="F26" t="s">
        <v>22</v>
      </c>
      <c r="G26">
        <v>1</v>
      </c>
      <c r="I26" s="3">
        <v>44179.695833333331</v>
      </c>
      <c r="J26">
        <v>1</v>
      </c>
      <c r="K26">
        <v>1</v>
      </c>
      <c r="L26" s="1" t="s">
        <v>19</v>
      </c>
      <c r="M26">
        <v>190.9</v>
      </c>
      <c r="N26">
        <v>23.5</v>
      </c>
      <c r="O26" t="s">
        <v>41</v>
      </c>
      <c r="P26">
        <v>0</v>
      </c>
      <c r="Q26">
        <f t="shared" si="2"/>
        <v>19.358232999999998</v>
      </c>
      <c r="R26">
        <f>AVERAGE(Q26:Q28)</f>
        <v>19.301413333333333</v>
      </c>
      <c r="T26">
        <v>196.9</v>
      </c>
      <c r="U26">
        <v>20</v>
      </c>
      <c r="V26">
        <f t="shared" si="1"/>
        <v>19.959852999999999</v>
      </c>
    </row>
    <row r="27" spans="1:22" x14ac:dyDescent="0.25">
      <c r="A27" t="s">
        <v>18</v>
      </c>
      <c r="B27" t="s">
        <v>19</v>
      </c>
      <c r="C27" t="s">
        <v>40</v>
      </c>
      <c r="D27" t="s">
        <v>20</v>
      </c>
      <c r="E27" t="s">
        <v>21</v>
      </c>
      <c r="F27" t="s">
        <v>22</v>
      </c>
      <c r="G27">
        <v>1</v>
      </c>
      <c r="I27" s="3">
        <v>44179.698611111111</v>
      </c>
      <c r="J27">
        <v>1</v>
      </c>
      <c r="K27">
        <v>2</v>
      </c>
      <c r="L27" s="1" t="s">
        <v>19</v>
      </c>
      <c r="M27">
        <v>189.8</v>
      </c>
      <c r="N27">
        <v>23.36</v>
      </c>
      <c r="O27" t="s">
        <v>41</v>
      </c>
      <c r="P27">
        <v>0</v>
      </c>
      <c r="Q27">
        <f t="shared" si="2"/>
        <v>19.247935999999999</v>
      </c>
      <c r="T27">
        <v>196.7</v>
      </c>
      <c r="U27">
        <v>20</v>
      </c>
      <c r="V27">
        <f t="shared" si="1"/>
        <v>19.939798999999997</v>
      </c>
    </row>
    <row r="28" spans="1:22" x14ac:dyDescent="0.25">
      <c r="A28" t="s">
        <v>18</v>
      </c>
      <c r="B28" t="s">
        <v>19</v>
      </c>
      <c r="C28" t="s">
        <v>40</v>
      </c>
      <c r="D28" t="s">
        <v>20</v>
      </c>
      <c r="E28" t="s">
        <v>21</v>
      </c>
      <c r="F28" t="s">
        <v>22</v>
      </c>
      <c r="G28">
        <v>1</v>
      </c>
      <c r="I28" s="3">
        <v>44179.701388888891</v>
      </c>
      <c r="J28">
        <v>1</v>
      </c>
      <c r="K28">
        <v>3</v>
      </c>
      <c r="L28" s="1" t="s">
        <v>19</v>
      </c>
      <c r="M28">
        <v>190.3</v>
      </c>
      <c r="N28">
        <v>23.42</v>
      </c>
      <c r="O28" t="s">
        <v>41</v>
      </c>
      <c r="P28">
        <v>0</v>
      </c>
      <c r="Q28">
        <f t="shared" si="2"/>
        <v>19.298071</v>
      </c>
      <c r="T28">
        <v>195.7</v>
      </c>
      <c r="U28">
        <v>20</v>
      </c>
      <c r="V28">
        <f t="shared" si="1"/>
        <v>19.839528999999999</v>
      </c>
    </row>
    <row r="29" spans="1:22" x14ac:dyDescent="0.25">
      <c r="A29" t="s">
        <v>18</v>
      </c>
      <c r="B29" t="s">
        <v>19</v>
      </c>
      <c r="C29" t="s">
        <v>42</v>
      </c>
      <c r="D29" t="s">
        <v>20</v>
      </c>
      <c r="E29" t="s">
        <v>21</v>
      </c>
      <c r="F29" t="s">
        <v>22</v>
      </c>
      <c r="G29">
        <v>1</v>
      </c>
      <c r="I29" s="3">
        <v>44179.709027777775</v>
      </c>
      <c r="J29">
        <v>1</v>
      </c>
      <c r="K29">
        <v>1</v>
      </c>
      <c r="L29" s="1" t="s">
        <v>19</v>
      </c>
      <c r="M29">
        <v>490.4</v>
      </c>
      <c r="N29">
        <v>60.36</v>
      </c>
      <c r="O29" t="s">
        <v>43</v>
      </c>
      <c r="P29">
        <v>0</v>
      </c>
      <c r="Q29">
        <f t="shared" si="2"/>
        <v>49.389097999999997</v>
      </c>
      <c r="R29">
        <f>AVERAGE(Q29:Q31)</f>
        <v>49.576268666666664</v>
      </c>
      <c r="T29">
        <v>490.4</v>
      </c>
      <c r="U29">
        <v>50</v>
      </c>
      <c r="V29">
        <f t="shared" si="1"/>
        <v>49.389097999999997</v>
      </c>
    </row>
    <row r="30" spans="1:22" x14ac:dyDescent="0.25">
      <c r="A30" t="s">
        <v>18</v>
      </c>
      <c r="B30" t="s">
        <v>19</v>
      </c>
      <c r="C30" t="s">
        <v>42</v>
      </c>
      <c r="D30" t="s">
        <v>20</v>
      </c>
      <c r="E30" t="s">
        <v>21</v>
      </c>
      <c r="F30" t="s">
        <v>22</v>
      </c>
      <c r="G30">
        <v>1</v>
      </c>
      <c r="I30" s="3">
        <v>44179.711805555555</v>
      </c>
      <c r="J30">
        <v>1</v>
      </c>
      <c r="K30">
        <v>2</v>
      </c>
      <c r="L30" s="1" t="s">
        <v>19</v>
      </c>
      <c r="M30">
        <v>495</v>
      </c>
      <c r="N30">
        <v>60.93</v>
      </c>
      <c r="O30" t="s">
        <v>43</v>
      </c>
      <c r="P30">
        <v>0</v>
      </c>
      <c r="Q30">
        <f t="shared" si="2"/>
        <v>49.850339999999996</v>
      </c>
      <c r="T30">
        <v>495</v>
      </c>
      <c r="U30">
        <v>50</v>
      </c>
      <c r="V30">
        <f t="shared" si="1"/>
        <v>49.850339999999996</v>
      </c>
    </row>
    <row r="31" spans="1:22" x14ac:dyDescent="0.25">
      <c r="A31" t="s">
        <v>18</v>
      </c>
      <c r="B31" t="s">
        <v>19</v>
      </c>
      <c r="C31" t="s">
        <v>42</v>
      </c>
      <c r="D31" t="s">
        <v>20</v>
      </c>
      <c r="E31" t="s">
        <v>21</v>
      </c>
      <c r="F31" t="s">
        <v>22</v>
      </c>
      <c r="G31">
        <v>1</v>
      </c>
      <c r="I31" s="3">
        <v>44179.713888888888</v>
      </c>
      <c r="J31">
        <v>1</v>
      </c>
      <c r="K31">
        <v>3</v>
      </c>
      <c r="L31" s="1" t="s">
        <v>19</v>
      </c>
      <c r="M31">
        <v>491.4</v>
      </c>
      <c r="N31">
        <v>60.49</v>
      </c>
      <c r="O31" t="s">
        <v>43</v>
      </c>
      <c r="P31">
        <v>0</v>
      </c>
      <c r="Q31">
        <f t="shared" si="2"/>
        <v>49.489367999999999</v>
      </c>
      <c r="T31">
        <v>491.4</v>
      </c>
      <c r="U31">
        <v>50</v>
      </c>
      <c r="V31">
        <f t="shared" si="1"/>
        <v>49.489367999999999</v>
      </c>
    </row>
    <row r="32" spans="1:22" x14ac:dyDescent="0.25">
      <c r="A32" t="s">
        <v>18</v>
      </c>
      <c r="B32" t="s">
        <v>19</v>
      </c>
      <c r="C32" t="s">
        <v>26</v>
      </c>
      <c r="D32" t="s">
        <v>20</v>
      </c>
      <c r="E32" t="s">
        <v>21</v>
      </c>
      <c r="F32" t="s">
        <v>22</v>
      </c>
      <c r="G32">
        <v>1</v>
      </c>
      <c r="I32" s="3">
        <v>44179.734722222223</v>
      </c>
      <c r="J32">
        <v>1</v>
      </c>
      <c r="K32">
        <v>2</v>
      </c>
      <c r="L32" s="1" t="s">
        <v>19</v>
      </c>
      <c r="M32">
        <v>2.7839999999999998</v>
      </c>
      <c r="N32">
        <v>0.3427</v>
      </c>
      <c r="O32" t="s">
        <v>44</v>
      </c>
      <c r="P32">
        <v>0</v>
      </c>
      <c r="Q32">
        <f t="shared" ref="Q32:Q34" si="3" xml:space="preserve"> 0.10947*(M32) - 0.27701</f>
        <v>2.775447999999997E-2</v>
      </c>
      <c r="R32">
        <f>AVERAGE(Q32:Q34)</f>
        <v>2.1040320000000001E-2</v>
      </c>
      <c r="T32">
        <v>503.6</v>
      </c>
      <c r="U32">
        <v>50</v>
      </c>
      <c r="V32">
        <f t="shared" si="1"/>
        <v>50.712662000000002</v>
      </c>
    </row>
    <row r="33" spans="1:22" x14ac:dyDescent="0.25">
      <c r="A33" t="s">
        <v>18</v>
      </c>
      <c r="B33" t="s">
        <v>19</v>
      </c>
      <c r="C33" t="s">
        <v>26</v>
      </c>
      <c r="D33" t="s">
        <v>20</v>
      </c>
      <c r="E33" t="s">
        <v>21</v>
      </c>
      <c r="F33" t="s">
        <v>22</v>
      </c>
      <c r="G33">
        <v>1</v>
      </c>
      <c r="I33" s="3">
        <v>44179.736111111109</v>
      </c>
      <c r="J33">
        <v>1</v>
      </c>
      <c r="K33">
        <v>3</v>
      </c>
      <c r="L33" s="1" t="s">
        <v>19</v>
      </c>
      <c r="M33">
        <v>2.7679999999999998</v>
      </c>
      <c r="N33">
        <v>0.3407</v>
      </c>
      <c r="O33" t="s">
        <v>44</v>
      </c>
      <c r="P33">
        <v>0</v>
      </c>
      <c r="Q33">
        <f t="shared" si="3"/>
        <v>2.6002960000000019E-2</v>
      </c>
      <c r="T33">
        <v>502.3</v>
      </c>
      <c r="U33">
        <v>50</v>
      </c>
      <c r="V33">
        <f t="shared" si="1"/>
        <v>50.582310999999997</v>
      </c>
    </row>
    <row r="34" spans="1:22" x14ac:dyDescent="0.25">
      <c r="A34" t="s">
        <v>18</v>
      </c>
      <c r="B34" t="s">
        <v>19</v>
      </c>
      <c r="C34" t="s">
        <v>26</v>
      </c>
      <c r="D34" t="s">
        <v>20</v>
      </c>
      <c r="E34" t="s">
        <v>21</v>
      </c>
      <c r="F34" t="s">
        <v>22</v>
      </c>
      <c r="G34">
        <v>1</v>
      </c>
      <c r="I34" s="3">
        <v>44179.738194444442</v>
      </c>
      <c r="J34">
        <v>1</v>
      </c>
      <c r="K34">
        <v>4</v>
      </c>
      <c r="L34" s="1" t="s">
        <v>19</v>
      </c>
      <c r="M34">
        <v>2.6160000000000001</v>
      </c>
      <c r="N34">
        <v>0.32200000000000001</v>
      </c>
      <c r="O34" t="s">
        <v>44</v>
      </c>
      <c r="P34">
        <v>0</v>
      </c>
      <c r="Q34">
        <f t="shared" si="3"/>
        <v>9.3635200000000141E-3</v>
      </c>
      <c r="T34">
        <v>505</v>
      </c>
      <c r="U34">
        <v>50</v>
      </c>
      <c r="V34">
        <f t="shared" si="1"/>
        <v>50.85304</v>
      </c>
    </row>
    <row r="35" spans="1:22" x14ac:dyDescent="0.25">
      <c r="A35" t="s">
        <v>18</v>
      </c>
      <c r="B35" t="s">
        <v>19</v>
      </c>
      <c r="C35" t="s">
        <v>45</v>
      </c>
      <c r="D35" t="s">
        <v>20</v>
      </c>
      <c r="E35" t="s">
        <v>21</v>
      </c>
      <c r="F35" t="s">
        <v>22</v>
      </c>
      <c r="G35">
        <v>1</v>
      </c>
      <c r="I35" s="3">
        <v>44179.745138888888</v>
      </c>
      <c r="J35">
        <v>1</v>
      </c>
      <c r="K35">
        <v>1</v>
      </c>
      <c r="L35" s="1" t="s">
        <v>19</v>
      </c>
      <c r="M35">
        <v>63.6</v>
      </c>
      <c r="N35">
        <v>7.8289999999999997</v>
      </c>
      <c r="O35" t="s">
        <v>46</v>
      </c>
      <c r="P35">
        <v>0</v>
      </c>
      <c r="Q35">
        <f t="shared" ref="Q35:Q55" si="4">0.10027*(M35) + 0.21669</f>
        <v>6.5938619999999997</v>
      </c>
      <c r="R35">
        <f>AVERAGE(Q35:Q37)</f>
        <v>6.5089667333333336</v>
      </c>
    </row>
    <row r="36" spans="1:22" x14ac:dyDescent="0.25">
      <c r="A36" t="s">
        <v>18</v>
      </c>
      <c r="B36" t="s">
        <v>19</v>
      </c>
      <c r="C36" t="s">
        <v>45</v>
      </c>
      <c r="D36" t="s">
        <v>20</v>
      </c>
      <c r="E36" t="s">
        <v>21</v>
      </c>
      <c r="F36" t="s">
        <v>22</v>
      </c>
      <c r="G36">
        <v>1</v>
      </c>
      <c r="I36" s="3">
        <v>44179.747916666667</v>
      </c>
      <c r="J36">
        <v>1</v>
      </c>
      <c r="K36">
        <v>2</v>
      </c>
      <c r="L36" s="1" t="s">
        <v>19</v>
      </c>
      <c r="M36">
        <v>62.27</v>
      </c>
      <c r="N36">
        <v>7.665</v>
      </c>
      <c r="O36" t="s">
        <v>46</v>
      </c>
      <c r="P36">
        <v>0</v>
      </c>
      <c r="Q36">
        <f t="shared" si="4"/>
        <v>6.4605028999999998</v>
      </c>
    </row>
    <row r="37" spans="1:22" x14ac:dyDescent="0.25">
      <c r="A37" t="s">
        <v>18</v>
      </c>
      <c r="B37" t="s">
        <v>19</v>
      </c>
      <c r="C37" t="s">
        <v>45</v>
      </c>
      <c r="D37" t="s">
        <v>20</v>
      </c>
      <c r="E37" t="s">
        <v>21</v>
      </c>
      <c r="F37" t="s">
        <v>22</v>
      </c>
      <c r="G37">
        <v>1</v>
      </c>
      <c r="I37" s="3">
        <v>44179.75</v>
      </c>
      <c r="J37">
        <v>1</v>
      </c>
      <c r="K37">
        <v>3</v>
      </c>
      <c r="L37" s="1" t="s">
        <v>19</v>
      </c>
      <c r="M37">
        <v>62.39</v>
      </c>
      <c r="N37">
        <v>7.68</v>
      </c>
      <c r="O37" t="s">
        <v>46</v>
      </c>
      <c r="P37">
        <v>0</v>
      </c>
      <c r="Q37">
        <f t="shared" si="4"/>
        <v>6.4725352999999997</v>
      </c>
    </row>
    <row r="38" spans="1:22" x14ac:dyDescent="0.25">
      <c r="A38" t="s">
        <v>18</v>
      </c>
      <c r="B38" t="s">
        <v>19</v>
      </c>
      <c r="C38" t="s">
        <v>47</v>
      </c>
      <c r="D38" t="s">
        <v>20</v>
      </c>
      <c r="E38" t="s">
        <v>21</v>
      </c>
      <c r="F38" t="s">
        <v>22</v>
      </c>
      <c r="G38">
        <v>1</v>
      </c>
      <c r="I38" s="3">
        <v>44179.757638888892</v>
      </c>
      <c r="J38">
        <v>1</v>
      </c>
      <c r="K38">
        <v>1</v>
      </c>
      <c r="L38" s="1" t="s">
        <v>19</v>
      </c>
      <c r="M38">
        <v>65.23</v>
      </c>
      <c r="N38">
        <v>8.0289999999999999</v>
      </c>
      <c r="O38" t="s">
        <v>48</v>
      </c>
      <c r="P38">
        <v>0</v>
      </c>
      <c r="Q38">
        <f t="shared" si="4"/>
        <v>6.7573021000000004</v>
      </c>
      <c r="R38">
        <f>AVERAGE(Q38:Q40)</f>
        <v>6.6516843666666672</v>
      </c>
      <c r="V38" t="s">
        <v>23</v>
      </c>
    </row>
    <row r="39" spans="1:22" x14ac:dyDescent="0.25">
      <c r="A39" t="s">
        <v>18</v>
      </c>
      <c r="B39" t="s">
        <v>19</v>
      </c>
      <c r="C39" t="s">
        <v>47</v>
      </c>
      <c r="D39" t="s">
        <v>20</v>
      </c>
      <c r="E39" t="s">
        <v>21</v>
      </c>
      <c r="F39" t="s">
        <v>22</v>
      </c>
      <c r="G39">
        <v>1</v>
      </c>
      <c r="I39" s="3">
        <v>44179.759722222225</v>
      </c>
      <c r="J39">
        <v>1</v>
      </c>
      <c r="K39">
        <v>2</v>
      </c>
      <c r="L39" s="1" t="s">
        <v>19</v>
      </c>
      <c r="M39">
        <v>64</v>
      </c>
      <c r="N39">
        <v>7.8780000000000001</v>
      </c>
      <c r="O39" t="s">
        <v>48</v>
      </c>
      <c r="P39">
        <v>0</v>
      </c>
      <c r="Q39">
        <f t="shared" si="4"/>
        <v>6.6339699999999997</v>
      </c>
      <c r="T39" t="s">
        <v>14</v>
      </c>
      <c r="U39" t="s">
        <v>17</v>
      </c>
      <c r="V39" t="s">
        <v>17</v>
      </c>
    </row>
    <row r="40" spans="1:22" x14ac:dyDescent="0.25">
      <c r="A40" t="s">
        <v>18</v>
      </c>
      <c r="B40" t="s">
        <v>19</v>
      </c>
      <c r="C40" t="s">
        <v>47</v>
      </c>
      <c r="D40" t="s">
        <v>20</v>
      </c>
      <c r="E40" t="s">
        <v>21</v>
      </c>
      <c r="F40" t="s">
        <v>22</v>
      </c>
      <c r="G40">
        <v>1</v>
      </c>
      <c r="I40" s="3">
        <v>44179.761805555558</v>
      </c>
      <c r="J40">
        <v>1</v>
      </c>
      <c r="K40">
        <v>3</v>
      </c>
      <c r="L40" s="1" t="s">
        <v>19</v>
      </c>
      <c r="M40">
        <v>63.3</v>
      </c>
      <c r="N40">
        <v>7.7919999999999998</v>
      </c>
      <c r="O40" t="s">
        <v>48</v>
      </c>
      <c r="P40">
        <v>0</v>
      </c>
      <c r="Q40">
        <f t="shared" si="4"/>
        <v>6.5637809999999996</v>
      </c>
      <c r="T40">
        <v>5.8040000000000003</v>
      </c>
      <c r="U40">
        <v>0.35</v>
      </c>
      <c r="V40">
        <f xml:space="preserve"> 0.10947*(T40) - 0.27701</f>
        <v>0.35835388000000001</v>
      </c>
    </row>
    <row r="41" spans="1:22" x14ac:dyDescent="0.25">
      <c r="A41" t="s">
        <v>18</v>
      </c>
      <c r="B41" t="s">
        <v>19</v>
      </c>
      <c r="C41" t="s">
        <v>49</v>
      </c>
      <c r="D41" t="s">
        <v>20</v>
      </c>
      <c r="E41" t="s">
        <v>21</v>
      </c>
      <c r="F41" t="s">
        <v>22</v>
      </c>
      <c r="G41">
        <v>1</v>
      </c>
      <c r="I41" s="3">
        <v>44179.771527777775</v>
      </c>
      <c r="J41">
        <v>1</v>
      </c>
      <c r="K41">
        <v>2</v>
      </c>
      <c r="L41" s="1" t="s">
        <v>19</v>
      </c>
      <c r="M41">
        <v>69.86</v>
      </c>
      <c r="N41">
        <v>8.5990000000000002</v>
      </c>
      <c r="O41" t="s">
        <v>50</v>
      </c>
      <c r="P41">
        <v>0</v>
      </c>
      <c r="Q41">
        <f t="shared" si="4"/>
        <v>7.2215521999999996</v>
      </c>
      <c r="R41">
        <f>AVERAGE(Q41:Q43)</f>
        <v>7.1607217333333324</v>
      </c>
      <c r="T41">
        <v>5.577</v>
      </c>
      <c r="U41">
        <v>0.35</v>
      </c>
      <c r="V41">
        <f t="shared" ref="V41:V63" si="5" xml:space="preserve"> 0.10947*(T41) - 0.27701</f>
        <v>0.33350418999999998</v>
      </c>
    </row>
    <row r="42" spans="1:22" x14ac:dyDescent="0.25">
      <c r="A42" t="s">
        <v>18</v>
      </c>
      <c r="B42" t="s">
        <v>19</v>
      </c>
      <c r="C42" t="s">
        <v>49</v>
      </c>
      <c r="D42" t="s">
        <v>20</v>
      </c>
      <c r="E42" t="s">
        <v>21</v>
      </c>
      <c r="F42" t="s">
        <v>22</v>
      </c>
      <c r="G42">
        <v>1</v>
      </c>
      <c r="I42" s="3">
        <v>44179.774305555555</v>
      </c>
      <c r="J42">
        <v>1</v>
      </c>
      <c r="K42">
        <v>3</v>
      </c>
      <c r="L42" s="1" t="s">
        <v>19</v>
      </c>
      <c r="M42">
        <v>68.83</v>
      </c>
      <c r="N42">
        <v>8.4730000000000008</v>
      </c>
      <c r="O42" t="s">
        <v>50</v>
      </c>
      <c r="P42">
        <v>0</v>
      </c>
      <c r="Q42">
        <f t="shared" si="4"/>
        <v>7.1182740999999998</v>
      </c>
      <c r="T42">
        <v>5.734</v>
      </c>
      <c r="U42">
        <v>0.35</v>
      </c>
      <c r="V42">
        <f t="shared" si="5"/>
        <v>0.35069097999999999</v>
      </c>
    </row>
    <row r="43" spans="1:22" x14ac:dyDescent="0.25">
      <c r="A43" t="s">
        <v>18</v>
      </c>
      <c r="B43" t="s">
        <v>19</v>
      </c>
      <c r="C43" t="s">
        <v>49</v>
      </c>
      <c r="D43" t="s">
        <v>20</v>
      </c>
      <c r="E43" t="s">
        <v>21</v>
      </c>
      <c r="F43" t="s">
        <v>22</v>
      </c>
      <c r="G43">
        <v>1</v>
      </c>
      <c r="I43" s="3">
        <v>44179.776388888888</v>
      </c>
      <c r="J43">
        <v>1</v>
      </c>
      <c r="K43">
        <v>4</v>
      </c>
      <c r="L43" s="1" t="s">
        <v>19</v>
      </c>
      <c r="M43">
        <v>69.069999999999993</v>
      </c>
      <c r="N43">
        <v>8.5020000000000007</v>
      </c>
      <c r="O43" t="s">
        <v>50</v>
      </c>
      <c r="P43">
        <v>0</v>
      </c>
      <c r="Q43">
        <f t="shared" si="4"/>
        <v>7.1423388999999986</v>
      </c>
      <c r="T43">
        <v>7.53</v>
      </c>
      <c r="U43">
        <v>0.5</v>
      </c>
      <c r="V43">
        <f t="shared" si="5"/>
        <v>0.54729910000000004</v>
      </c>
    </row>
    <row r="44" spans="1:22" x14ac:dyDescent="0.25">
      <c r="A44" t="s">
        <v>18</v>
      </c>
      <c r="B44" t="s">
        <v>19</v>
      </c>
      <c r="C44" t="s">
        <v>51</v>
      </c>
      <c r="D44" t="s">
        <v>20</v>
      </c>
      <c r="E44" t="s">
        <v>21</v>
      </c>
      <c r="F44" t="s">
        <v>22</v>
      </c>
      <c r="G44">
        <v>1</v>
      </c>
      <c r="I44" s="3">
        <v>44179.78402777778</v>
      </c>
      <c r="J44">
        <v>1</v>
      </c>
      <c r="K44">
        <v>1</v>
      </c>
      <c r="L44" s="1" t="s">
        <v>19</v>
      </c>
      <c r="M44">
        <v>249.9</v>
      </c>
      <c r="N44">
        <v>30.76</v>
      </c>
      <c r="O44" t="s">
        <v>52</v>
      </c>
      <c r="P44">
        <v>0</v>
      </c>
      <c r="Q44">
        <f t="shared" si="4"/>
        <v>25.274163000000001</v>
      </c>
      <c r="R44">
        <f>AVERAGE(Q44:Q46)</f>
        <v>25.137127333333336</v>
      </c>
      <c r="T44">
        <v>7.2539999999999996</v>
      </c>
      <c r="U44">
        <v>0.5</v>
      </c>
      <c r="V44">
        <f t="shared" si="5"/>
        <v>0.51708537999999993</v>
      </c>
    </row>
    <row r="45" spans="1:22" x14ac:dyDescent="0.25">
      <c r="A45" t="s">
        <v>18</v>
      </c>
      <c r="B45" t="s">
        <v>19</v>
      </c>
      <c r="C45" t="s">
        <v>51</v>
      </c>
      <c r="D45" t="s">
        <v>20</v>
      </c>
      <c r="E45" t="s">
        <v>21</v>
      </c>
      <c r="F45" t="s">
        <v>22</v>
      </c>
      <c r="G45">
        <v>1</v>
      </c>
      <c r="I45" s="3">
        <v>44179.786805555559</v>
      </c>
      <c r="J45">
        <v>1</v>
      </c>
      <c r="K45">
        <v>2</v>
      </c>
      <c r="L45" s="1" t="s">
        <v>19</v>
      </c>
      <c r="M45">
        <v>247.9</v>
      </c>
      <c r="N45">
        <v>30.51</v>
      </c>
      <c r="O45" t="s">
        <v>52</v>
      </c>
      <c r="P45">
        <v>0</v>
      </c>
      <c r="Q45">
        <f t="shared" si="4"/>
        <v>25.073623000000001</v>
      </c>
      <c r="T45">
        <v>7.3310000000000004</v>
      </c>
      <c r="U45">
        <v>0.5</v>
      </c>
      <c r="V45">
        <f t="shared" si="5"/>
        <v>0.52551457000000001</v>
      </c>
    </row>
    <row r="46" spans="1:22" x14ac:dyDescent="0.25">
      <c r="A46" t="s">
        <v>18</v>
      </c>
      <c r="B46" t="s">
        <v>19</v>
      </c>
      <c r="C46" t="s">
        <v>51</v>
      </c>
      <c r="D46" t="s">
        <v>20</v>
      </c>
      <c r="E46" t="s">
        <v>21</v>
      </c>
      <c r="F46" t="s">
        <v>22</v>
      </c>
      <c r="G46">
        <v>1</v>
      </c>
      <c r="I46" s="3">
        <v>44179.788888888892</v>
      </c>
      <c r="J46">
        <v>1</v>
      </c>
      <c r="K46">
        <v>3</v>
      </c>
      <c r="L46" s="1" t="s">
        <v>19</v>
      </c>
      <c r="M46">
        <v>247.8</v>
      </c>
      <c r="N46">
        <v>30.5</v>
      </c>
      <c r="O46" t="s">
        <v>52</v>
      </c>
      <c r="P46">
        <v>0</v>
      </c>
      <c r="Q46">
        <f t="shared" si="4"/>
        <v>25.063596</v>
      </c>
      <c r="T46">
        <v>12.03</v>
      </c>
      <c r="U46">
        <v>1</v>
      </c>
      <c r="V46">
        <f t="shared" si="5"/>
        <v>1.0399140999999998</v>
      </c>
    </row>
    <row r="47" spans="1:22" x14ac:dyDescent="0.25">
      <c r="A47" t="s">
        <v>18</v>
      </c>
      <c r="B47" t="s">
        <v>19</v>
      </c>
      <c r="C47" t="s">
        <v>53</v>
      </c>
      <c r="D47" t="s">
        <v>20</v>
      </c>
      <c r="E47" t="s">
        <v>21</v>
      </c>
      <c r="F47" t="s">
        <v>22</v>
      </c>
      <c r="G47">
        <v>1</v>
      </c>
      <c r="I47" s="3">
        <v>44179.79583333333</v>
      </c>
      <c r="J47">
        <v>1</v>
      </c>
      <c r="K47">
        <v>1</v>
      </c>
      <c r="L47" s="1" t="s">
        <v>19</v>
      </c>
      <c r="M47">
        <v>93.78</v>
      </c>
      <c r="N47">
        <v>11.54</v>
      </c>
      <c r="O47" t="s">
        <v>54</v>
      </c>
      <c r="P47">
        <v>0</v>
      </c>
      <c r="Q47">
        <f t="shared" si="4"/>
        <v>9.6200106000000005</v>
      </c>
      <c r="R47">
        <f>AVERAGE(Q47:Q49)</f>
        <v>9.408775133333334</v>
      </c>
      <c r="T47">
        <v>11.75</v>
      </c>
      <c r="U47">
        <v>1</v>
      </c>
      <c r="V47">
        <f t="shared" si="5"/>
        <v>1.0092625</v>
      </c>
    </row>
    <row r="48" spans="1:22" x14ac:dyDescent="0.25">
      <c r="A48" t="s">
        <v>18</v>
      </c>
      <c r="B48" t="s">
        <v>19</v>
      </c>
      <c r="C48" t="s">
        <v>53</v>
      </c>
      <c r="D48" t="s">
        <v>20</v>
      </c>
      <c r="E48" t="s">
        <v>21</v>
      </c>
      <c r="F48" t="s">
        <v>22</v>
      </c>
      <c r="G48">
        <v>1</v>
      </c>
      <c r="I48" s="3">
        <v>44179.798611111109</v>
      </c>
      <c r="J48">
        <v>1</v>
      </c>
      <c r="K48">
        <v>2</v>
      </c>
      <c r="L48" s="1" t="s">
        <v>19</v>
      </c>
      <c r="M48">
        <v>90.6</v>
      </c>
      <c r="N48">
        <v>11.15</v>
      </c>
      <c r="O48" t="s">
        <v>54</v>
      </c>
      <c r="P48">
        <v>0</v>
      </c>
      <c r="Q48">
        <f t="shared" si="4"/>
        <v>9.3011519999999983</v>
      </c>
      <c r="T48">
        <v>12.04</v>
      </c>
      <c r="U48">
        <v>1</v>
      </c>
      <c r="V48">
        <f t="shared" si="5"/>
        <v>1.0410088</v>
      </c>
    </row>
    <row r="49" spans="1:22" x14ac:dyDescent="0.25">
      <c r="A49" t="s">
        <v>18</v>
      </c>
      <c r="B49" t="s">
        <v>19</v>
      </c>
      <c r="C49" t="s">
        <v>53</v>
      </c>
      <c r="D49" t="s">
        <v>20</v>
      </c>
      <c r="E49" t="s">
        <v>21</v>
      </c>
      <c r="F49" t="s">
        <v>22</v>
      </c>
      <c r="G49">
        <v>1</v>
      </c>
      <c r="I49" s="3">
        <v>44179.800694444442</v>
      </c>
      <c r="J49">
        <v>1</v>
      </c>
      <c r="K49">
        <v>3</v>
      </c>
      <c r="L49" s="1" t="s">
        <v>19</v>
      </c>
      <c r="M49">
        <v>90.64</v>
      </c>
      <c r="N49">
        <v>11.16</v>
      </c>
      <c r="O49" t="s">
        <v>54</v>
      </c>
      <c r="P49">
        <v>0</v>
      </c>
      <c r="Q49">
        <f t="shared" si="4"/>
        <v>9.3051627999999997</v>
      </c>
      <c r="T49">
        <v>5.6289999999999996</v>
      </c>
      <c r="U49">
        <v>0.35</v>
      </c>
      <c r="V49">
        <f t="shared" si="5"/>
        <v>0.33919663</v>
      </c>
    </row>
    <row r="50" spans="1:22" x14ac:dyDescent="0.25">
      <c r="A50" t="s">
        <v>18</v>
      </c>
      <c r="B50" t="s">
        <v>19</v>
      </c>
      <c r="C50" t="s">
        <v>55</v>
      </c>
      <c r="D50" t="s">
        <v>20</v>
      </c>
      <c r="E50" t="s">
        <v>21</v>
      </c>
      <c r="F50" t="s">
        <v>22</v>
      </c>
      <c r="G50">
        <v>1</v>
      </c>
      <c r="I50" s="3">
        <v>44179.810416666667</v>
      </c>
      <c r="J50">
        <v>1</v>
      </c>
      <c r="K50">
        <v>2</v>
      </c>
      <c r="L50" s="1" t="s">
        <v>19</v>
      </c>
      <c r="M50">
        <v>61.37</v>
      </c>
      <c r="N50">
        <v>7.5540000000000003</v>
      </c>
      <c r="O50" t="s">
        <v>56</v>
      </c>
      <c r="P50">
        <v>0</v>
      </c>
      <c r="Q50">
        <f t="shared" si="4"/>
        <v>6.3702598999999998</v>
      </c>
      <c r="R50">
        <f>AVERAGE(Q50:Q52)</f>
        <v>6.3495374333333325</v>
      </c>
      <c r="T50">
        <v>5.7869999999999999</v>
      </c>
      <c r="U50">
        <v>0.35</v>
      </c>
      <c r="V50">
        <f t="shared" si="5"/>
        <v>0.35649288999999995</v>
      </c>
    </row>
    <row r="51" spans="1:22" x14ac:dyDescent="0.25">
      <c r="A51" t="s">
        <v>18</v>
      </c>
      <c r="B51" t="s">
        <v>19</v>
      </c>
      <c r="C51" t="s">
        <v>55</v>
      </c>
      <c r="D51" t="s">
        <v>20</v>
      </c>
      <c r="E51" t="s">
        <v>21</v>
      </c>
      <c r="F51" t="s">
        <v>22</v>
      </c>
      <c r="G51">
        <v>1</v>
      </c>
      <c r="I51" s="3">
        <v>44179.8125</v>
      </c>
      <c r="J51">
        <v>1</v>
      </c>
      <c r="K51">
        <v>3</v>
      </c>
      <c r="L51" s="1" t="s">
        <v>19</v>
      </c>
      <c r="M51">
        <v>60.57</v>
      </c>
      <c r="N51">
        <v>7.4560000000000004</v>
      </c>
      <c r="O51" t="s">
        <v>56</v>
      </c>
      <c r="P51">
        <v>0</v>
      </c>
      <c r="Q51">
        <f t="shared" si="4"/>
        <v>6.2900438999999997</v>
      </c>
      <c r="T51">
        <v>5.907</v>
      </c>
      <c r="U51">
        <v>0.35</v>
      </c>
      <c r="V51">
        <f t="shared" si="5"/>
        <v>0.36962929</v>
      </c>
    </row>
    <row r="52" spans="1:22" x14ac:dyDescent="0.25">
      <c r="A52" t="s">
        <v>18</v>
      </c>
      <c r="B52" t="s">
        <v>19</v>
      </c>
      <c r="C52" t="s">
        <v>55</v>
      </c>
      <c r="D52" t="s">
        <v>20</v>
      </c>
      <c r="E52" t="s">
        <v>21</v>
      </c>
      <c r="F52" t="s">
        <v>22</v>
      </c>
      <c r="G52">
        <v>1</v>
      </c>
      <c r="I52" s="3">
        <v>44179.814583333333</v>
      </c>
      <c r="J52">
        <v>1</v>
      </c>
      <c r="K52">
        <v>4</v>
      </c>
      <c r="L52" s="1" t="s">
        <v>19</v>
      </c>
      <c r="M52">
        <v>61.55</v>
      </c>
      <c r="N52">
        <v>7.5759999999999996</v>
      </c>
      <c r="O52" t="s">
        <v>56</v>
      </c>
      <c r="P52">
        <v>0</v>
      </c>
      <c r="Q52">
        <f t="shared" si="4"/>
        <v>6.3883084999999991</v>
      </c>
      <c r="T52">
        <v>7.1859999999999999</v>
      </c>
      <c r="U52">
        <v>0.5</v>
      </c>
      <c r="V52">
        <f t="shared" si="5"/>
        <v>0.50964142000000001</v>
      </c>
    </row>
    <row r="53" spans="1:22" x14ac:dyDescent="0.25">
      <c r="A53" t="s">
        <v>18</v>
      </c>
      <c r="B53" t="s">
        <v>19</v>
      </c>
      <c r="C53" t="s">
        <v>57</v>
      </c>
      <c r="D53" t="s">
        <v>20</v>
      </c>
      <c r="E53" t="s">
        <v>21</v>
      </c>
      <c r="F53" t="s">
        <v>22</v>
      </c>
      <c r="G53">
        <v>1</v>
      </c>
      <c r="I53" s="3">
        <v>44179.821527777778</v>
      </c>
      <c r="J53">
        <v>1</v>
      </c>
      <c r="K53">
        <v>1</v>
      </c>
      <c r="L53" s="1" t="s">
        <v>19</v>
      </c>
      <c r="M53">
        <v>90.16</v>
      </c>
      <c r="N53">
        <v>11.1</v>
      </c>
      <c r="O53" t="s">
        <v>58</v>
      </c>
      <c r="P53">
        <v>0</v>
      </c>
      <c r="Q53">
        <f t="shared" si="4"/>
        <v>9.2570331999999986</v>
      </c>
      <c r="R53">
        <f>AVERAGE(Q53:Q55)</f>
        <v>9.1611082333333318</v>
      </c>
      <c r="T53">
        <v>7.0860000000000003</v>
      </c>
      <c r="U53">
        <v>0.5</v>
      </c>
      <c r="V53">
        <f t="shared" si="5"/>
        <v>0.49869442000000008</v>
      </c>
    </row>
    <row r="54" spans="1:22" x14ac:dyDescent="0.25">
      <c r="A54" t="s">
        <v>18</v>
      </c>
      <c r="B54" t="s">
        <v>19</v>
      </c>
      <c r="C54" t="s">
        <v>57</v>
      </c>
      <c r="D54" t="s">
        <v>20</v>
      </c>
      <c r="E54" t="s">
        <v>21</v>
      </c>
      <c r="F54" t="s">
        <v>22</v>
      </c>
      <c r="G54">
        <v>1</v>
      </c>
      <c r="I54" s="3">
        <v>44179.824305555558</v>
      </c>
      <c r="J54">
        <v>1</v>
      </c>
      <c r="K54">
        <v>2</v>
      </c>
      <c r="L54" s="1" t="s">
        <v>19</v>
      </c>
      <c r="M54">
        <v>89.36</v>
      </c>
      <c r="N54">
        <v>11</v>
      </c>
      <c r="O54" t="s">
        <v>58</v>
      </c>
      <c r="P54">
        <v>0</v>
      </c>
      <c r="Q54">
        <f t="shared" si="4"/>
        <v>9.1768172000000003</v>
      </c>
      <c r="T54">
        <v>6.9980000000000002</v>
      </c>
      <c r="U54">
        <v>0.5</v>
      </c>
      <c r="V54">
        <f t="shared" si="5"/>
        <v>0.48906106000000005</v>
      </c>
    </row>
    <row r="55" spans="1:22" x14ac:dyDescent="0.25">
      <c r="A55" t="s">
        <v>18</v>
      </c>
      <c r="B55" t="s">
        <v>19</v>
      </c>
      <c r="C55" t="s">
        <v>57</v>
      </c>
      <c r="D55" t="s">
        <v>20</v>
      </c>
      <c r="E55" t="s">
        <v>21</v>
      </c>
      <c r="F55" t="s">
        <v>22</v>
      </c>
      <c r="G55">
        <v>1</v>
      </c>
      <c r="I55" s="3">
        <v>44179.826388888891</v>
      </c>
      <c r="J55">
        <v>1</v>
      </c>
      <c r="K55">
        <v>3</v>
      </c>
      <c r="L55" s="1" t="s">
        <v>19</v>
      </c>
      <c r="M55">
        <v>88.09</v>
      </c>
      <c r="N55">
        <v>10.84</v>
      </c>
      <c r="O55" t="s">
        <v>58</v>
      </c>
      <c r="P55">
        <v>0</v>
      </c>
      <c r="Q55">
        <f t="shared" si="4"/>
        <v>9.0494743</v>
      </c>
      <c r="T55">
        <v>11.15</v>
      </c>
      <c r="U55">
        <v>1</v>
      </c>
      <c r="V55">
        <f t="shared" si="5"/>
        <v>0.94358049999999993</v>
      </c>
    </row>
    <row r="56" spans="1:22" x14ac:dyDescent="0.25">
      <c r="A56" t="s">
        <v>18</v>
      </c>
      <c r="B56" t="s">
        <v>19</v>
      </c>
      <c r="C56" t="s">
        <v>26</v>
      </c>
      <c r="D56" t="s">
        <v>20</v>
      </c>
      <c r="E56" t="s">
        <v>21</v>
      </c>
      <c r="F56" t="s">
        <v>22</v>
      </c>
      <c r="G56">
        <v>1</v>
      </c>
      <c r="I56" s="3">
        <v>44179.834722222222</v>
      </c>
      <c r="J56">
        <v>1</v>
      </c>
      <c r="K56">
        <v>2</v>
      </c>
      <c r="L56" s="1" t="s">
        <v>19</v>
      </c>
      <c r="M56">
        <v>3.5990000000000002</v>
      </c>
      <c r="N56">
        <v>0.443</v>
      </c>
      <c r="O56" t="s">
        <v>59</v>
      </c>
      <c r="P56">
        <v>0</v>
      </c>
      <c r="Q56">
        <f t="shared" ref="Q56:Q61" si="6" xml:space="preserve"> 0.10947*(M56) - 0.27701</f>
        <v>0.11697253000000002</v>
      </c>
      <c r="R56">
        <f>AVERAGE(Q56:Q58)</f>
        <v>0.10409156000000003</v>
      </c>
      <c r="T56">
        <v>11.03</v>
      </c>
      <c r="U56">
        <v>1</v>
      </c>
      <c r="V56">
        <f t="shared" si="5"/>
        <v>0.93044409999999989</v>
      </c>
    </row>
    <row r="57" spans="1:22" x14ac:dyDescent="0.25">
      <c r="A57" t="s">
        <v>18</v>
      </c>
      <c r="B57" t="s">
        <v>19</v>
      </c>
      <c r="C57" t="s">
        <v>26</v>
      </c>
      <c r="D57" t="s">
        <v>20</v>
      </c>
      <c r="E57" t="s">
        <v>21</v>
      </c>
      <c r="F57" t="s">
        <v>22</v>
      </c>
      <c r="G57">
        <v>1</v>
      </c>
      <c r="I57" s="3">
        <v>44179.836111111108</v>
      </c>
      <c r="J57">
        <v>1</v>
      </c>
      <c r="K57">
        <v>3</v>
      </c>
      <c r="L57" s="1" t="s">
        <v>19</v>
      </c>
      <c r="M57">
        <v>3.6360000000000001</v>
      </c>
      <c r="N57">
        <v>0.4476</v>
      </c>
      <c r="O57" t="s">
        <v>59</v>
      </c>
      <c r="P57">
        <v>0</v>
      </c>
      <c r="Q57">
        <f t="shared" si="6"/>
        <v>0.12102292000000003</v>
      </c>
      <c r="T57">
        <v>11.08</v>
      </c>
      <c r="U57">
        <v>1</v>
      </c>
      <c r="V57">
        <f t="shared" si="5"/>
        <v>0.93591760000000002</v>
      </c>
    </row>
    <row r="58" spans="1:22" x14ac:dyDescent="0.25">
      <c r="A58" t="s">
        <v>18</v>
      </c>
      <c r="B58" t="s">
        <v>19</v>
      </c>
      <c r="C58" t="s">
        <v>26</v>
      </c>
      <c r="D58" t="s">
        <v>20</v>
      </c>
      <c r="E58" t="s">
        <v>21</v>
      </c>
      <c r="F58" t="s">
        <v>22</v>
      </c>
      <c r="G58">
        <v>1</v>
      </c>
      <c r="I58" s="3">
        <v>44179.838194444441</v>
      </c>
      <c r="J58">
        <v>1</v>
      </c>
      <c r="K58">
        <v>4</v>
      </c>
      <c r="L58" s="1" t="s">
        <v>19</v>
      </c>
      <c r="M58">
        <v>3.2090000000000001</v>
      </c>
      <c r="N58">
        <v>0.39500000000000002</v>
      </c>
      <c r="O58" t="s">
        <v>59</v>
      </c>
      <c r="P58">
        <v>0</v>
      </c>
      <c r="Q58">
        <f t="shared" si="6"/>
        <v>7.4279230000000029E-2</v>
      </c>
      <c r="T58">
        <v>25.04</v>
      </c>
      <c r="U58">
        <v>2.5</v>
      </c>
      <c r="V58">
        <f t="shared" si="5"/>
        <v>2.4641187999999996</v>
      </c>
    </row>
    <row r="59" spans="1:22" x14ac:dyDescent="0.25">
      <c r="A59" t="s">
        <v>18</v>
      </c>
      <c r="B59" t="s">
        <v>19</v>
      </c>
      <c r="C59" t="s">
        <v>34</v>
      </c>
      <c r="D59" t="s">
        <v>20</v>
      </c>
      <c r="E59" t="s">
        <v>21</v>
      </c>
      <c r="F59" t="s">
        <v>22</v>
      </c>
      <c r="G59">
        <v>1</v>
      </c>
      <c r="I59" s="3">
        <v>44179.847222222219</v>
      </c>
      <c r="J59">
        <v>1</v>
      </c>
      <c r="K59">
        <v>2</v>
      </c>
      <c r="L59" s="1" t="s">
        <v>19</v>
      </c>
      <c r="M59">
        <v>25.6</v>
      </c>
      <c r="N59">
        <v>3.1509999999999998</v>
      </c>
      <c r="O59" t="s">
        <v>60</v>
      </c>
      <c r="P59">
        <v>0</v>
      </c>
      <c r="Q59">
        <f t="shared" si="6"/>
        <v>2.5254219999999998</v>
      </c>
      <c r="R59">
        <f>AVERAGE(Q59:Q61)</f>
        <v>2.4834584999999998</v>
      </c>
      <c r="T59">
        <v>25.25</v>
      </c>
      <c r="U59">
        <v>2.5</v>
      </c>
      <c r="V59">
        <f t="shared" si="5"/>
        <v>2.4871074999999996</v>
      </c>
    </row>
    <row r="60" spans="1:22" x14ac:dyDescent="0.25">
      <c r="A60" t="s">
        <v>18</v>
      </c>
      <c r="B60" t="s">
        <v>19</v>
      </c>
      <c r="C60" t="s">
        <v>34</v>
      </c>
      <c r="D60" t="s">
        <v>20</v>
      </c>
      <c r="E60" t="s">
        <v>21</v>
      </c>
      <c r="F60" t="s">
        <v>22</v>
      </c>
      <c r="G60">
        <v>1</v>
      </c>
      <c r="I60" s="3">
        <v>44179.849305555559</v>
      </c>
      <c r="J60">
        <v>1</v>
      </c>
      <c r="K60">
        <v>3</v>
      </c>
      <c r="L60" s="1" t="s">
        <v>19</v>
      </c>
      <c r="M60">
        <v>24.87</v>
      </c>
      <c r="N60">
        <v>3.0609999999999999</v>
      </c>
      <c r="O60" t="s">
        <v>60</v>
      </c>
      <c r="P60">
        <v>0</v>
      </c>
      <c r="Q60">
        <f t="shared" si="6"/>
        <v>2.4455089000000001</v>
      </c>
      <c r="T60">
        <v>24.55</v>
      </c>
      <c r="U60">
        <v>2.5</v>
      </c>
      <c r="V60">
        <f t="shared" si="5"/>
        <v>2.4104785</v>
      </c>
    </row>
    <row r="61" spans="1:22" x14ac:dyDescent="0.25">
      <c r="A61" t="s">
        <v>18</v>
      </c>
      <c r="B61" t="s">
        <v>19</v>
      </c>
      <c r="C61" t="s">
        <v>34</v>
      </c>
      <c r="D61" t="s">
        <v>20</v>
      </c>
      <c r="E61" t="s">
        <v>21</v>
      </c>
      <c r="F61" t="s">
        <v>22</v>
      </c>
      <c r="G61">
        <v>1</v>
      </c>
      <c r="I61" s="3">
        <v>44179.850694444445</v>
      </c>
      <c r="J61">
        <v>1</v>
      </c>
      <c r="K61">
        <v>4</v>
      </c>
      <c r="L61" s="1" t="s">
        <v>19</v>
      </c>
      <c r="M61">
        <v>25.18</v>
      </c>
      <c r="N61">
        <v>3.0990000000000002</v>
      </c>
      <c r="O61" t="s">
        <v>60</v>
      </c>
      <c r="P61">
        <v>0</v>
      </c>
      <c r="Q61">
        <f t="shared" si="6"/>
        <v>2.4794445999999999</v>
      </c>
      <c r="T61">
        <v>26.29</v>
      </c>
      <c r="U61">
        <v>2.5</v>
      </c>
      <c r="V61">
        <f t="shared" si="5"/>
        <v>2.6009563</v>
      </c>
    </row>
    <row r="62" spans="1:22" x14ac:dyDescent="0.25">
      <c r="A62" t="s">
        <v>18</v>
      </c>
      <c r="B62" t="s">
        <v>19</v>
      </c>
      <c r="C62" t="s">
        <v>36</v>
      </c>
      <c r="D62" t="s">
        <v>20</v>
      </c>
      <c r="E62" t="s">
        <v>21</v>
      </c>
      <c r="F62" t="s">
        <v>22</v>
      </c>
      <c r="G62">
        <v>1</v>
      </c>
      <c r="I62" s="3">
        <v>44179.85833333333</v>
      </c>
      <c r="J62">
        <v>1</v>
      </c>
      <c r="K62">
        <v>1</v>
      </c>
      <c r="L62" s="1" t="s">
        <v>19</v>
      </c>
      <c r="M62">
        <v>49.63</v>
      </c>
      <c r="N62">
        <v>6.109</v>
      </c>
      <c r="O62" t="s">
        <v>61</v>
      </c>
      <c r="P62">
        <v>0</v>
      </c>
      <c r="Q62">
        <f t="shared" ref="Q62:Q70" si="7">0.10027*(M62) + 0.21669</f>
        <v>5.1930901</v>
      </c>
      <c r="R62">
        <f>AVERAGE(Q62:Q64)</f>
        <v>5.1289173000000003</v>
      </c>
      <c r="T62">
        <v>25.68</v>
      </c>
      <c r="U62">
        <v>2.5</v>
      </c>
      <c r="V62">
        <f t="shared" si="5"/>
        <v>2.5341795999999999</v>
      </c>
    </row>
    <row r="63" spans="1:22" x14ac:dyDescent="0.25">
      <c r="A63" t="s">
        <v>18</v>
      </c>
      <c r="B63" t="s">
        <v>19</v>
      </c>
      <c r="C63" t="s">
        <v>36</v>
      </c>
      <c r="D63" t="s">
        <v>20</v>
      </c>
      <c r="E63" t="s">
        <v>21</v>
      </c>
      <c r="F63" t="s">
        <v>22</v>
      </c>
      <c r="G63">
        <v>1</v>
      </c>
      <c r="I63" s="3">
        <v>44179.86041666667</v>
      </c>
      <c r="J63">
        <v>1</v>
      </c>
      <c r="K63">
        <v>2</v>
      </c>
      <c r="L63" s="1" t="s">
        <v>19</v>
      </c>
      <c r="M63">
        <v>48.99</v>
      </c>
      <c r="N63">
        <v>6.03</v>
      </c>
      <c r="O63" t="s">
        <v>61</v>
      </c>
      <c r="P63">
        <v>0</v>
      </c>
      <c r="Q63">
        <f t="shared" si="7"/>
        <v>5.1289173000000003</v>
      </c>
      <c r="T63">
        <v>25.45</v>
      </c>
      <c r="U63">
        <v>2.5</v>
      </c>
      <c r="V63">
        <f t="shared" si="5"/>
        <v>2.5090015000000001</v>
      </c>
    </row>
    <row r="64" spans="1:22" x14ac:dyDescent="0.25">
      <c r="A64" t="s">
        <v>18</v>
      </c>
      <c r="B64" t="s">
        <v>19</v>
      </c>
      <c r="C64" t="s">
        <v>36</v>
      </c>
      <c r="D64" t="s">
        <v>20</v>
      </c>
      <c r="E64" t="s">
        <v>21</v>
      </c>
      <c r="F64" t="s">
        <v>22</v>
      </c>
      <c r="G64">
        <v>1</v>
      </c>
      <c r="I64" s="3">
        <v>44179.862500000003</v>
      </c>
      <c r="J64">
        <v>1</v>
      </c>
      <c r="K64">
        <v>3</v>
      </c>
      <c r="L64" s="1" t="s">
        <v>19</v>
      </c>
      <c r="M64">
        <v>48.35</v>
      </c>
      <c r="N64">
        <v>5.952</v>
      </c>
      <c r="O64" t="s">
        <v>61</v>
      </c>
      <c r="P64">
        <v>0</v>
      </c>
      <c r="Q64">
        <f t="shared" si="7"/>
        <v>5.0647444999999998</v>
      </c>
    </row>
    <row r="65" spans="1:22" x14ac:dyDescent="0.25">
      <c r="A65" t="s">
        <v>18</v>
      </c>
      <c r="B65" t="s">
        <v>19</v>
      </c>
      <c r="C65" t="s">
        <v>38</v>
      </c>
      <c r="D65" t="s">
        <v>20</v>
      </c>
      <c r="E65" t="s">
        <v>21</v>
      </c>
      <c r="F65" t="s">
        <v>22</v>
      </c>
      <c r="G65">
        <v>1</v>
      </c>
      <c r="I65" s="3">
        <v>44179.870138888888</v>
      </c>
      <c r="J65">
        <v>1</v>
      </c>
      <c r="K65">
        <v>1</v>
      </c>
      <c r="L65" s="1" t="s">
        <v>19</v>
      </c>
      <c r="M65">
        <v>96.59</v>
      </c>
      <c r="N65">
        <v>11.89</v>
      </c>
      <c r="O65" t="s">
        <v>62</v>
      </c>
      <c r="P65">
        <v>0</v>
      </c>
      <c r="Q65">
        <f t="shared" si="7"/>
        <v>9.9017692999999998</v>
      </c>
      <c r="R65">
        <f>AVERAGE(Q65:Q67)</f>
        <v>9.8974242666666665</v>
      </c>
    </row>
    <row r="66" spans="1:22" x14ac:dyDescent="0.25">
      <c r="A66" t="s">
        <v>18</v>
      </c>
      <c r="B66" t="s">
        <v>19</v>
      </c>
      <c r="C66" t="s">
        <v>38</v>
      </c>
      <c r="D66" t="s">
        <v>20</v>
      </c>
      <c r="E66" t="s">
        <v>21</v>
      </c>
      <c r="F66" t="s">
        <v>22</v>
      </c>
      <c r="G66">
        <v>1</v>
      </c>
      <c r="I66" s="3">
        <v>44179.872916666667</v>
      </c>
      <c r="J66">
        <v>1</v>
      </c>
      <c r="K66">
        <v>2</v>
      </c>
      <c r="L66" s="1" t="s">
        <v>19</v>
      </c>
      <c r="M66">
        <v>96.8</v>
      </c>
      <c r="N66">
        <v>11.92</v>
      </c>
      <c r="O66" t="s">
        <v>62</v>
      </c>
      <c r="P66">
        <v>0</v>
      </c>
      <c r="Q66">
        <f t="shared" si="7"/>
        <v>9.9228259999999988</v>
      </c>
    </row>
    <row r="67" spans="1:22" x14ac:dyDescent="0.25">
      <c r="A67" t="s">
        <v>18</v>
      </c>
      <c r="B67" t="s">
        <v>19</v>
      </c>
      <c r="C67" t="s">
        <v>38</v>
      </c>
      <c r="D67" t="s">
        <v>20</v>
      </c>
      <c r="E67" t="s">
        <v>21</v>
      </c>
      <c r="F67" t="s">
        <v>22</v>
      </c>
      <c r="G67">
        <v>1</v>
      </c>
      <c r="I67" s="3">
        <v>44179.875</v>
      </c>
      <c r="J67">
        <v>1</v>
      </c>
      <c r="K67">
        <v>3</v>
      </c>
      <c r="L67" s="1" t="s">
        <v>19</v>
      </c>
      <c r="M67">
        <v>96.25</v>
      </c>
      <c r="N67">
        <v>11.85</v>
      </c>
      <c r="O67" t="s">
        <v>62</v>
      </c>
      <c r="P67">
        <v>0</v>
      </c>
      <c r="Q67">
        <f t="shared" si="7"/>
        <v>9.8676774999999992</v>
      </c>
    </row>
    <row r="68" spans="1:22" x14ac:dyDescent="0.25">
      <c r="A68" t="s">
        <v>18</v>
      </c>
      <c r="B68" t="s">
        <v>19</v>
      </c>
      <c r="C68" t="s">
        <v>40</v>
      </c>
      <c r="D68" t="s">
        <v>20</v>
      </c>
      <c r="E68" t="s">
        <v>21</v>
      </c>
      <c r="F68" t="s">
        <v>22</v>
      </c>
      <c r="G68">
        <v>1</v>
      </c>
      <c r="I68" s="3">
        <v>44179.882638888892</v>
      </c>
      <c r="J68">
        <v>1</v>
      </c>
      <c r="K68">
        <v>1</v>
      </c>
      <c r="L68" s="1" t="s">
        <v>19</v>
      </c>
      <c r="M68">
        <v>193.4</v>
      </c>
      <c r="N68">
        <v>23.81</v>
      </c>
      <c r="O68" t="s">
        <v>63</v>
      </c>
      <c r="P68">
        <v>0</v>
      </c>
      <c r="Q68">
        <f t="shared" si="7"/>
        <v>19.608908</v>
      </c>
      <c r="R68">
        <f>AVERAGE(Q68:Q70)</f>
        <v>19.572142333333332</v>
      </c>
    </row>
    <row r="69" spans="1:22" x14ac:dyDescent="0.25">
      <c r="A69" t="s">
        <v>18</v>
      </c>
      <c r="B69" t="s">
        <v>19</v>
      </c>
      <c r="C69" t="s">
        <v>40</v>
      </c>
      <c r="D69" t="s">
        <v>20</v>
      </c>
      <c r="E69" t="s">
        <v>21</v>
      </c>
      <c r="F69" t="s">
        <v>22</v>
      </c>
      <c r="G69">
        <v>1</v>
      </c>
      <c r="I69" s="3">
        <v>44179.884722222225</v>
      </c>
      <c r="J69">
        <v>1</v>
      </c>
      <c r="K69">
        <v>2</v>
      </c>
      <c r="L69" s="1" t="s">
        <v>19</v>
      </c>
      <c r="M69">
        <v>193.6</v>
      </c>
      <c r="N69">
        <v>23.83</v>
      </c>
      <c r="O69" t="s">
        <v>63</v>
      </c>
      <c r="P69">
        <v>0</v>
      </c>
      <c r="Q69">
        <f t="shared" si="7"/>
        <v>19.628961999999998</v>
      </c>
    </row>
    <row r="70" spans="1:22" x14ac:dyDescent="0.25">
      <c r="A70" t="s">
        <v>18</v>
      </c>
      <c r="B70" t="s">
        <v>19</v>
      </c>
      <c r="C70" t="s">
        <v>40</v>
      </c>
      <c r="D70" t="s">
        <v>20</v>
      </c>
      <c r="E70" t="s">
        <v>21</v>
      </c>
      <c r="F70" t="s">
        <v>22</v>
      </c>
      <c r="G70">
        <v>1</v>
      </c>
      <c r="I70" s="3">
        <v>44179.887499999997</v>
      </c>
      <c r="J70">
        <v>1</v>
      </c>
      <c r="K70">
        <v>3</v>
      </c>
      <c r="L70" s="1" t="s">
        <v>19</v>
      </c>
      <c r="M70">
        <v>192.1</v>
      </c>
      <c r="N70">
        <v>23.65</v>
      </c>
      <c r="O70" t="s">
        <v>63</v>
      </c>
      <c r="P70">
        <v>0</v>
      </c>
      <c r="Q70">
        <f t="shared" si="7"/>
        <v>19.478556999999999</v>
      </c>
      <c r="T70" s="1"/>
    </row>
    <row r="71" spans="1:22" x14ac:dyDescent="0.25">
      <c r="A71" t="s">
        <v>18</v>
      </c>
      <c r="B71" t="s">
        <v>19</v>
      </c>
      <c r="C71" t="s">
        <v>26</v>
      </c>
      <c r="D71" t="s">
        <v>20</v>
      </c>
      <c r="E71" t="s">
        <v>21</v>
      </c>
      <c r="F71" t="s">
        <v>22</v>
      </c>
      <c r="G71">
        <v>1</v>
      </c>
      <c r="I71" s="3">
        <v>44179.895833333336</v>
      </c>
      <c r="J71">
        <v>1</v>
      </c>
      <c r="K71">
        <v>2</v>
      </c>
      <c r="L71" s="1" t="s">
        <v>19</v>
      </c>
      <c r="M71">
        <v>3.8730000000000002</v>
      </c>
      <c r="N71">
        <v>0.47670000000000001</v>
      </c>
      <c r="O71" t="s">
        <v>64</v>
      </c>
      <c r="P71">
        <v>0</v>
      </c>
      <c r="Q71">
        <f t="shared" ref="Q71:Q76" si="8" xml:space="preserve"> 0.10947*(M71) - 0.27701</f>
        <v>0.14696731000000002</v>
      </c>
      <c r="R71">
        <f>AVERAGE(Q71:Q73)</f>
        <v>0.12733569000000003</v>
      </c>
      <c r="V71" t="s">
        <v>23</v>
      </c>
    </row>
    <row r="72" spans="1:22" x14ac:dyDescent="0.25">
      <c r="A72" t="s">
        <v>18</v>
      </c>
      <c r="B72" t="s">
        <v>19</v>
      </c>
      <c r="C72" t="s">
        <v>26</v>
      </c>
      <c r="D72" t="s">
        <v>20</v>
      </c>
      <c r="E72" t="s">
        <v>21</v>
      </c>
      <c r="F72" t="s">
        <v>22</v>
      </c>
      <c r="G72">
        <v>1</v>
      </c>
      <c r="I72" s="3">
        <v>44179.897916666669</v>
      </c>
      <c r="J72">
        <v>1</v>
      </c>
      <c r="K72">
        <v>3</v>
      </c>
      <c r="L72" s="1" t="s">
        <v>19</v>
      </c>
      <c r="M72">
        <v>3.681</v>
      </c>
      <c r="N72">
        <v>0.4531</v>
      </c>
      <c r="O72" t="s">
        <v>64</v>
      </c>
      <c r="P72">
        <v>0</v>
      </c>
      <c r="Q72">
        <f t="shared" si="8"/>
        <v>0.12594907</v>
      </c>
      <c r="T72" t="s">
        <v>14</v>
      </c>
      <c r="U72" t="s">
        <v>17</v>
      </c>
      <c r="V72" t="s">
        <v>17</v>
      </c>
    </row>
    <row r="73" spans="1:22" x14ac:dyDescent="0.25">
      <c r="A73" t="s">
        <v>18</v>
      </c>
      <c r="B73" t="s">
        <v>19</v>
      </c>
      <c r="C73" t="s">
        <v>26</v>
      </c>
      <c r="D73" t="s">
        <v>20</v>
      </c>
      <c r="E73" t="s">
        <v>21</v>
      </c>
      <c r="F73" t="s">
        <v>22</v>
      </c>
      <c r="G73">
        <v>1</v>
      </c>
      <c r="I73" s="3">
        <v>44179.899305555555</v>
      </c>
      <c r="J73">
        <v>1</v>
      </c>
      <c r="K73">
        <v>4</v>
      </c>
      <c r="L73" s="1" t="s">
        <v>19</v>
      </c>
      <c r="M73">
        <v>3.5270000000000001</v>
      </c>
      <c r="N73">
        <v>0.43419999999999997</v>
      </c>
      <c r="O73" t="s">
        <v>64</v>
      </c>
      <c r="P73">
        <v>0</v>
      </c>
      <c r="Q73">
        <f t="shared" si="8"/>
        <v>0.10909069000000005</v>
      </c>
      <c r="T73">
        <v>95.39</v>
      </c>
      <c r="U73">
        <v>10</v>
      </c>
      <c r="V73">
        <f>0.099243*(T73) + 0.61702</f>
        <v>10.08380977</v>
      </c>
    </row>
    <row r="74" spans="1:22" x14ac:dyDescent="0.25">
      <c r="A74" t="s">
        <v>18</v>
      </c>
      <c r="B74" t="s">
        <v>19</v>
      </c>
      <c r="C74" t="s">
        <v>26</v>
      </c>
      <c r="D74" t="s">
        <v>20</v>
      </c>
      <c r="E74" t="s">
        <v>21</v>
      </c>
      <c r="F74" t="s">
        <v>22</v>
      </c>
      <c r="G74">
        <v>1</v>
      </c>
      <c r="I74" s="3">
        <v>44179.907638888886</v>
      </c>
      <c r="J74">
        <v>1</v>
      </c>
      <c r="K74">
        <v>2</v>
      </c>
      <c r="L74" s="1" t="s">
        <v>19</v>
      </c>
      <c r="M74">
        <v>2.1480000000000001</v>
      </c>
      <c r="N74">
        <v>0.26440000000000002</v>
      </c>
      <c r="O74" t="s">
        <v>65</v>
      </c>
      <c r="P74">
        <v>0</v>
      </c>
      <c r="Q74">
        <f t="shared" si="8"/>
        <v>-4.1868439999999979E-2</v>
      </c>
      <c r="R74">
        <f>AVERAGE(Q74:Q76)</f>
        <v>-4.402134999999998E-2</v>
      </c>
      <c r="S74" s="1"/>
      <c r="T74">
        <v>94.77</v>
      </c>
      <c r="U74">
        <v>10</v>
      </c>
      <c r="V74">
        <f t="shared" ref="V74:V90" si="9">0.099243*(T74) + 0.61702</f>
        <v>10.022279109999999</v>
      </c>
    </row>
    <row r="75" spans="1:22" x14ac:dyDescent="0.25">
      <c r="A75" t="s">
        <v>18</v>
      </c>
      <c r="B75" t="s">
        <v>19</v>
      </c>
      <c r="C75" t="s">
        <v>26</v>
      </c>
      <c r="D75" t="s">
        <v>20</v>
      </c>
      <c r="E75" t="s">
        <v>21</v>
      </c>
      <c r="F75" t="s">
        <v>22</v>
      </c>
      <c r="G75">
        <v>1</v>
      </c>
      <c r="I75" s="3">
        <v>44179.909722222219</v>
      </c>
      <c r="J75">
        <v>1</v>
      </c>
      <c r="K75">
        <v>3</v>
      </c>
      <c r="L75" s="1" t="s">
        <v>19</v>
      </c>
      <c r="M75">
        <v>2.06</v>
      </c>
      <c r="N75">
        <v>0.25359999999999999</v>
      </c>
      <c r="O75" t="s">
        <v>65</v>
      </c>
      <c r="P75">
        <v>0</v>
      </c>
      <c r="Q75">
        <f t="shared" si="8"/>
        <v>-5.1501799999999986E-2</v>
      </c>
      <c r="S75" s="1"/>
      <c r="T75">
        <v>95.16</v>
      </c>
      <c r="U75">
        <v>10</v>
      </c>
      <c r="V75">
        <f t="shared" si="9"/>
        <v>10.06098388</v>
      </c>
    </row>
    <row r="76" spans="1:22" x14ac:dyDescent="0.25">
      <c r="A76" t="s">
        <v>18</v>
      </c>
      <c r="B76" t="s">
        <v>19</v>
      </c>
      <c r="C76" t="s">
        <v>26</v>
      </c>
      <c r="D76" t="s">
        <v>20</v>
      </c>
      <c r="E76" t="s">
        <v>21</v>
      </c>
      <c r="F76" t="s">
        <v>22</v>
      </c>
      <c r="G76">
        <v>1</v>
      </c>
      <c r="I76" s="3">
        <v>44179.911111111112</v>
      </c>
      <c r="J76">
        <v>1</v>
      </c>
      <c r="K76">
        <v>4</v>
      </c>
      <c r="L76" s="1" t="s">
        <v>19</v>
      </c>
      <c r="M76">
        <v>2.177</v>
      </c>
      <c r="N76">
        <v>0.26800000000000002</v>
      </c>
      <c r="O76" t="s">
        <v>65</v>
      </c>
      <c r="P76">
        <v>0</v>
      </c>
      <c r="Q76">
        <f t="shared" si="8"/>
        <v>-3.8693809999999967E-2</v>
      </c>
      <c r="S76" s="1"/>
      <c r="T76">
        <v>97.27</v>
      </c>
      <c r="U76">
        <v>10</v>
      </c>
      <c r="V76">
        <f t="shared" si="9"/>
        <v>10.270386609999999</v>
      </c>
    </row>
    <row r="77" spans="1:22" x14ac:dyDescent="0.25">
      <c r="A77" t="s">
        <v>18</v>
      </c>
      <c r="B77" t="s">
        <v>19</v>
      </c>
      <c r="C77" t="s">
        <v>66</v>
      </c>
      <c r="D77" t="s">
        <v>20</v>
      </c>
      <c r="E77" t="s">
        <v>21</v>
      </c>
      <c r="F77" t="s">
        <v>22</v>
      </c>
      <c r="G77">
        <v>1</v>
      </c>
      <c r="I77" s="3">
        <v>44179.918055555558</v>
      </c>
      <c r="J77">
        <v>1</v>
      </c>
      <c r="K77">
        <v>1</v>
      </c>
      <c r="L77" s="1" t="s">
        <v>19</v>
      </c>
      <c r="M77">
        <v>135</v>
      </c>
      <c r="N77">
        <v>16.62</v>
      </c>
      <c r="O77" t="s">
        <v>67</v>
      </c>
      <c r="P77">
        <v>0</v>
      </c>
      <c r="Q77">
        <f t="shared" ref="Q77:Q94" si="10">0.10027*(M77) + 0.21669</f>
        <v>13.75314</v>
      </c>
      <c r="R77">
        <f>AVERAGE(Q77:Q79)</f>
        <v>13.863436999999999</v>
      </c>
      <c r="T77">
        <v>97.69</v>
      </c>
      <c r="U77">
        <v>10</v>
      </c>
      <c r="V77">
        <f t="shared" si="9"/>
        <v>10.31206867</v>
      </c>
    </row>
    <row r="78" spans="1:22" x14ac:dyDescent="0.25">
      <c r="A78" t="s">
        <v>18</v>
      </c>
      <c r="B78" t="s">
        <v>19</v>
      </c>
      <c r="C78" t="s">
        <v>66</v>
      </c>
      <c r="D78" t="s">
        <v>20</v>
      </c>
      <c r="E78" t="s">
        <v>21</v>
      </c>
      <c r="F78" t="s">
        <v>22</v>
      </c>
      <c r="G78">
        <v>1</v>
      </c>
      <c r="I78" s="3">
        <v>44179.92083333333</v>
      </c>
      <c r="J78">
        <v>1</v>
      </c>
      <c r="K78">
        <v>2</v>
      </c>
      <c r="L78" s="1" t="s">
        <v>19</v>
      </c>
      <c r="M78">
        <v>136.5</v>
      </c>
      <c r="N78">
        <v>16.8</v>
      </c>
      <c r="O78" t="s">
        <v>67</v>
      </c>
      <c r="P78">
        <v>0</v>
      </c>
      <c r="Q78">
        <f t="shared" si="10"/>
        <v>13.903544999999999</v>
      </c>
      <c r="T78">
        <v>96.43</v>
      </c>
      <c r="U78">
        <v>10</v>
      </c>
      <c r="V78">
        <f t="shared" si="9"/>
        <v>10.18702249</v>
      </c>
    </row>
    <row r="79" spans="1:22" x14ac:dyDescent="0.25">
      <c r="A79" t="s">
        <v>18</v>
      </c>
      <c r="B79" t="s">
        <v>19</v>
      </c>
      <c r="C79" t="s">
        <v>66</v>
      </c>
      <c r="D79" t="s">
        <v>20</v>
      </c>
      <c r="E79" t="s">
        <v>21</v>
      </c>
      <c r="F79" t="s">
        <v>22</v>
      </c>
      <c r="G79">
        <v>1</v>
      </c>
      <c r="I79" s="3">
        <v>44179.92291666667</v>
      </c>
      <c r="J79">
        <v>1</v>
      </c>
      <c r="K79">
        <v>3</v>
      </c>
      <c r="L79" s="1" t="s">
        <v>19</v>
      </c>
      <c r="M79">
        <v>136.80000000000001</v>
      </c>
      <c r="N79">
        <v>16.84</v>
      </c>
      <c r="O79" t="s">
        <v>67</v>
      </c>
      <c r="P79">
        <v>0</v>
      </c>
      <c r="Q79">
        <f t="shared" si="10"/>
        <v>13.933626</v>
      </c>
      <c r="T79">
        <v>190.9</v>
      </c>
      <c r="U79">
        <v>20</v>
      </c>
      <c r="V79">
        <f t="shared" si="9"/>
        <v>19.562508699999999</v>
      </c>
    </row>
    <row r="80" spans="1:22" x14ac:dyDescent="0.25">
      <c r="A80" t="s">
        <v>18</v>
      </c>
      <c r="B80" t="s">
        <v>19</v>
      </c>
      <c r="C80" t="s">
        <v>68</v>
      </c>
      <c r="D80" t="s">
        <v>20</v>
      </c>
      <c r="E80" t="s">
        <v>21</v>
      </c>
      <c r="F80" t="s">
        <v>22</v>
      </c>
      <c r="G80">
        <v>1</v>
      </c>
      <c r="I80" s="3">
        <v>44179.929861111108</v>
      </c>
      <c r="J80">
        <v>1</v>
      </c>
      <c r="K80">
        <v>1</v>
      </c>
      <c r="L80" s="1" t="s">
        <v>19</v>
      </c>
      <c r="M80">
        <v>86.61</v>
      </c>
      <c r="N80">
        <v>10.66</v>
      </c>
      <c r="O80" t="s">
        <v>69</v>
      </c>
      <c r="P80">
        <v>0</v>
      </c>
      <c r="Q80">
        <f t="shared" si="10"/>
        <v>8.9010746999999988</v>
      </c>
      <c r="R80">
        <f>AVERAGE(Q80:Q82)</f>
        <v>8.7971281333333327</v>
      </c>
      <c r="T80">
        <v>189.8</v>
      </c>
      <c r="U80">
        <v>20</v>
      </c>
      <c r="V80">
        <f t="shared" si="9"/>
        <v>19.453341399999999</v>
      </c>
    </row>
    <row r="81" spans="1:22" x14ac:dyDescent="0.25">
      <c r="A81" t="s">
        <v>18</v>
      </c>
      <c r="B81" t="s">
        <v>19</v>
      </c>
      <c r="C81" t="s">
        <v>68</v>
      </c>
      <c r="D81" t="s">
        <v>20</v>
      </c>
      <c r="E81" t="s">
        <v>21</v>
      </c>
      <c r="F81" t="s">
        <v>22</v>
      </c>
      <c r="G81">
        <v>1</v>
      </c>
      <c r="I81" s="3">
        <v>44179.931944444441</v>
      </c>
      <c r="J81">
        <v>1</v>
      </c>
      <c r="K81">
        <v>2</v>
      </c>
      <c r="L81" s="1" t="s">
        <v>19</v>
      </c>
      <c r="M81">
        <v>84.78</v>
      </c>
      <c r="N81">
        <v>10.44</v>
      </c>
      <c r="O81" t="s">
        <v>69</v>
      </c>
      <c r="P81">
        <v>0</v>
      </c>
      <c r="Q81">
        <f t="shared" si="10"/>
        <v>8.7175805999999998</v>
      </c>
      <c r="T81">
        <v>190.3</v>
      </c>
      <c r="U81">
        <v>20</v>
      </c>
      <c r="V81">
        <f t="shared" si="9"/>
        <v>19.5029629</v>
      </c>
    </row>
    <row r="82" spans="1:22" x14ac:dyDescent="0.25">
      <c r="A82" t="s">
        <v>18</v>
      </c>
      <c r="B82" t="s">
        <v>19</v>
      </c>
      <c r="C82" t="s">
        <v>68</v>
      </c>
      <c r="D82" t="s">
        <v>20</v>
      </c>
      <c r="E82" t="s">
        <v>21</v>
      </c>
      <c r="F82" t="s">
        <v>22</v>
      </c>
      <c r="G82">
        <v>1</v>
      </c>
      <c r="I82" s="3">
        <v>44179.934027777781</v>
      </c>
      <c r="J82">
        <v>1</v>
      </c>
      <c r="K82">
        <v>3</v>
      </c>
      <c r="L82" s="1" t="s">
        <v>19</v>
      </c>
      <c r="M82">
        <v>85.33</v>
      </c>
      <c r="N82">
        <v>10.5</v>
      </c>
      <c r="O82" t="s">
        <v>69</v>
      </c>
      <c r="P82">
        <v>0</v>
      </c>
      <c r="Q82">
        <f t="shared" si="10"/>
        <v>8.7727290999999994</v>
      </c>
      <c r="T82">
        <v>196.9</v>
      </c>
      <c r="U82">
        <v>20</v>
      </c>
      <c r="V82">
        <f t="shared" si="9"/>
        <v>20.157966699999999</v>
      </c>
    </row>
    <row r="83" spans="1:22" x14ac:dyDescent="0.25">
      <c r="A83" t="s">
        <v>18</v>
      </c>
      <c r="B83" t="s">
        <v>19</v>
      </c>
      <c r="C83" t="s">
        <v>70</v>
      </c>
      <c r="D83" t="s">
        <v>20</v>
      </c>
      <c r="E83" t="s">
        <v>21</v>
      </c>
      <c r="F83" t="s">
        <v>22</v>
      </c>
      <c r="G83">
        <v>1</v>
      </c>
      <c r="I83" s="3">
        <v>44179.941666666666</v>
      </c>
      <c r="J83">
        <v>1</v>
      </c>
      <c r="K83">
        <v>1</v>
      </c>
      <c r="L83" s="1" t="s">
        <v>19</v>
      </c>
      <c r="M83">
        <v>124.7</v>
      </c>
      <c r="N83">
        <v>15.35</v>
      </c>
      <c r="O83" t="s">
        <v>71</v>
      </c>
      <c r="P83">
        <v>0</v>
      </c>
      <c r="Q83">
        <f t="shared" si="10"/>
        <v>12.720359</v>
      </c>
      <c r="R83">
        <f>AVERAGE(Q83:Q85)</f>
        <v>12.596692666666664</v>
      </c>
      <c r="T83">
        <v>196.7</v>
      </c>
      <c r="U83">
        <v>20</v>
      </c>
      <c r="V83">
        <f t="shared" si="9"/>
        <v>20.1381181</v>
      </c>
    </row>
    <row r="84" spans="1:22" x14ac:dyDescent="0.25">
      <c r="A84" t="s">
        <v>18</v>
      </c>
      <c r="B84" t="s">
        <v>19</v>
      </c>
      <c r="C84" t="s">
        <v>70</v>
      </c>
      <c r="D84" t="s">
        <v>20</v>
      </c>
      <c r="E84" t="s">
        <v>21</v>
      </c>
      <c r="F84" t="s">
        <v>22</v>
      </c>
      <c r="G84">
        <v>1</v>
      </c>
      <c r="I84" s="3">
        <v>44179.943749999999</v>
      </c>
      <c r="J84">
        <v>1</v>
      </c>
      <c r="K84">
        <v>2</v>
      </c>
      <c r="L84" s="1" t="s">
        <v>19</v>
      </c>
      <c r="M84">
        <v>120.9</v>
      </c>
      <c r="N84">
        <v>14.88</v>
      </c>
      <c r="O84" t="s">
        <v>71</v>
      </c>
      <c r="P84">
        <v>0</v>
      </c>
      <c r="Q84">
        <f t="shared" si="10"/>
        <v>12.339333</v>
      </c>
      <c r="T84">
        <v>195.7</v>
      </c>
      <c r="U84">
        <v>20</v>
      </c>
      <c r="V84">
        <f t="shared" si="9"/>
        <v>20.038875099999998</v>
      </c>
    </row>
    <row r="85" spans="1:22" x14ac:dyDescent="0.25">
      <c r="A85" t="s">
        <v>18</v>
      </c>
      <c r="B85" t="s">
        <v>19</v>
      </c>
      <c r="C85" t="s">
        <v>70</v>
      </c>
      <c r="D85" t="s">
        <v>20</v>
      </c>
      <c r="E85" t="s">
        <v>21</v>
      </c>
      <c r="F85" t="s">
        <v>22</v>
      </c>
      <c r="G85">
        <v>1</v>
      </c>
      <c r="I85" s="3">
        <v>44179.947916666664</v>
      </c>
      <c r="J85">
        <v>1</v>
      </c>
      <c r="K85">
        <v>4</v>
      </c>
      <c r="L85" s="1" t="s">
        <v>19</v>
      </c>
      <c r="M85">
        <v>124.8</v>
      </c>
      <c r="N85">
        <v>15.36</v>
      </c>
      <c r="O85" t="s">
        <v>71</v>
      </c>
      <c r="P85">
        <v>0</v>
      </c>
      <c r="Q85">
        <f t="shared" si="10"/>
        <v>12.730385999999999</v>
      </c>
      <c r="T85">
        <v>490.4</v>
      </c>
      <c r="U85">
        <v>50</v>
      </c>
      <c r="V85">
        <f t="shared" si="9"/>
        <v>49.285787199999994</v>
      </c>
    </row>
    <row r="86" spans="1:22" x14ac:dyDescent="0.25">
      <c r="A86" t="s">
        <v>18</v>
      </c>
      <c r="B86" t="s">
        <v>19</v>
      </c>
      <c r="C86" t="s">
        <v>72</v>
      </c>
      <c r="D86" t="s">
        <v>20</v>
      </c>
      <c r="E86" t="s">
        <v>21</v>
      </c>
      <c r="F86" t="s">
        <v>22</v>
      </c>
      <c r="G86">
        <v>1</v>
      </c>
      <c r="I86" s="3">
        <v>44179.954861111109</v>
      </c>
      <c r="J86">
        <v>1</v>
      </c>
      <c r="K86">
        <v>1</v>
      </c>
      <c r="L86" s="1" t="s">
        <v>19</v>
      </c>
      <c r="M86">
        <v>76.13</v>
      </c>
      <c r="N86">
        <v>9.3710000000000004</v>
      </c>
      <c r="O86" t="s">
        <v>73</v>
      </c>
      <c r="P86">
        <v>0</v>
      </c>
      <c r="Q86">
        <f t="shared" si="10"/>
        <v>7.8502450999999995</v>
      </c>
      <c r="R86">
        <f>AVERAGE(Q86:Q88)</f>
        <v>7.8545901333333328</v>
      </c>
      <c r="T86">
        <v>495</v>
      </c>
      <c r="U86">
        <v>50</v>
      </c>
      <c r="V86">
        <f t="shared" si="9"/>
        <v>49.742304999999995</v>
      </c>
    </row>
    <row r="87" spans="1:22" x14ac:dyDescent="0.25">
      <c r="A87" t="s">
        <v>18</v>
      </c>
      <c r="B87" t="s">
        <v>19</v>
      </c>
      <c r="C87" t="s">
        <v>72</v>
      </c>
      <c r="D87" t="s">
        <v>20</v>
      </c>
      <c r="E87" t="s">
        <v>21</v>
      </c>
      <c r="F87" t="s">
        <v>22</v>
      </c>
      <c r="G87">
        <v>1</v>
      </c>
      <c r="I87" s="3">
        <v>44179.956944444442</v>
      </c>
      <c r="J87">
        <v>1</v>
      </c>
      <c r="K87">
        <v>2</v>
      </c>
      <c r="L87" s="1" t="s">
        <v>19</v>
      </c>
      <c r="M87">
        <v>76.150000000000006</v>
      </c>
      <c r="N87">
        <v>9.3740000000000006</v>
      </c>
      <c r="O87" s="4" t="s">
        <v>73</v>
      </c>
      <c r="P87" s="4">
        <v>0</v>
      </c>
      <c r="Q87">
        <f t="shared" si="10"/>
        <v>7.8522505000000002</v>
      </c>
      <c r="T87">
        <v>491.4</v>
      </c>
      <c r="U87">
        <v>50</v>
      </c>
      <c r="V87">
        <f t="shared" si="9"/>
        <v>49.385030199999996</v>
      </c>
    </row>
    <row r="88" spans="1:22" x14ac:dyDescent="0.25">
      <c r="A88" t="s">
        <v>18</v>
      </c>
      <c r="B88" t="s">
        <v>19</v>
      </c>
      <c r="C88" t="s">
        <v>72</v>
      </c>
      <c r="D88" t="s">
        <v>20</v>
      </c>
      <c r="E88" t="s">
        <v>21</v>
      </c>
      <c r="F88" t="s">
        <v>22</v>
      </c>
      <c r="G88">
        <v>1</v>
      </c>
      <c r="I88" s="3">
        <v>44179.959722222222</v>
      </c>
      <c r="J88">
        <v>1</v>
      </c>
      <c r="K88">
        <v>3</v>
      </c>
      <c r="L88" s="1" t="s">
        <v>19</v>
      </c>
      <c r="M88">
        <v>76.239999999999995</v>
      </c>
      <c r="N88">
        <v>9.3849999999999998</v>
      </c>
      <c r="O88" s="4" t="s">
        <v>73</v>
      </c>
      <c r="P88">
        <v>0</v>
      </c>
      <c r="Q88">
        <f t="shared" si="10"/>
        <v>7.8612747999999995</v>
      </c>
      <c r="T88">
        <v>503.6</v>
      </c>
      <c r="U88">
        <v>50</v>
      </c>
      <c r="V88">
        <f t="shared" si="9"/>
        <v>50.5957948</v>
      </c>
    </row>
    <row r="89" spans="1:22" x14ac:dyDescent="0.25">
      <c r="A89" t="s">
        <v>18</v>
      </c>
      <c r="B89" t="s">
        <v>19</v>
      </c>
      <c r="C89" t="s">
        <v>74</v>
      </c>
      <c r="D89" t="s">
        <v>20</v>
      </c>
      <c r="E89" t="s">
        <v>21</v>
      </c>
      <c r="F89" t="s">
        <v>22</v>
      </c>
      <c r="G89">
        <v>1</v>
      </c>
      <c r="I89" s="3">
        <v>44179.968055555553</v>
      </c>
      <c r="J89">
        <v>1</v>
      </c>
      <c r="K89">
        <v>2</v>
      </c>
      <c r="L89" s="1" t="s">
        <v>19</v>
      </c>
      <c r="M89">
        <v>32.25</v>
      </c>
      <c r="N89">
        <v>3.97</v>
      </c>
      <c r="O89" t="s">
        <v>75</v>
      </c>
      <c r="P89">
        <v>0</v>
      </c>
      <c r="Q89">
        <f t="shared" si="10"/>
        <v>3.4503974999999998</v>
      </c>
      <c r="R89">
        <f>AVERAGE(Q89:Q91)</f>
        <v>3.4203164999999998</v>
      </c>
      <c r="T89">
        <v>502.3</v>
      </c>
      <c r="U89">
        <v>50</v>
      </c>
      <c r="V89">
        <f t="shared" si="9"/>
        <v>50.466778899999994</v>
      </c>
    </row>
    <row r="90" spans="1:22" x14ac:dyDescent="0.25">
      <c r="A90" t="s">
        <v>18</v>
      </c>
      <c r="B90" t="s">
        <v>19</v>
      </c>
      <c r="C90" t="s">
        <v>74</v>
      </c>
      <c r="D90" t="s">
        <v>20</v>
      </c>
      <c r="E90" t="s">
        <v>21</v>
      </c>
      <c r="F90" t="s">
        <v>22</v>
      </c>
      <c r="G90">
        <v>1</v>
      </c>
      <c r="I90" s="3">
        <v>44179.970138888886</v>
      </c>
      <c r="J90">
        <v>1</v>
      </c>
      <c r="K90">
        <v>3</v>
      </c>
      <c r="L90" s="1" t="s">
        <v>19</v>
      </c>
      <c r="M90">
        <v>31.41</v>
      </c>
      <c r="N90">
        <v>3.8660000000000001</v>
      </c>
      <c r="O90" t="s">
        <v>75</v>
      </c>
      <c r="P90">
        <v>0</v>
      </c>
      <c r="Q90">
        <f t="shared" si="10"/>
        <v>3.3661706999999996</v>
      </c>
      <c r="T90">
        <v>505</v>
      </c>
      <c r="U90">
        <v>50</v>
      </c>
      <c r="V90">
        <f t="shared" si="9"/>
        <v>50.734734999999993</v>
      </c>
    </row>
    <row r="91" spans="1:22" x14ac:dyDescent="0.25">
      <c r="A91" t="s">
        <v>18</v>
      </c>
      <c r="B91" t="s">
        <v>19</v>
      </c>
      <c r="C91" t="s">
        <v>74</v>
      </c>
      <c r="D91" t="s">
        <v>20</v>
      </c>
      <c r="E91" t="s">
        <v>21</v>
      </c>
      <c r="F91" t="s">
        <v>22</v>
      </c>
      <c r="G91">
        <v>1</v>
      </c>
      <c r="I91" s="3">
        <v>44179.972222222219</v>
      </c>
      <c r="J91">
        <v>1</v>
      </c>
      <c r="K91">
        <v>4</v>
      </c>
      <c r="L91" s="1" t="s">
        <v>19</v>
      </c>
      <c r="M91">
        <v>32.19</v>
      </c>
      <c r="N91">
        <v>3.9620000000000002</v>
      </c>
      <c r="O91" t="s">
        <v>75</v>
      </c>
      <c r="P91">
        <v>0</v>
      </c>
      <c r="Q91">
        <f t="shared" si="10"/>
        <v>3.4443812999999994</v>
      </c>
    </row>
    <row r="92" spans="1:22" x14ac:dyDescent="0.25">
      <c r="A92" t="s">
        <v>18</v>
      </c>
      <c r="B92" t="s">
        <v>19</v>
      </c>
      <c r="C92" t="s">
        <v>76</v>
      </c>
      <c r="D92" t="s">
        <v>20</v>
      </c>
      <c r="E92" t="s">
        <v>21</v>
      </c>
      <c r="F92" t="s">
        <v>22</v>
      </c>
      <c r="G92">
        <v>1</v>
      </c>
      <c r="I92" s="3">
        <v>44179.979861111111</v>
      </c>
      <c r="J92">
        <v>1</v>
      </c>
      <c r="K92">
        <v>1</v>
      </c>
      <c r="L92" s="1" t="s">
        <v>19</v>
      </c>
      <c r="M92">
        <v>145.1</v>
      </c>
      <c r="N92">
        <v>17.86</v>
      </c>
      <c r="O92" t="s">
        <v>77</v>
      </c>
      <c r="P92">
        <v>0</v>
      </c>
      <c r="Q92">
        <f t="shared" si="10"/>
        <v>14.765866999999998</v>
      </c>
      <c r="R92">
        <f>AVERAGE(Q92:Q94)</f>
        <v>14.528561333333334</v>
      </c>
    </row>
    <row r="93" spans="1:22" x14ac:dyDescent="0.25">
      <c r="A93" t="s">
        <v>18</v>
      </c>
      <c r="B93" t="s">
        <v>19</v>
      </c>
      <c r="C93" t="s">
        <v>76</v>
      </c>
      <c r="D93" t="s">
        <v>20</v>
      </c>
      <c r="E93" t="s">
        <v>21</v>
      </c>
      <c r="F93" t="s">
        <v>22</v>
      </c>
      <c r="G93">
        <v>1</v>
      </c>
      <c r="I93" s="3">
        <v>44179.981944444444</v>
      </c>
      <c r="J93">
        <v>1</v>
      </c>
      <c r="K93">
        <v>2</v>
      </c>
      <c r="L93" s="1" t="s">
        <v>19</v>
      </c>
      <c r="M93">
        <v>138.1</v>
      </c>
      <c r="N93">
        <v>17</v>
      </c>
      <c r="O93" t="s">
        <v>77</v>
      </c>
      <c r="P93">
        <v>0</v>
      </c>
      <c r="Q93">
        <f t="shared" si="10"/>
        <v>14.063977</v>
      </c>
    </row>
    <row r="94" spans="1:22" x14ac:dyDescent="0.25">
      <c r="A94" t="s">
        <v>18</v>
      </c>
      <c r="B94" t="s">
        <v>19</v>
      </c>
      <c r="C94" t="s">
        <v>76</v>
      </c>
      <c r="D94" t="s">
        <v>20</v>
      </c>
      <c r="E94" t="s">
        <v>21</v>
      </c>
      <c r="F94" t="s">
        <v>22</v>
      </c>
      <c r="G94">
        <v>1</v>
      </c>
      <c r="I94" s="3">
        <v>44179.986111111109</v>
      </c>
      <c r="J94">
        <v>1</v>
      </c>
      <c r="K94">
        <v>4</v>
      </c>
      <c r="L94" s="1" t="s">
        <v>19</v>
      </c>
      <c r="M94">
        <v>145</v>
      </c>
      <c r="N94">
        <v>17.850000000000001</v>
      </c>
      <c r="O94" t="s">
        <v>77</v>
      </c>
      <c r="P94">
        <v>0</v>
      </c>
      <c r="Q94">
        <f t="shared" si="10"/>
        <v>14.755839999999999</v>
      </c>
    </row>
    <row r="95" spans="1:22" x14ac:dyDescent="0.25">
      <c r="A95" t="s">
        <v>18</v>
      </c>
      <c r="B95" t="s">
        <v>19</v>
      </c>
      <c r="C95" t="s">
        <v>78</v>
      </c>
      <c r="D95" t="s">
        <v>20</v>
      </c>
      <c r="E95" t="s">
        <v>21</v>
      </c>
      <c r="F95" t="s">
        <v>22</v>
      </c>
      <c r="G95">
        <v>1</v>
      </c>
      <c r="I95" s="3">
        <v>44179.995138888888</v>
      </c>
      <c r="J95">
        <v>1</v>
      </c>
      <c r="K95">
        <v>2</v>
      </c>
      <c r="L95" s="1" t="s">
        <v>19</v>
      </c>
      <c r="M95">
        <v>24.05</v>
      </c>
      <c r="N95">
        <v>2.96</v>
      </c>
      <c r="O95" t="s">
        <v>79</v>
      </c>
      <c r="P95">
        <v>0</v>
      </c>
      <c r="Q95">
        <f t="shared" ref="Q95:Q112" si="11" xml:space="preserve"> 0.10947*(M95) - 0.27701</f>
        <v>2.3557435</v>
      </c>
      <c r="R95">
        <f>AVERAGE(Q95:Q97)</f>
        <v>2.3415123999999996</v>
      </c>
    </row>
    <row r="96" spans="1:22" x14ac:dyDescent="0.25">
      <c r="A96" t="s">
        <v>18</v>
      </c>
      <c r="B96" t="s">
        <v>19</v>
      </c>
      <c r="C96" t="s">
        <v>78</v>
      </c>
      <c r="D96" t="s">
        <v>20</v>
      </c>
      <c r="E96" t="s">
        <v>21</v>
      </c>
      <c r="F96" t="s">
        <v>22</v>
      </c>
      <c r="G96">
        <v>1</v>
      </c>
      <c r="I96" s="3">
        <v>44179.99722222222</v>
      </c>
      <c r="J96">
        <v>1</v>
      </c>
      <c r="K96">
        <v>3</v>
      </c>
      <c r="L96" s="1" t="s">
        <v>19</v>
      </c>
      <c r="M96">
        <v>23.9</v>
      </c>
      <c r="N96">
        <v>2.9420000000000002</v>
      </c>
      <c r="O96" t="s">
        <v>79</v>
      </c>
      <c r="P96">
        <v>0</v>
      </c>
      <c r="Q96">
        <f t="shared" si="11"/>
        <v>2.3393229999999994</v>
      </c>
    </row>
    <row r="97" spans="1:18" x14ac:dyDescent="0.25">
      <c r="A97" t="s">
        <v>18</v>
      </c>
      <c r="B97" t="s">
        <v>19</v>
      </c>
      <c r="C97" t="s">
        <v>78</v>
      </c>
      <c r="D97" t="s">
        <v>20</v>
      </c>
      <c r="E97" t="s">
        <v>21</v>
      </c>
      <c r="F97" t="s">
        <v>22</v>
      </c>
      <c r="G97">
        <v>1</v>
      </c>
      <c r="I97" s="3">
        <v>44179.998611111114</v>
      </c>
      <c r="J97">
        <v>1</v>
      </c>
      <c r="K97">
        <v>4</v>
      </c>
      <c r="L97" s="1" t="s">
        <v>19</v>
      </c>
      <c r="M97">
        <v>23.81</v>
      </c>
      <c r="N97">
        <v>2.931</v>
      </c>
      <c r="O97" t="s">
        <v>79</v>
      </c>
      <c r="P97">
        <v>0</v>
      </c>
      <c r="Q97">
        <f t="shared" si="11"/>
        <v>2.3294706999999999</v>
      </c>
    </row>
    <row r="98" spans="1:18" x14ac:dyDescent="0.25">
      <c r="A98" t="s">
        <v>18</v>
      </c>
      <c r="B98" t="s">
        <v>19</v>
      </c>
      <c r="C98" t="s">
        <v>26</v>
      </c>
      <c r="D98" t="s">
        <v>20</v>
      </c>
      <c r="E98" t="s">
        <v>21</v>
      </c>
      <c r="F98" t="s">
        <v>22</v>
      </c>
      <c r="G98">
        <v>1</v>
      </c>
      <c r="I98" s="3">
        <v>44180.019236111111</v>
      </c>
      <c r="J98">
        <v>1</v>
      </c>
      <c r="K98">
        <v>2</v>
      </c>
      <c r="L98" t="s">
        <v>19</v>
      </c>
      <c r="M98">
        <v>2.9969999999999999</v>
      </c>
      <c r="N98">
        <v>0.36890000000000001</v>
      </c>
      <c r="O98" t="s">
        <v>80</v>
      </c>
      <c r="P98">
        <v>0</v>
      </c>
      <c r="Q98">
        <f t="shared" si="11"/>
        <v>5.107159E-2</v>
      </c>
      <c r="R98">
        <f>AVERAGE(Q98:Q100)</f>
        <v>6.3770110000000005E-2</v>
      </c>
    </row>
    <row r="99" spans="1:18" x14ac:dyDescent="0.25">
      <c r="A99" t="s">
        <v>18</v>
      </c>
      <c r="B99" t="s">
        <v>19</v>
      </c>
      <c r="C99" t="s">
        <v>26</v>
      </c>
      <c r="D99" t="s">
        <v>20</v>
      </c>
      <c r="E99" t="s">
        <v>21</v>
      </c>
      <c r="F99" t="s">
        <v>22</v>
      </c>
      <c r="G99">
        <v>1</v>
      </c>
      <c r="I99" s="3">
        <v>44180.020902777775</v>
      </c>
      <c r="J99">
        <v>1</v>
      </c>
      <c r="K99">
        <v>3</v>
      </c>
      <c r="L99" t="s">
        <v>19</v>
      </c>
      <c r="M99">
        <v>3.274</v>
      </c>
      <c r="N99">
        <v>0.40300000000000002</v>
      </c>
      <c r="O99" t="s">
        <v>80</v>
      </c>
      <c r="P99">
        <v>0</v>
      </c>
      <c r="Q99">
        <f t="shared" si="11"/>
        <v>8.139478E-2</v>
      </c>
    </row>
    <row r="100" spans="1:18" x14ac:dyDescent="0.25">
      <c r="A100" t="s">
        <v>18</v>
      </c>
      <c r="B100" t="s">
        <v>19</v>
      </c>
      <c r="C100" t="s">
        <v>26</v>
      </c>
      <c r="D100" t="s">
        <v>20</v>
      </c>
      <c r="E100" t="s">
        <v>21</v>
      </c>
      <c r="F100" t="s">
        <v>22</v>
      </c>
      <c r="G100">
        <v>1</v>
      </c>
      <c r="I100" s="3">
        <v>44180.022696759261</v>
      </c>
      <c r="J100">
        <v>1</v>
      </c>
      <c r="K100">
        <v>4</v>
      </c>
      <c r="L100" t="s">
        <v>19</v>
      </c>
      <c r="M100">
        <v>3.0680000000000001</v>
      </c>
      <c r="N100">
        <v>0.37769999999999998</v>
      </c>
      <c r="O100" t="s">
        <v>80</v>
      </c>
      <c r="P100">
        <v>0</v>
      </c>
      <c r="Q100">
        <f t="shared" si="11"/>
        <v>5.8843960000000028E-2</v>
      </c>
    </row>
    <row r="101" spans="1:18" x14ac:dyDescent="0.25">
      <c r="A101" t="s">
        <v>18</v>
      </c>
      <c r="B101" t="s">
        <v>19</v>
      </c>
      <c r="C101" t="s">
        <v>28</v>
      </c>
      <c r="D101" t="s">
        <v>20</v>
      </c>
      <c r="E101" t="s">
        <v>21</v>
      </c>
      <c r="F101" t="s">
        <v>22</v>
      </c>
      <c r="G101">
        <v>1</v>
      </c>
      <c r="I101" s="3">
        <v>44180.031111111108</v>
      </c>
      <c r="J101">
        <v>1</v>
      </c>
      <c r="K101">
        <v>2</v>
      </c>
      <c r="L101" t="s">
        <v>19</v>
      </c>
      <c r="M101">
        <v>5.6289999999999996</v>
      </c>
      <c r="N101">
        <v>0.69289999999999996</v>
      </c>
      <c r="O101" t="s">
        <v>81</v>
      </c>
      <c r="P101">
        <v>0</v>
      </c>
      <c r="Q101">
        <f t="shared" si="11"/>
        <v>0.33919663</v>
      </c>
      <c r="R101">
        <f>AVERAGE(Q101:Q103)</f>
        <v>0.35510627</v>
      </c>
    </row>
    <row r="102" spans="1:18" x14ac:dyDescent="0.25">
      <c r="A102" t="s">
        <v>18</v>
      </c>
      <c r="B102" t="s">
        <v>19</v>
      </c>
      <c r="C102" t="s">
        <v>28</v>
      </c>
      <c r="D102" t="s">
        <v>20</v>
      </c>
      <c r="E102" t="s">
        <v>21</v>
      </c>
      <c r="F102" t="s">
        <v>22</v>
      </c>
      <c r="G102">
        <v>1</v>
      </c>
      <c r="I102" s="3">
        <v>44180.03292824074</v>
      </c>
      <c r="J102">
        <v>1</v>
      </c>
      <c r="K102">
        <v>3</v>
      </c>
      <c r="L102" t="s">
        <v>19</v>
      </c>
      <c r="M102">
        <v>5.7869999999999999</v>
      </c>
      <c r="N102">
        <v>0.71230000000000004</v>
      </c>
      <c r="O102" t="s">
        <v>81</v>
      </c>
      <c r="P102">
        <v>0</v>
      </c>
      <c r="Q102">
        <f t="shared" si="11"/>
        <v>0.35649288999999995</v>
      </c>
    </row>
    <row r="103" spans="1:18" x14ac:dyDescent="0.25">
      <c r="A103" t="s">
        <v>18</v>
      </c>
      <c r="B103" t="s">
        <v>19</v>
      </c>
      <c r="C103" t="s">
        <v>28</v>
      </c>
      <c r="D103" t="s">
        <v>20</v>
      </c>
      <c r="E103" t="s">
        <v>21</v>
      </c>
      <c r="F103" t="s">
        <v>22</v>
      </c>
      <c r="G103">
        <v>1</v>
      </c>
      <c r="I103" s="3">
        <v>44180.034733796296</v>
      </c>
      <c r="J103">
        <v>1</v>
      </c>
      <c r="K103">
        <v>4</v>
      </c>
      <c r="L103" t="s">
        <v>19</v>
      </c>
      <c r="M103">
        <v>5.907</v>
      </c>
      <c r="N103">
        <v>0.72709999999999997</v>
      </c>
      <c r="O103" t="s">
        <v>81</v>
      </c>
      <c r="P103">
        <v>0</v>
      </c>
      <c r="Q103">
        <f t="shared" si="11"/>
        <v>0.36962929</v>
      </c>
    </row>
    <row r="104" spans="1:18" x14ac:dyDescent="0.25">
      <c r="A104" t="s">
        <v>18</v>
      </c>
      <c r="B104" t="s">
        <v>19</v>
      </c>
      <c r="C104" t="s">
        <v>30</v>
      </c>
      <c r="D104" t="s">
        <v>20</v>
      </c>
      <c r="E104" t="s">
        <v>21</v>
      </c>
      <c r="F104" t="s">
        <v>22</v>
      </c>
      <c r="G104">
        <v>1</v>
      </c>
      <c r="I104" s="3">
        <v>44180.041435185187</v>
      </c>
      <c r="J104">
        <v>1</v>
      </c>
      <c r="K104">
        <v>1</v>
      </c>
      <c r="L104" t="s">
        <v>19</v>
      </c>
      <c r="M104">
        <v>7.1859999999999999</v>
      </c>
      <c r="N104">
        <v>0.88449999999999995</v>
      </c>
      <c r="O104" t="s">
        <v>82</v>
      </c>
      <c r="P104">
        <v>0</v>
      </c>
      <c r="Q104">
        <f t="shared" si="11"/>
        <v>0.50964142000000001</v>
      </c>
      <c r="R104">
        <f>AVERAGE(Q104:Q106)</f>
        <v>0.49913230000000003</v>
      </c>
    </row>
    <row r="105" spans="1:18" x14ac:dyDescent="0.25">
      <c r="A105" t="s">
        <v>18</v>
      </c>
      <c r="B105" t="s">
        <v>19</v>
      </c>
      <c r="C105" t="s">
        <v>30</v>
      </c>
      <c r="D105" t="s">
        <v>20</v>
      </c>
      <c r="E105" t="s">
        <v>21</v>
      </c>
      <c r="F105" t="s">
        <v>22</v>
      </c>
      <c r="G105">
        <v>1</v>
      </c>
      <c r="I105" s="3">
        <v>44180.043379629627</v>
      </c>
      <c r="J105">
        <v>1</v>
      </c>
      <c r="K105">
        <v>2</v>
      </c>
      <c r="L105" t="s">
        <v>19</v>
      </c>
      <c r="M105">
        <v>7.0860000000000003</v>
      </c>
      <c r="N105">
        <v>0.87219999999999998</v>
      </c>
      <c r="O105" t="s">
        <v>82</v>
      </c>
      <c r="P105">
        <v>0</v>
      </c>
      <c r="Q105">
        <f t="shared" si="11"/>
        <v>0.49869442000000008</v>
      </c>
    </row>
    <row r="106" spans="1:18" x14ac:dyDescent="0.25">
      <c r="A106" t="s">
        <v>18</v>
      </c>
      <c r="B106" t="s">
        <v>19</v>
      </c>
      <c r="C106" t="s">
        <v>30</v>
      </c>
      <c r="D106" t="s">
        <v>20</v>
      </c>
      <c r="E106" t="s">
        <v>21</v>
      </c>
      <c r="F106" t="s">
        <v>22</v>
      </c>
      <c r="G106">
        <v>1</v>
      </c>
      <c r="I106" s="3">
        <v>44180.045208333337</v>
      </c>
      <c r="J106">
        <v>1</v>
      </c>
      <c r="K106">
        <v>3</v>
      </c>
      <c r="L106" t="s">
        <v>19</v>
      </c>
      <c r="M106">
        <v>6.9980000000000002</v>
      </c>
      <c r="N106">
        <v>0.86140000000000005</v>
      </c>
      <c r="O106" t="s">
        <v>82</v>
      </c>
      <c r="P106">
        <v>0</v>
      </c>
      <c r="Q106">
        <f t="shared" si="11"/>
        <v>0.48906106000000005</v>
      </c>
    </row>
    <row r="107" spans="1:18" x14ac:dyDescent="0.25">
      <c r="A107" t="s">
        <v>18</v>
      </c>
      <c r="B107" t="s">
        <v>19</v>
      </c>
      <c r="C107" t="s">
        <v>32</v>
      </c>
      <c r="D107" t="s">
        <v>20</v>
      </c>
      <c r="E107" t="s">
        <v>21</v>
      </c>
      <c r="F107" t="s">
        <v>22</v>
      </c>
      <c r="G107">
        <v>1</v>
      </c>
      <c r="I107" s="3">
        <v>44180.05395833333</v>
      </c>
      <c r="J107">
        <v>1</v>
      </c>
      <c r="K107">
        <v>2</v>
      </c>
      <c r="L107" t="s">
        <v>19</v>
      </c>
      <c r="M107">
        <v>11.15</v>
      </c>
      <c r="N107">
        <v>1.3720000000000001</v>
      </c>
      <c r="O107" t="s">
        <v>83</v>
      </c>
      <c r="P107">
        <v>0</v>
      </c>
      <c r="Q107">
        <f t="shared" si="11"/>
        <v>0.94358049999999993</v>
      </c>
      <c r="R107">
        <f>AVERAGE(Q107:Q109)</f>
        <v>0.93664740000000002</v>
      </c>
    </row>
    <row r="108" spans="1:18" x14ac:dyDescent="0.25">
      <c r="A108" t="s">
        <v>18</v>
      </c>
      <c r="B108" t="s">
        <v>19</v>
      </c>
      <c r="C108" t="s">
        <v>32</v>
      </c>
      <c r="D108" t="s">
        <v>20</v>
      </c>
      <c r="E108" t="s">
        <v>21</v>
      </c>
      <c r="F108" t="s">
        <v>22</v>
      </c>
      <c r="G108">
        <v>1</v>
      </c>
      <c r="I108" s="3">
        <v>44180.055844907409</v>
      </c>
      <c r="J108">
        <v>1</v>
      </c>
      <c r="K108">
        <v>3</v>
      </c>
      <c r="L108" t="s">
        <v>19</v>
      </c>
      <c r="M108">
        <v>11.03</v>
      </c>
      <c r="N108">
        <v>1.3580000000000001</v>
      </c>
      <c r="O108" t="s">
        <v>83</v>
      </c>
      <c r="P108">
        <v>0</v>
      </c>
      <c r="Q108">
        <f t="shared" si="11"/>
        <v>0.93044409999999989</v>
      </c>
    </row>
    <row r="109" spans="1:18" x14ac:dyDescent="0.25">
      <c r="A109" t="s">
        <v>18</v>
      </c>
      <c r="B109" t="s">
        <v>19</v>
      </c>
      <c r="C109" t="s">
        <v>32</v>
      </c>
      <c r="D109" t="s">
        <v>20</v>
      </c>
      <c r="E109" t="s">
        <v>21</v>
      </c>
      <c r="F109" t="s">
        <v>22</v>
      </c>
      <c r="G109">
        <v>1</v>
      </c>
      <c r="I109" s="3">
        <v>44180.05777777778</v>
      </c>
      <c r="J109">
        <v>1</v>
      </c>
      <c r="K109">
        <v>4</v>
      </c>
      <c r="L109" t="s">
        <v>19</v>
      </c>
      <c r="M109">
        <v>11.08</v>
      </c>
      <c r="N109">
        <v>1.3640000000000001</v>
      </c>
      <c r="O109" t="s">
        <v>83</v>
      </c>
      <c r="P109">
        <v>0</v>
      </c>
      <c r="Q109">
        <f t="shared" si="11"/>
        <v>0.93591760000000002</v>
      </c>
    </row>
    <row r="110" spans="1:18" x14ac:dyDescent="0.25">
      <c r="A110" t="s">
        <v>18</v>
      </c>
      <c r="B110" t="s">
        <v>19</v>
      </c>
      <c r="C110" t="s">
        <v>34</v>
      </c>
      <c r="D110" t="s">
        <v>20</v>
      </c>
      <c r="E110" t="s">
        <v>21</v>
      </c>
      <c r="F110" t="s">
        <v>22</v>
      </c>
      <c r="G110">
        <v>1</v>
      </c>
      <c r="I110" s="3">
        <v>44180.064791666664</v>
      </c>
      <c r="J110">
        <v>1</v>
      </c>
      <c r="K110">
        <v>1</v>
      </c>
      <c r="L110" t="s">
        <v>19</v>
      </c>
      <c r="M110">
        <v>26.29</v>
      </c>
      <c r="N110">
        <v>3.2360000000000002</v>
      </c>
      <c r="O110" t="s">
        <v>84</v>
      </c>
      <c r="P110">
        <v>0</v>
      </c>
      <c r="Q110">
        <f t="shared" si="11"/>
        <v>2.6009563</v>
      </c>
      <c r="R110">
        <f>AVERAGE(Q110:Q112)</f>
        <v>2.5480458000000001</v>
      </c>
    </row>
    <row r="111" spans="1:18" x14ac:dyDescent="0.25">
      <c r="A111" t="s">
        <v>18</v>
      </c>
      <c r="B111" t="s">
        <v>19</v>
      </c>
      <c r="C111" t="s">
        <v>34</v>
      </c>
      <c r="D111" t="s">
        <v>20</v>
      </c>
      <c r="E111" t="s">
        <v>21</v>
      </c>
      <c r="F111" t="s">
        <v>22</v>
      </c>
      <c r="G111">
        <v>1</v>
      </c>
      <c r="I111" s="3">
        <v>44180.066921296297</v>
      </c>
      <c r="J111">
        <v>1</v>
      </c>
      <c r="K111">
        <v>2</v>
      </c>
      <c r="L111" t="s">
        <v>19</v>
      </c>
      <c r="M111">
        <v>25.68</v>
      </c>
      <c r="N111">
        <v>3.161</v>
      </c>
      <c r="O111" t="s">
        <v>84</v>
      </c>
      <c r="P111">
        <v>0</v>
      </c>
      <c r="Q111">
        <f t="shared" si="11"/>
        <v>2.5341795999999999</v>
      </c>
    </row>
    <row r="112" spans="1:18" x14ac:dyDescent="0.25">
      <c r="A112" t="s">
        <v>18</v>
      </c>
      <c r="B112" t="s">
        <v>19</v>
      </c>
      <c r="C112" t="s">
        <v>34</v>
      </c>
      <c r="D112" t="s">
        <v>20</v>
      </c>
      <c r="E112" t="s">
        <v>21</v>
      </c>
      <c r="F112" t="s">
        <v>22</v>
      </c>
      <c r="G112">
        <v>1</v>
      </c>
      <c r="I112" s="3">
        <v>44180.068969907406</v>
      </c>
      <c r="J112">
        <v>1</v>
      </c>
      <c r="K112">
        <v>3</v>
      </c>
      <c r="L112" t="s">
        <v>19</v>
      </c>
      <c r="M112">
        <v>25.45</v>
      </c>
      <c r="N112">
        <v>3.133</v>
      </c>
      <c r="O112" t="s">
        <v>84</v>
      </c>
      <c r="P112">
        <v>0</v>
      </c>
      <c r="Q112">
        <f t="shared" si="11"/>
        <v>2.5090015000000001</v>
      </c>
    </row>
    <row r="113" spans="1:18" x14ac:dyDescent="0.25">
      <c r="A113" t="s">
        <v>18</v>
      </c>
      <c r="B113" t="s">
        <v>19</v>
      </c>
      <c r="C113" t="s">
        <v>36</v>
      </c>
      <c r="D113" t="s">
        <v>20</v>
      </c>
      <c r="E113" t="s">
        <v>21</v>
      </c>
      <c r="F113" t="s">
        <v>22</v>
      </c>
      <c r="G113">
        <v>1</v>
      </c>
      <c r="I113" s="3">
        <v>44180.076041666667</v>
      </c>
      <c r="J113">
        <v>1</v>
      </c>
      <c r="K113">
        <v>1</v>
      </c>
      <c r="L113" t="s">
        <v>19</v>
      </c>
      <c r="M113">
        <v>49.21</v>
      </c>
      <c r="N113">
        <v>6.0570000000000004</v>
      </c>
      <c r="O113" t="s">
        <v>85</v>
      </c>
      <c r="P113">
        <v>0</v>
      </c>
      <c r="Q113">
        <f t="shared" ref="Q113:Q124" si="12">0.10027*(M113) + 0.21669</f>
        <v>5.1509767000000002</v>
      </c>
      <c r="R113">
        <f>AVERAGE(Q113:Q115)</f>
        <v>5.1646802666666654</v>
      </c>
    </row>
    <row r="114" spans="1:18" x14ac:dyDescent="0.25">
      <c r="A114" t="s">
        <v>18</v>
      </c>
      <c r="B114" t="s">
        <v>19</v>
      </c>
      <c r="C114" t="s">
        <v>36</v>
      </c>
      <c r="D114" t="s">
        <v>20</v>
      </c>
      <c r="E114" t="s">
        <v>21</v>
      </c>
      <c r="F114" t="s">
        <v>22</v>
      </c>
      <c r="G114">
        <v>1</v>
      </c>
      <c r="I114" s="3">
        <v>44180.078321759262</v>
      </c>
      <c r="J114">
        <v>1</v>
      </c>
      <c r="K114">
        <v>2</v>
      </c>
      <c r="L114" t="s">
        <v>19</v>
      </c>
      <c r="M114">
        <v>49.61</v>
      </c>
      <c r="N114">
        <v>6.1070000000000002</v>
      </c>
      <c r="O114" t="s">
        <v>85</v>
      </c>
      <c r="P114">
        <v>0</v>
      </c>
      <c r="Q114">
        <f t="shared" si="12"/>
        <v>5.1910846999999993</v>
      </c>
    </row>
    <row r="115" spans="1:18" x14ac:dyDescent="0.25">
      <c r="A115" t="s">
        <v>18</v>
      </c>
      <c r="B115" t="s">
        <v>19</v>
      </c>
      <c r="C115" t="s">
        <v>36</v>
      </c>
      <c r="D115" t="s">
        <v>20</v>
      </c>
      <c r="E115" t="s">
        <v>21</v>
      </c>
      <c r="F115" t="s">
        <v>22</v>
      </c>
      <c r="G115">
        <v>1</v>
      </c>
      <c r="I115" s="3">
        <v>44180.080520833333</v>
      </c>
      <c r="J115">
        <v>1</v>
      </c>
      <c r="K115">
        <v>3</v>
      </c>
      <c r="L115" t="s">
        <v>19</v>
      </c>
      <c r="M115">
        <v>49.22</v>
      </c>
      <c r="N115">
        <v>6.0590000000000002</v>
      </c>
      <c r="O115" t="s">
        <v>85</v>
      </c>
      <c r="P115">
        <v>0</v>
      </c>
      <c r="Q115">
        <f t="shared" si="12"/>
        <v>5.1519793999999992</v>
      </c>
    </row>
    <row r="116" spans="1:18" x14ac:dyDescent="0.25">
      <c r="A116" t="s">
        <v>18</v>
      </c>
      <c r="B116" t="s">
        <v>19</v>
      </c>
      <c r="C116" t="s">
        <v>38</v>
      </c>
      <c r="D116" t="s">
        <v>20</v>
      </c>
      <c r="E116" t="s">
        <v>21</v>
      </c>
      <c r="F116" t="s">
        <v>22</v>
      </c>
      <c r="G116">
        <v>1</v>
      </c>
      <c r="I116" s="3">
        <v>44180.087962962964</v>
      </c>
      <c r="J116">
        <v>1</v>
      </c>
      <c r="K116">
        <v>1</v>
      </c>
      <c r="L116" t="s">
        <v>19</v>
      </c>
      <c r="M116">
        <v>97.27</v>
      </c>
      <c r="N116">
        <v>11.97</v>
      </c>
      <c r="O116" t="s">
        <v>86</v>
      </c>
      <c r="P116">
        <v>0</v>
      </c>
      <c r="Q116">
        <f t="shared" si="12"/>
        <v>9.9699528999999991</v>
      </c>
      <c r="R116">
        <f>AVERAGE(Q116:Q118)</f>
        <v>9.9559150999999986</v>
      </c>
    </row>
    <row r="117" spans="1:18" x14ac:dyDescent="0.25">
      <c r="A117" t="s">
        <v>18</v>
      </c>
      <c r="B117" t="s">
        <v>19</v>
      </c>
      <c r="C117" t="s">
        <v>38</v>
      </c>
      <c r="D117" t="s">
        <v>20</v>
      </c>
      <c r="E117" t="s">
        <v>21</v>
      </c>
      <c r="F117" t="s">
        <v>22</v>
      </c>
      <c r="G117">
        <v>1</v>
      </c>
      <c r="I117" s="3">
        <v>44180.090312499997</v>
      </c>
      <c r="J117">
        <v>1</v>
      </c>
      <c r="K117">
        <v>2</v>
      </c>
      <c r="L117" t="s">
        <v>19</v>
      </c>
      <c r="M117">
        <v>97.69</v>
      </c>
      <c r="N117">
        <v>12.02</v>
      </c>
      <c r="O117" t="s">
        <v>86</v>
      </c>
      <c r="P117">
        <v>0</v>
      </c>
      <c r="Q117">
        <f t="shared" si="12"/>
        <v>10.012066299999999</v>
      </c>
    </row>
    <row r="118" spans="1:18" x14ac:dyDescent="0.25">
      <c r="A118" t="s">
        <v>18</v>
      </c>
      <c r="B118" t="s">
        <v>19</v>
      </c>
      <c r="C118" t="s">
        <v>38</v>
      </c>
      <c r="D118" t="s">
        <v>20</v>
      </c>
      <c r="E118" t="s">
        <v>21</v>
      </c>
      <c r="F118" t="s">
        <v>22</v>
      </c>
      <c r="G118">
        <v>1</v>
      </c>
      <c r="I118" s="3">
        <v>44180.092546296299</v>
      </c>
      <c r="J118">
        <v>1</v>
      </c>
      <c r="K118">
        <v>3</v>
      </c>
      <c r="L118" t="s">
        <v>19</v>
      </c>
      <c r="M118">
        <v>96.43</v>
      </c>
      <c r="N118">
        <v>11.87</v>
      </c>
      <c r="O118" t="s">
        <v>86</v>
      </c>
      <c r="P118">
        <v>0</v>
      </c>
      <c r="Q118">
        <f t="shared" si="12"/>
        <v>9.8857261000000012</v>
      </c>
    </row>
    <row r="119" spans="1:18" x14ac:dyDescent="0.25">
      <c r="A119" t="s">
        <v>18</v>
      </c>
      <c r="B119" t="s">
        <v>19</v>
      </c>
      <c r="C119" t="s">
        <v>40</v>
      </c>
      <c r="D119" t="s">
        <v>20</v>
      </c>
      <c r="E119" t="s">
        <v>21</v>
      </c>
      <c r="F119" t="s">
        <v>22</v>
      </c>
      <c r="G119">
        <v>1</v>
      </c>
      <c r="I119" s="3">
        <v>44180.1</v>
      </c>
      <c r="J119">
        <v>1</v>
      </c>
      <c r="K119">
        <v>1</v>
      </c>
      <c r="L119" t="s">
        <v>19</v>
      </c>
      <c r="M119">
        <v>196.9</v>
      </c>
      <c r="N119">
        <v>24.24</v>
      </c>
      <c r="O119" t="s">
        <v>87</v>
      </c>
      <c r="P119">
        <v>0</v>
      </c>
      <c r="Q119">
        <f t="shared" si="12"/>
        <v>19.959852999999999</v>
      </c>
      <c r="R119">
        <f>AVERAGE(Q119:Q121)</f>
        <v>19.91306033333333</v>
      </c>
    </row>
    <row r="120" spans="1:18" x14ac:dyDescent="0.25">
      <c r="A120" t="s">
        <v>18</v>
      </c>
      <c r="B120" t="s">
        <v>19</v>
      </c>
      <c r="C120" t="s">
        <v>40</v>
      </c>
      <c r="D120" t="s">
        <v>20</v>
      </c>
      <c r="E120" t="s">
        <v>21</v>
      </c>
      <c r="F120" t="s">
        <v>22</v>
      </c>
      <c r="G120">
        <v>1</v>
      </c>
      <c r="I120" s="3">
        <v>44180.102384259262</v>
      </c>
      <c r="J120">
        <v>1</v>
      </c>
      <c r="K120">
        <v>2</v>
      </c>
      <c r="L120" t="s">
        <v>19</v>
      </c>
      <c r="M120">
        <v>196.7</v>
      </c>
      <c r="N120">
        <v>24.21</v>
      </c>
      <c r="O120" t="s">
        <v>87</v>
      </c>
      <c r="P120">
        <v>0</v>
      </c>
      <c r="Q120">
        <f t="shared" si="12"/>
        <v>19.939798999999997</v>
      </c>
    </row>
    <row r="121" spans="1:18" x14ac:dyDescent="0.25">
      <c r="A121" t="s">
        <v>18</v>
      </c>
      <c r="B121" t="s">
        <v>19</v>
      </c>
      <c r="C121" t="s">
        <v>40</v>
      </c>
      <c r="D121" t="s">
        <v>20</v>
      </c>
      <c r="E121" t="s">
        <v>21</v>
      </c>
      <c r="F121" t="s">
        <v>22</v>
      </c>
      <c r="G121">
        <v>1</v>
      </c>
      <c r="I121" s="3">
        <v>44180.104791666665</v>
      </c>
      <c r="J121">
        <v>1</v>
      </c>
      <c r="K121">
        <v>3</v>
      </c>
      <c r="L121" t="s">
        <v>19</v>
      </c>
      <c r="M121">
        <v>195.7</v>
      </c>
      <c r="N121">
        <v>24.09</v>
      </c>
      <c r="O121" t="s">
        <v>87</v>
      </c>
      <c r="P121">
        <v>0</v>
      </c>
      <c r="Q121">
        <f t="shared" si="12"/>
        <v>19.839528999999999</v>
      </c>
    </row>
    <row r="122" spans="1:18" x14ac:dyDescent="0.25">
      <c r="A122" t="s">
        <v>18</v>
      </c>
      <c r="B122" t="s">
        <v>19</v>
      </c>
      <c r="C122" t="s">
        <v>42</v>
      </c>
      <c r="D122" t="s">
        <v>20</v>
      </c>
      <c r="E122" t="s">
        <v>21</v>
      </c>
      <c r="F122" t="s">
        <v>22</v>
      </c>
      <c r="G122">
        <v>1</v>
      </c>
      <c r="I122" s="3">
        <v>44180.112384259257</v>
      </c>
      <c r="J122">
        <v>1</v>
      </c>
      <c r="K122">
        <v>1</v>
      </c>
      <c r="L122" t="s">
        <v>19</v>
      </c>
      <c r="M122">
        <v>503.6</v>
      </c>
      <c r="N122">
        <v>61.99</v>
      </c>
      <c r="O122" t="s">
        <v>88</v>
      </c>
      <c r="P122">
        <v>0</v>
      </c>
      <c r="Q122">
        <f t="shared" si="12"/>
        <v>50.712662000000002</v>
      </c>
      <c r="R122">
        <f>AVERAGE(Q122:Q124)</f>
        <v>50.716004333333331</v>
      </c>
    </row>
    <row r="123" spans="1:18" x14ac:dyDescent="0.25">
      <c r="A123" t="s">
        <v>18</v>
      </c>
      <c r="B123" t="s">
        <v>19</v>
      </c>
      <c r="C123" t="s">
        <v>42</v>
      </c>
      <c r="D123" t="s">
        <v>20</v>
      </c>
      <c r="E123" t="s">
        <v>21</v>
      </c>
      <c r="F123" t="s">
        <v>22</v>
      </c>
      <c r="G123">
        <v>1</v>
      </c>
      <c r="I123" s="3">
        <v>44180.114884259259</v>
      </c>
      <c r="J123">
        <v>1</v>
      </c>
      <c r="K123">
        <v>2</v>
      </c>
      <c r="L123" t="s">
        <v>19</v>
      </c>
      <c r="M123">
        <v>502.3</v>
      </c>
      <c r="N123">
        <v>61.83</v>
      </c>
      <c r="O123" t="s">
        <v>88</v>
      </c>
      <c r="P123">
        <v>0</v>
      </c>
      <c r="Q123">
        <f t="shared" si="12"/>
        <v>50.582310999999997</v>
      </c>
    </row>
    <row r="124" spans="1:18" x14ac:dyDescent="0.25">
      <c r="A124" t="s">
        <v>18</v>
      </c>
      <c r="B124" t="s">
        <v>19</v>
      </c>
      <c r="C124" t="s">
        <v>42</v>
      </c>
      <c r="D124" t="s">
        <v>20</v>
      </c>
      <c r="E124" t="s">
        <v>21</v>
      </c>
      <c r="F124" t="s">
        <v>22</v>
      </c>
      <c r="G124">
        <v>1</v>
      </c>
      <c r="I124" s="3">
        <v>44180.117326388892</v>
      </c>
      <c r="J124">
        <v>1</v>
      </c>
      <c r="K124">
        <v>3</v>
      </c>
      <c r="L124" t="s">
        <v>19</v>
      </c>
      <c r="M124">
        <v>505</v>
      </c>
      <c r="N124">
        <v>62.16</v>
      </c>
      <c r="O124" t="s">
        <v>88</v>
      </c>
      <c r="P124">
        <v>0</v>
      </c>
      <c r="Q124">
        <f t="shared" si="12"/>
        <v>50.85304</v>
      </c>
    </row>
    <row r="125" spans="1:18" x14ac:dyDescent="0.25">
      <c r="A125" t="s">
        <v>18</v>
      </c>
      <c r="B125" t="s">
        <v>19</v>
      </c>
      <c r="C125" t="s">
        <v>26</v>
      </c>
      <c r="D125" t="s">
        <v>20</v>
      </c>
      <c r="E125" t="s">
        <v>21</v>
      </c>
      <c r="F125" t="s">
        <v>22</v>
      </c>
      <c r="G125">
        <v>1</v>
      </c>
      <c r="I125" s="3">
        <v>44180.126122685186</v>
      </c>
      <c r="J125">
        <v>1</v>
      </c>
      <c r="K125">
        <v>2</v>
      </c>
      <c r="L125" t="s">
        <v>19</v>
      </c>
      <c r="M125">
        <v>5.9340000000000002</v>
      </c>
      <c r="N125">
        <v>0.73040000000000005</v>
      </c>
      <c r="O125" t="s">
        <v>89</v>
      </c>
      <c r="P125">
        <v>0</v>
      </c>
      <c r="Q125">
        <f t="shared" ref="Q125:Q127" si="13" xml:space="preserve"> 0.10947*(M125) - 0.27701</f>
        <v>0.37258498000000007</v>
      </c>
      <c r="R125">
        <f>AVERAGE(Q125:Q127)</f>
        <v>0.31806892000000003</v>
      </c>
    </row>
    <row r="126" spans="1:18" x14ac:dyDescent="0.25">
      <c r="A126" t="s">
        <v>18</v>
      </c>
      <c r="B126" t="s">
        <v>19</v>
      </c>
      <c r="C126" t="s">
        <v>26</v>
      </c>
      <c r="D126" t="s">
        <v>20</v>
      </c>
      <c r="E126" t="s">
        <v>21</v>
      </c>
      <c r="F126" t="s">
        <v>22</v>
      </c>
      <c r="G126">
        <v>1</v>
      </c>
      <c r="I126" s="3">
        <v>44180.127951388888</v>
      </c>
      <c r="J126">
        <v>1</v>
      </c>
      <c r="K126">
        <v>3</v>
      </c>
      <c r="L126" t="s">
        <v>19</v>
      </c>
      <c r="M126">
        <v>5.31</v>
      </c>
      <c r="N126">
        <v>0.65359999999999996</v>
      </c>
      <c r="O126" t="s">
        <v>89</v>
      </c>
      <c r="P126">
        <v>0</v>
      </c>
      <c r="Q126">
        <f t="shared" si="13"/>
        <v>0.30427569999999993</v>
      </c>
    </row>
    <row r="127" spans="1:18" x14ac:dyDescent="0.25">
      <c r="A127" t="s">
        <v>18</v>
      </c>
      <c r="B127" t="s">
        <v>19</v>
      </c>
      <c r="C127" t="s">
        <v>26</v>
      </c>
      <c r="D127" t="s">
        <v>20</v>
      </c>
      <c r="E127" t="s">
        <v>21</v>
      </c>
      <c r="F127" t="s">
        <v>22</v>
      </c>
      <c r="G127">
        <v>1</v>
      </c>
      <c r="I127" s="3">
        <v>44180.129745370374</v>
      </c>
      <c r="J127">
        <v>1</v>
      </c>
      <c r="K127">
        <v>4</v>
      </c>
      <c r="L127" t="s">
        <v>19</v>
      </c>
      <c r="M127">
        <v>5.0640000000000001</v>
      </c>
      <c r="N127">
        <v>0.62329999999999997</v>
      </c>
      <c r="O127" t="s">
        <v>89</v>
      </c>
      <c r="P127">
        <v>0</v>
      </c>
      <c r="Q127">
        <f t="shared" si="13"/>
        <v>0.27734608000000005</v>
      </c>
    </row>
    <row r="128" spans="1:18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</sheetData>
  <sortState xmlns:xlrd2="http://schemas.microsoft.com/office/spreadsheetml/2017/richdata2" ref="B132:D145">
    <sortCondition ref="B132:B14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BAA760054FB49AA3E91988E218D2F" ma:contentTypeVersion="11" ma:contentTypeDescription="Create a new document." ma:contentTypeScope="" ma:versionID="a367e9d8cf74e68c4640c864da99d82b">
  <xsd:schema xmlns:xsd="http://www.w3.org/2001/XMLSchema" xmlns:xs="http://www.w3.org/2001/XMLSchema" xmlns:p="http://schemas.microsoft.com/office/2006/metadata/properties" xmlns:ns3="86d8d39b-6a13-426b-910b-05fc919877ac" xmlns:ns4="899b01fa-f7df-4ac1-9fcd-b2cbf1403ec0" targetNamespace="http://schemas.microsoft.com/office/2006/metadata/properties" ma:root="true" ma:fieldsID="709963c697849292676f494de9f15a38" ns3:_="" ns4:_="">
    <xsd:import namespace="86d8d39b-6a13-426b-910b-05fc919877ac"/>
    <xsd:import namespace="899b01fa-f7df-4ac1-9fcd-b2cbf1403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8d39b-6a13-426b-910b-05fc91987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b01fa-f7df-4ac1-9fcd-b2cbf1403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29F237-FA3D-459D-B3F6-7B4CBEC5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8d39b-6a13-426b-910b-05fc919877ac"/>
    <ds:schemaRef ds:uri="899b01fa-f7df-4ac1-9fcd-b2cbf1403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E2431F-D931-44D6-A319-5B3A655988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81AC1-E985-4A55-90BF-F19B88242F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NPOC results</vt:lpstr>
      <vt:lpstr>raw NPOC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Fansler, Sarah J</cp:lastModifiedBy>
  <dcterms:created xsi:type="dcterms:W3CDTF">2020-12-15T17:34:56Z</dcterms:created>
  <dcterms:modified xsi:type="dcterms:W3CDTF">2021-04-13T20:21:04Z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0x010100B69BAA760054FB49AA3E91988E218D2F</vt:lpwstr>
  </property>
</Properties>
</file>