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antiagoplata/Desktop/PNUD/SABIASQUE1/7.crecimiento/"/>
    </mc:Choice>
  </mc:AlternateContent>
  <xr:revisionPtr revIDLastSave="0" documentId="13_ncr:1_{2F5B9461-8D7E-F143-8463-7FAA5EDC5D37}" xr6:coauthVersionLast="47" xr6:coauthVersionMax="47" xr10:uidLastSave="{00000000-0000-0000-0000-000000000000}"/>
  <bookViews>
    <workbookView xWindow="13600" yWindow="500" windowWidth="14980" windowHeight="16840" activeTab="6" xr2:uid="{00000000-000D-0000-FFFF-FFFF00000000}"/>
  </bookViews>
  <sheets>
    <sheet name="subramas serie" sheetId="3" r:id="rId1"/>
    <sheet name="ramas serie" sheetId="4" r:id="rId2"/>
    <sheet name="Hoja1" sheetId="5" r:id="rId3"/>
    <sheet name="Hoja2" sheetId="6" r:id="rId4"/>
    <sheet name="Hoja3" sheetId="7" r:id="rId5"/>
    <sheet name="Hoja5" sheetId="9" r:id="rId6"/>
    <sheet name="secotr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0" l="1"/>
  <c r="E54" i="10"/>
  <c r="E55" i="10"/>
  <c r="E56" i="10"/>
  <c r="E57" i="10"/>
  <c r="E58" i="10"/>
  <c r="E59" i="10"/>
  <c r="E60" i="10"/>
  <c r="E61" i="10"/>
  <c r="E52" i="10"/>
  <c r="D53" i="10"/>
  <c r="D54" i="10"/>
  <c r="D55" i="10"/>
  <c r="D56" i="10"/>
  <c r="D57" i="10"/>
  <c r="D58" i="10"/>
  <c r="D59" i="10"/>
  <c r="D60" i="10"/>
  <c r="D61" i="10"/>
  <c r="D52" i="10"/>
  <c r="E35" i="10" l="1"/>
  <c r="F35" i="10"/>
  <c r="F36" i="10"/>
  <c r="F37" i="10"/>
  <c r="F38" i="10"/>
  <c r="F39" i="10"/>
  <c r="F40" i="10"/>
  <c r="F41" i="10"/>
  <c r="F42" i="10"/>
  <c r="F43" i="10"/>
  <c r="E36" i="10"/>
  <c r="E37" i="10"/>
  <c r="E38" i="10"/>
  <c r="E39" i="10"/>
  <c r="E40" i="10"/>
  <c r="E41" i="10"/>
  <c r="E42" i="10"/>
  <c r="E43" i="10"/>
  <c r="D35" i="10"/>
  <c r="D36" i="10"/>
  <c r="G36" i="10" s="1"/>
  <c r="D37" i="10"/>
  <c r="G37" i="10" s="1"/>
  <c r="D38" i="10"/>
  <c r="G38" i="10" s="1"/>
  <c r="D39" i="10"/>
  <c r="D40" i="10"/>
  <c r="G40" i="10" s="1"/>
  <c r="D41" i="10"/>
  <c r="D42" i="10"/>
  <c r="G42" i="10" s="1"/>
  <c r="D43" i="10"/>
  <c r="G43" i="10" s="1"/>
  <c r="D34" i="10"/>
  <c r="E5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D19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D5" i="10"/>
  <c r="F4" i="10"/>
  <c r="E4" i="10"/>
  <c r="D4" i="10"/>
  <c r="D3" i="10"/>
  <c r="G44" i="9"/>
  <c r="G45" i="9"/>
  <c r="G46" i="9"/>
  <c r="G47" i="9"/>
  <c r="G48" i="9"/>
  <c r="G49" i="9"/>
  <c r="G50" i="9"/>
  <c r="G51" i="9"/>
  <c r="G52" i="9"/>
  <c r="G53" i="9"/>
  <c r="G54" i="9"/>
  <c r="G55" i="9"/>
  <c r="G43" i="9"/>
  <c r="F44" i="9"/>
  <c r="F45" i="9"/>
  <c r="F46" i="9"/>
  <c r="F47" i="9"/>
  <c r="F48" i="9"/>
  <c r="F49" i="9"/>
  <c r="F50" i="9"/>
  <c r="F51" i="9"/>
  <c r="F52" i="9"/>
  <c r="F53" i="9"/>
  <c r="F54" i="9"/>
  <c r="F55" i="9"/>
  <c r="F43" i="9"/>
  <c r="E44" i="9"/>
  <c r="E45" i="9"/>
  <c r="E46" i="9"/>
  <c r="E47" i="9"/>
  <c r="E48" i="9"/>
  <c r="E49" i="9"/>
  <c r="E50" i="9"/>
  <c r="E51" i="9"/>
  <c r="E52" i="9"/>
  <c r="E53" i="9"/>
  <c r="E54" i="9"/>
  <c r="E55" i="9"/>
  <c r="E43" i="9"/>
  <c r="G5" i="9"/>
  <c r="G6" i="9"/>
  <c r="G7" i="9"/>
  <c r="G8" i="9"/>
  <c r="G9" i="9"/>
  <c r="G10" i="9"/>
  <c r="G11" i="9"/>
  <c r="G12" i="9"/>
  <c r="G13" i="9"/>
  <c r="G14" i="9"/>
  <c r="G15" i="9"/>
  <c r="G16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4" i="9"/>
  <c r="E24" i="9"/>
  <c r="G25" i="9"/>
  <c r="G26" i="9"/>
  <c r="G27" i="9"/>
  <c r="G28" i="9"/>
  <c r="G29" i="9"/>
  <c r="G30" i="9"/>
  <c r="G31" i="9"/>
  <c r="G32" i="9"/>
  <c r="G33" i="9"/>
  <c r="G34" i="9"/>
  <c r="G35" i="9"/>
  <c r="G36" i="9"/>
  <c r="G24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E25" i="9"/>
  <c r="E26" i="9"/>
  <c r="E27" i="9"/>
  <c r="E28" i="9"/>
  <c r="E29" i="9"/>
  <c r="E30" i="9"/>
  <c r="E31" i="9"/>
  <c r="E32" i="9"/>
  <c r="E33" i="9"/>
  <c r="E34" i="9"/>
  <c r="E35" i="9"/>
  <c r="E36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42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2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3" i="9"/>
  <c r="G41" i="10" l="1"/>
  <c r="G35" i="10"/>
  <c r="G39" i="10"/>
  <c r="G22" i="10"/>
  <c r="G27" i="10"/>
  <c r="G10" i="10"/>
  <c r="G8" i="10"/>
  <c r="G20" i="10"/>
  <c r="G25" i="10"/>
  <c r="G9" i="10"/>
  <c r="G21" i="10"/>
  <c r="G26" i="10"/>
  <c r="G4" i="10"/>
  <c r="G11" i="10"/>
  <c r="G28" i="10"/>
  <c r="G7" i="10"/>
  <c r="G24" i="10"/>
  <c r="G23" i="10"/>
  <c r="G6" i="10"/>
  <c r="G12" i="10"/>
  <c r="G5" i="10"/>
  <c r="Z19" i="4" l="1"/>
  <c r="Z20" i="4"/>
  <c r="Z21" i="4"/>
  <c r="Z22" i="4"/>
  <c r="Z23" i="4"/>
  <c r="Z24" i="4"/>
  <c r="Z25" i="4"/>
  <c r="Z26" i="4"/>
  <c r="Z27" i="4"/>
  <c r="Z28" i="4"/>
  <c r="Z29" i="4"/>
  <c r="Z30" i="4"/>
  <c r="Z31" i="4"/>
  <c r="Z18" i="4"/>
  <c r="N31" i="4"/>
  <c r="N19" i="4"/>
  <c r="N20" i="4"/>
  <c r="N21" i="4"/>
  <c r="N22" i="4"/>
  <c r="N23" i="4"/>
  <c r="N24" i="4"/>
  <c r="N25" i="4"/>
  <c r="N26" i="4"/>
  <c r="N27" i="4"/>
  <c r="N28" i="4"/>
  <c r="N29" i="4"/>
  <c r="N30" i="4"/>
  <c r="N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9" i="4"/>
  <c r="J24" i="6"/>
  <c r="J25" i="6"/>
  <c r="J26" i="6"/>
  <c r="J27" i="6"/>
  <c r="J28" i="6"/>
  <c r="J29" i="6"/>
  <c r="J30" i="6"/>
  <c r="J31" i="6"/>
  <c r="J23" i="6"/>
  <c r="I22" i="6"/>
  <c r="I24" i="6"/>
  <c r="I25" i="6"/>
  <c r="I26" i="6"/>
  <c r="I27" i="6"/>
  <c r="I28" i="6"/>
  <c r="I29" i="6"/>
  <c r="I30" i="6"/>
  <c r="I31" i="6"/>
  <c r="I23" i="6"/>
  <c r="C31" i="6"/>
  <c r="B31" i="6"/>
  <c r="C26" i="6"/>
  <c r="B26" i="6"/>
  <c r="C25" i="6"/>
  <c r="B25" i="6"/>
  <c r="C24" i="6"/>
  <c r="E24" i="6" s="1"/>
  <c r="B24" i="6"/>
  <c r="F24" i="6" s="1"/>
  <c r="C23" i="6"/>
  <c r="B23" i="6"/>
  <c r="F23" i="6" s="1"/>
  <c r="F31" i="6"/>
  <c r="E31" i="6"/>
  <c r="D31" i="6"/>
  <c r="F30" i="6"/>
  <c r="E30" i="6"/>
  <c r="D30" i="6"/>
  <c r="F29" i="6"/>
  <c r="E29" i="6"/>
  <c r="D29" i="6"/>
  <c r="F28" i="6"/>
  <c r="E28" i="6"/>
  <c r="G28" i="6" s="1"/>
  <c r="D28" i="6"/>
  <c r="F27" i="6"/>
  <c r="E27" i="6"/>
  <c r="D27" i="6"/>
  <c r="F26" i="6"/>
  <c r="E26" i="6"/>
  <c r="D26" i="6"/>
  <c r="F25" i="6"/>
  <c r="E25" i="6"/>
  <c r="D25" i="6"/>
  <c r="F5" i="6"/>
  <c r="F6" i="6"/>
  <c r="F7" i="6"/>
  <c r="F8" i="6"/>
  <c r="F9" i="6"/>
  <c r="F10" i="6"/>
  <c r="F11" i="6"/>
  <c r="F12" i="6"/>
  <c r="F13" i="6"/>
  <c r="F14" i="6"/>
  <c r="F15" i="6"/>
  <c r="F16" i="6"/>
  <c r="F4" i="6"/>
  <c r="E5" i="6"/>
  <c r="E6" i="6"/>
  <c r="E7" i="6"/>
  <c r="G7" i="6" s="1"/>
  <c r="E8" i="6"/>
  <c r="G8" i="6" s="1"/>
  <c r="E9" i="6"/>
  <c r="G9" i="6" s="1"/>
  <c r="E10" i="6"/>
  <c r="G10" i="6" s="1"/>
  <c r="E11" i="6"/>
  <c r="G11" i="6" s="1"/>
  <c r="E12" i="6"/>
  <c r="E13" i="6"/>
  <c r="E14" i="6"/>
  <c r="E15" i="6"/>
  <c r="G15" i="6" s="1"/>
  <c r="E16" i="6"/>
  <c r="G16" i="6" s="1"/>
  <c r="E4" i="6"/>
  <c r="G4" i="6" s="1"/>
  <c r="D5" i="6"/>
  <c r="D6" i="6"/>
  <c r="D7" i="6"/>
  <c r="D8" i="6"/>
  <c r="D9" i="6"/>
  <c r="D10" i="6"/>
  <c r="D11" i="6"/>
  <c r="D12" i="6"/>
  <c r="D13" i="6"/>
  <c r="D14" i="6"/>
  <c r="D15" i="6"/>
  <c r="D16" i="6"/>
  <c r="D4" i="6"/>
  <c r="I55" i="5"/>
  <c r="M55" i="5" s="1"/>
  <c r="I54" i="5"/>
  <c r="M54" i="5" s="1"/>
  <c r="I53" i="5"/>
  <c r="M53" i="5" s="1"/>
  <c r="I52" i="5"/>
  <c r="M52" i="5" s="1"/>
  <c r="I51" i="5"/>
  <c r="M51" i="5" s="1"/>
  <c r="I50" i="5"/>
  <c r="M50" i="5" s="1"/>
  <c r="I49" i="5"/>
  <c r="M49" i="5" s="1"/>
  <c r="I48" i="5"/>
  <c r="M48" i="5" s="1"/>
  <c r="I47" i="5"/>
  <c r="M47" i="5" s="1"/>
  <c r="I46" i="5"/>
  <c r="M46" i="5" s="1"/>
  <c r="I45" i="5"/>
  <c r="M45" i="5" s="1"/>
  <c r="I44" i="5"/>
  <c r="M44" i="5" s="1"/>
  <c r="I43" i="5"/>
  <c r="M43" i="5" s="1"/>
  <c r="I42" i="5"/>
  <c r="M42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N15" i="5"/>
  <c r="I15" i="5"/>
  <c r="J15" i="5" s="1"/>
  <c r="N14" i="5"/>
  <c r="I14" i="5"/>
  <c r="J14" i="5" s="1"/>
  <c r="N13" i="5"/>
  <c r="J13" i="5"/>
  <c r="I13" i="5"/>
  <c r="N12" i="5"/>
  <c r="I12" i="5"/>
  <c r="J12" i="5" s="1"/>
  <c r="N11" i="5"/>
  <c r="I11" i="5"/>
  <c r="J11" i="5" s="1"/>
  <c r="N10" i="5"/>
  <c r="I10" i="5"/>
  <c r="J10" i="5" s="1"/>
  <c r="N9" i="5"/>
  <c r="I9" i="5"/>
  <c r="J9" i="5" s="1"/>
  <c r="N8" i="5"/>
  <c r="I8" i="5"/>
  <c r="J8" i="5" s="1"/>
  <c r="N7" i="5"/>
  <c r="I7" i="5"/>
  <c r="J7" i="5" s="1"/>
  <c r="N6" i="5"/>
  <c r="J6" i="5"/>
  <c r="I6" i="5"/>
  <c r="N5" i="5"/>
  <c r="J5" i="5"/>
  <c r="I5" i="5"/>
  <c r="N4" i="5"/>
  <c r="I4" i="5"/>
  <c r="J4" i="5" s="1"/>
  <c r="N3" i="5"/>
  <c r="I3" i="5"/>
  <c r="K23" i="5" s="1"/>
  <c r="N2" i="5"/>
  <c r="I2" i="5"/>
  <c r="E23" i="6" l="1"/>
  <c r="G23" i="6" s="1"/>
  <c r="G13" i="6"/>
  <c r="G5" i="6"/>
  <c r="D24" i="6"/>
  <c r="G14" i="6"/>
  <c r="G12" i="6"/>
  <c r="G6" i="6"/>
  <c r="G26" i="6"/>
  <c r="G30" i="6"/>
  <c r="G25" i="6"/>
  <c r="D23" i="6"/>
  <c r="G29" i="6"/>
  <c r="G24" i="6"/>
  <c r="G27" i="6"/>
  <c r="G31" i="6"/>
  <c r="J3" i="5"/>
</calcChain>
</file>

<file path=xl/sharedStrings.xml><?xml version="1.0" encoding="utf-8"?>
<sst xmlns="http://schemas.openxmlformats.org/spreadsheetml/2006/main" count="315" uniqueCount="102">
  <si>
    <t>Actividades financieras y de seguros</t>
  </si>
  <si>
    <t>Transporte y almacenamiento</t>
  </si>
  <si>
    <t>Construcción</t>
  </si>
  <si>
    <t>Alojamiento y servicios de comida</t>
  </si>
  <si>
    <t>Comercio y reparación de vehículos</t>
  </si>
  <si>
    <t>Comercio al por menor en establecimientos no especializados</t>
  </si>
  <si>
    <t>Actividades de los hogares individuales como empleadores de personal doméstico</t>
  </si>
  <si>
    <t>Otras actividades de servicios personales</t>
  </si>
  <si>
    <t>Actividades de juegos de azar y apuestas</t>
  </si>
  <si>
    <t>Otras actividades recreativas y de esparcimiento</t>
  </si>
  <si>
    <t>Otras actividades de asistencia social sin alojamiento</t>
  </si>
  <si>
    <t>Educación de la primera infancia, preescolar y básica primaria</t>
  </si>
  <si>
    <t>Establecimientos que combinan diferentes niveles de educación</t>
  </si>
  <si>
    <t>Confección de prendas de vestir, excepto prendas de piel</t>
  </si>
  <si>
    <t>Actividades de restaurantes, cafeterías y servicio móvil de comidas</t>
  </si>
  <si>
    <t>Expendio de bebidas alcohólicas para el consumo dentro del establecimiento</t>
  </si>
  <si>
    <t>Actividades de alojamiento de estancias cortas</t>
  </si>
  <si>
    <t>Actividades de catering para eventos y otros servicios de comidas</t>
  </si>
  <si>
    <t>Servicio por horas</t>
  </si>
  <si>
    <t>Ganadería</t>
  </si>
  <si>
    <t>Cultivos agrícolas permanentes</t>
  </si>
  <si>
    <t>Explotación mixta (agrícola y pecuaria)</t>
  </si>
  <si>
    <t>Acuicultura</t>
  </si>
  <si>
    <t>Construcción de edificios</t>
  </si>
  <si>
    <t>Construcción de otras obras de ingeniería civil</t>
  </si>
  <si>
    <t>Construcción de proyectos de servicio público</t>
  </si>
  <si>
    <t>Transporte terrestre público automotor</t>
  </si>
  <si>
    <t>Transporte aéreo de pasajeros</t>
  </si>
  <si>
    <t>Transporte fluvial</t>
  </si>
  <si>
    <t>Almacenamiento y depósito</t>
  </si>
  <si>
    <t>Actividades de limpieza</t>
  </si>
  <si>
    <t>Actividades inmobiliarias realizadas a cambio de una retribución o por contrata</t>
  </si>
  <si>
    <t>Intermediación monetaria</t>
  </si>
  <si>
    <t>Otros tipos de intermediación monetaria</t>
  </si>
  <si>
    <t>Actividades de programación y transmisión en el servicio de radiodifusión sonora</t>
  </si>
  <si>
    <t>Actividades de producción de películas cinematográficas, video y producción de programas, anuncios y comerciales de televisión</t>
  </si>
  <si>
    <t>Extracción de hulla (carbón de piedra)</t>
  </si>
  <si>
    <t>Extracción de petróleo crudo</t>
  </si>
  <si>
    <t>Comercio al por menor en puestos de venta móviles</t>
  </si>
  <si>
    <t>Comercio, mantenimiento y reparación de motocicletas y de sus partes, piezas y accesorios</t>
  </si>
  <si>
    <t>Comercio al por mayor de alimentos, bebidas y tabaco</t>
  </si>
  <si>
    <t>Demolición y preparación del terreno</t>
  </si>
  <si>
    <t>Extracción de minerales metalíferos no ferrosos</t>
  </si>
  <si>
    <t>Elaboración de azúcar y panela</t>
  </si>
  <si>
    <t>Fabricación de calzado</t>
  </si>
  <si>
    <t>Fabricación de muebles</t>
  </si>
  <si>
    <t>Actividades deportivas</t>
  </si>
  <si>
    <t>Actividades de práctica médica y odontológica, sin internación</t>
  </si>
  <si>
    <t>Educación secundaria y de formación laboral</t>
  </si>
  <si>
    <t>Actividades de servicios de apoyo a las empresas n.c.p.</t>
  </si>
  <si>
    <t>Actividades de consultaría de gestión</t>
  </si>
  <si>
    <t>Actividades de agencias de empleo</t>
  </si>
  <si>
    <t>Actividades de arquitectura e ingeniería y otras actividades conexas de consultoría técnica</t>
  </si>
  <si>
    <t>Actividades de administración de fondos</t>
  </si>
  <si>
    <t>Servicios de seguros sociales de salud y riesgos profesionales</t>
  </si>
  <si>
    <t>Actividades de servicios auxiliares de los servicios de seguros y pensiones</t>
  </si>
  <si>
    <t>Pesca</t>
  </si>
  <si>
    <t>Actividades de telecomunicaciones inalámbricas</t>
  </si>
  <si>
    <t>Edición de libros, publicaciones periódicas y otras actividades de edición</t>
  </si>
  <si>
    <t>Procesamiento de datos, alojamiento (hosting) y actividades relacionadas; portales web</t>
  </si>
  <si>
    <t>Captación, tratamiento y distribución de agua</t>
  </si>
  <si>
    <t>Producción de gas; distribución de combustibles gaseosos por tuberías</t>
  </si>
  <si>
    <t>Tratamiento y disposición de desechos</t>
  </si>
  <si>
    <t>Agricultura, ganadería, caza, silvicultura y pesca</t>
  </si>
  <si>
    <t>Explotación de minas y canteras</t>
  </si>
  <si>
    <t>Industria manucfaturera</t>
  </si>
  <si>
    <t>Curtido y recurtido de cueros; fabricación de artículos de viaje, bolsos de mano y artículos similares</t>
  </si>
  <si>
    <t>Suministro de electricidad, gas, agua y gestión de deseschos</t>
  </si>
  <si>
    <t>Comercio al por menor de equipos de informática y de comunicaciones, en establecimientos especia</t>
  </si>
  <si>
    <t>Información y comunicaciones</t>
  </si>
  <si>
    <t>Actividades inmobiliarias</t>
  </si>
  <si>
    <t>Actividades profesionales, científicas y técnicas y servicios administrativos</t>
  </si>
  <si>
    <t>Administración pública y defensa,educación, y atención de la salud humana</t>
  </si>
  <si>
    <t>Actividades artísticas, de entretenimiento, recreación y otras actividades de servicio</t>
  </si>
  <si>
    <t>Ramas de actividad</t>
  </si>
  <si>
    <t>Total Nacional</t>
  </si>
  <si>
    <t>TOTAL</t>
  </si>
  <si>
    <t>Ramas</t>
  </si>
  <si>
    <t>Suministro de electricidad, gas, agua y gestión de deseschos (incluye explotación de minas y canteras)</t>
  </si>
  <si>
    <t>participación</t>
  </si>
  <si>
    <t>variación</t>
  </si>
  <si>
    <t>part anterior</t>
  </si>
  <si>
    <t>contribución</t>
  </si>
  <si>
    <t>Industria manucfaturera consturcción</t>
  </si>
  <si>
    <t>Comercio y reparación de vehículos, Transporte y almacenamiento, Alojamiento y servicios de comida</t>
  </si>
  <si>
    <t>Administración pública y defensa,educación, y atención de la salud humana, Actividades artísticas, de entretenimiento, recreación y otras actividades de servicio</t>
  </si>
  <si>
    <t>ISE</t>
  </si>
  <si>
    <t>promedio</t>
  </si>
  <si>
    <t>Variación %</t>
  </si>
  <si>
    <t>V1</t>
  </si>
  <si>
    <t>V2</t>
  </si>
  <si>
    <t xml:space="preserve">Variación % </t>
  </si>
  <si>
    <t>Participación 2020</t>
  </si>
  <si>
    <t>participación 2019</t>
  </si>
  <si>
    <t>Participación 2019</t>
  </si>
  <si>
    <t>participación 2018</t>
  </si>
  <si>
    <t>Participación 2021</t>
  </si>
  <si>
    <t>participación 2020</t>
  </si>
  <si>
    <t xml:space="preserve">Industria manucfaturera , construcción </t>
  </si>
  <si>
    <t xml:space="preserve">Industria manucfaturera, construcción </t>
  </si>
  <si>
    <t>variación %</t>
  </si>
  <si>
    <t>variación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</si>
</sst>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 applyAlignment="1"/>
    <xf numFmtId="0" fontId="1" fillId="3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/>
    </xf>
    <xf numFmtId="3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1" fillId="2" borderId="5" xfId="0" applyFont="1" applyFill="1" applyBorder="1" applyAlignment="1">
      <alignment horizontal="left" vertical="center"/>
    </xf>
    <xf numFmtId="3" fontId="1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3" fontId="0" fillId="0" borderId="0" xfId="0" applyNumberFormat="1"/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/>
    <xf numFmtId="0" fontId="2" fillId="0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/>
    <xf numFmtId="0" fontId="2" fillId="0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617"/>
  <sheetViews>
    <sheetView showGridLines="0" zoomScale="80" zoomScaleNormal="80" workbookViewId="0">
      <pane xSplit="1" topLeftCell="AE1" activePane="topRight" state="frozen"/>
      <selection activeCell="A215" sqref="A215"/>
      <selection pane="topRight" activeCell="AF80" sqref="AF80"/>
    </sheetView>
  </sheetViews>
  <sheetFormatPr baseColWidth="10" defaultColWidth="39.83203125" defaultRowHeight="13" x14ac:dyDescent="0.2"/>
  <cols>
    <col min="1" max="1" width="61" style="2" bestFit="1" customWidth="1"/>
    <col min="2" max="2" width="42.5" style="2" bestFit="1" customWidth="1"/>
    <col min="3" max="25" width="6.33203125" style="2" bestFit="1" customWidth="1"/>
    <col min="26" max="26" width="7.1640625" style="2" customWidth="1"/>
    <col min="27" max="27" width="8.83203125" style="2" customWidth="1"/>
    <col min="28" max="28" width="9" style="2" customWidth="1"/>
    <col min="29" max="30" width="11.1640625" style="2" customWidth="1"/>
    <col min="31" max="31" width="13" style="2" customWidth="1"/>
    <col min="32" max="32" width="18.33203125" style="2" customWidth="1"/>
    <col min="33" max="33" width="9.83203125" style="2" customWidth="1"/>
    <col min="34" max="34" width="17.6640625" style="2" customWidth="1"/>
    <col min="35" max="16384" width="39.83203125" style="2"/>
  </cols>
  <sheetData>
    <row r="3" spans="1:32" ht="15.75" customHeight="1" x14ac:dyDescent="0.2">
      <c r="A3" s="3" t="s">
        <v>75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19"/>
    </row>
    <row r="4" spans="1:32" ht="15.75" customHeight="1" x14ac:dyDescent="0.2">
      <c r="A4" s="35" t="s">
        <v>74</v>
      </c>
      <c r="B4" s="35"/>
      <c r="C4" s="8">
        <v>201901</v>
      </c>
      <c r="D4" s="8">
        <v>201902</v>
      </c>
      <c r="E4" s="8">
        <v>201903</v>
      </c>
      <c r="F4" s="8">
        <v>201904</v>
      </c>
      <c r="G4" s="8">
        <v>201905</v>
      </c>
      <c r="H4" s="8">
        <v>201906</v>
      </c>
      <c r="I4" s="8">
        <v>201907</v>
      </c>
      <c r="J4" s="8">
        <v>201908</v>
      </c>
      <c r="K4" s="8">
        <v>201909</v>
      </c>
      <c r="L4" s="8">
        <v>201910</v>
      </c>
      <c r="M4" s="8">
        <v>201911</v>
      </c>
      <c r="N4" s="8">
        <v>201912</v>
      </c>
      <c r="O4" s="8">
        <v>202001</v>
      </c>
      <c r="P4" s="8">
        <v>202002</v>
      </c>
      <c r="Q4" s="8">
        <v>202003</v>
      </c>
      <c r="R4" s="8">
        <v>202004</v>
      </c>
      <c r="S4" s="8">
        <v>202005</v>
      </c>
      <c r="T4" s="8">
        <v>202006</v>
      </c>
      <c r="U4" s="8">
        <v>202007</v>
      </c>
      <c r="V4" s="8">
        <v>202008</v>
      </c>
      <c r="W4" s="8">
        <v>202009</v>
      </c>
      <c r="X4" s="8">
        <v>202010</v>
      </c>
      <c r="Y4" s="8">
        <v>202011</v>
      </c>
      <c r="Z4" s="8">
        <v>202012</v>
      </c>
      <c r="AA4" s="8">
        <v>202101</v>
      </c>
      <c r="AB4" s="8">
        <v>202102</v>
      </c>
      <c r="AC4" s="8">
        <v>202103</v>
      </c>
      <c r="AD4" s="8">
        <v>202104</v>
      </c>
      <c r="AE4" s="8">
        <v>202105</v>
      </c>
      <c r="AF4" s="8">
        <v>202106</v>
      </c>
    </row>
    <row r="5" spans="1:32" ht="14" x14ac:dyDescent="0.2">
      <c r="A5" s="33" t="s">
        <v>63</v>
      </c>
      <c r="B5" s="10" t="s">
        <v>20</v>
      </c>
      <c r="C5" s="11">
        <v>925.505</v>
      </c>
      <c r="D5" s="11">
        <v>1209.2280000000001</v>
      </c>
      <c r="E5" s="11">
        <v>1229.204</v>
      </c>
      <c r="F5" s="11">
        <v>1002.702</v>
      </c>
      <c r="G5" s="11">
        <v>1010.526</v>
      </c>
      <c r="H5" s="11">
        <v>1460.5609999999999</v>
      </c>
      <c r="I5" s="11">
        <v>1207.7280000000001</v>
      </c>
      <c r="J5" s="11">
        <v>1399.991</v>
      </c>
      <c r="K5" s="11">
        <v>1154.1990000000001</v>
      </c>
      <c r="L5" s="11">
        <v>1419.174</v>
      </c>
      <c r="M5" s="11">
        <v>1319.67</v>
      </c>
      <c r="N5" s="11">
        <v>1282.8489999999999</v>
      </c>
      <c r="O5" s="11">
        <v>1018.654</v>
      </c>
      <c r="P5" s="11">
        <v>1195.1199999999999</v>
      </c>
      <c r="Q5" s="11">
        <v>1088.7829999999999</v>
      </c>
      <c r="R5" s="11">
        <v>1142.308</v>
      </c>
      <c r="S5" s="11">
        <v>752.05200000000002</v>
      </c>
      <c r="T5" s="11">
        <v>1140.729</v>
      </c>
      <c r="U5" s="11">
        <v>1117.6410000000001</v>
      </c>
      <c r="V5" s="11">
        <v>1659.2909999999999</v>
      </c>
      <c r="W5" s="11">
        <v>1022.6609999999999</v>
      </c>
      <c r="X5" s="11">
        <v>1287.377</v>
      </c>
      <c r="Y5" s="11">
        <v>1285.413</v>
      </c>
      <c r="Z5" s="11">
        <v>1300.1559999999999</v>
      </c>
      <c r="AA5" s="11">
        <v>994.94399999999996</v>
      </c>
      <c r="AB5" s="11">
        <v>1345.6822400000001</v>
      </c>
      <c r="AC5" s="11">
        <v>1139.4072900000001</v>
      </c>
      <c r="AD5" s="11">
        <v>1045.7</v>
      </c>
      <c r="AE5" s="11">
        <v>763.83399999999995</v>
      </c>
      <c r="AF5" s="11">
        <v>1312.04168</v>
      </c>
    </row>
    <row r="6" spans="1:32" ht="14" x14ac:dyDescent="0.2">
      <c r="A6" s="34"/>
      <c r="B6" s="5" t="s">
        <v>19</v>
      </c>
      <c r="C6" s="7">
        <v>991.976</v>
      </c>
      <c r="D6" s="7">
        <v>1012.973</v>
      </c>
      <c r="E6" s="7">
        <v>803.42</v>
      </c>
      <c r="F6" s="7">
        <v>977.08900000000006</v>
      </c>
      <c r="G6" s="7">
        <v>1015.5890000000001</v>
      </c>
      <c r="H6" s="7">
        <v>1019.307</v>
      </c>
      <c r="I6" s="7">
        <v>967.35699999999997</v>
      </c>
      <c r="J6" s="7">
        <v>885.279</v>
      </c>
      <c r="K6" s="7">
        <v>889.63</v>
      </c>
      <c r="L6" s="7">
        <v>836.54100000000005</v>
      </c>
      <c r="M6" s="7">
        <v>719.048</v>
      </c>
      <c r="N6" s="7">
        <v>922.26099999999997</v>
      </c>
      <c r="O6" s="7">
        <v>886.91099999999994</v>
      </c>
      <c r="P6" s="7">
        <v>881.55899999999997</v>
      </c>
      <c r="Q6" s="7">
        <v>836.06899999999996</v>
      </c>
      <c r="R6" s="7">
        <v>647.53</v>
      </c>
      <c r="S6" s="7">
        <v>807.56799999999998</v>
      </c>
      <c r="T6" s="7">
        <v>678.68399999999997</v>
      </c>
      <c r="U6" s="7">
        <v>628.12300000000005</v>
      </c>
      <c r="V6" s="7">
        <v>818.07100000000003</v>
      </c>
      <c r="W6" s="7">
        <v>778.697</v>
      </c>
      <c r="X6" s="7">
        <v>806.274</v>
      </c>
      <c r="Y6" s="7">
        <v>677.01700000000005</v>
      </c>
      <c r="Z6" s="7">
        <v>695.779</v>
      </c>
      <c r="AA6" s="7">
        <v>747.92700000000002</v>
      </c>
      <c r="AB6" s="7">
        <v>621.75750000000005</v>
      </c>
      <c r="AC6" s="7">
        <v>710.01181999999994</v>
      </c>
      <c r="AD6" s="7">
        <v>840.02099999999996</v>
      </c>
      <c r="AE6" s="7">
        <v>676.72190999999998</v>
      </c>
      <c r="AF6" s="7">
        <v>853.00357999999994</v>
      </c>
    </row>
    <row r="7" spans="1:32" ht="14" x14ac:dyDescent="0.2">
      <c r="A7" s="34"/>
      <c r="B7" s="4" t="s">
        <v>21</v>
      </c>
      <c r="C7" s="6">
        <v>140.45400000000001</v>
      </c>
      <c r="D7" s="6">
        <v>62.274999999999999</v>
      </c>
      <c r="E7" s="6">
        <v>43.993000000000002</v>
      </c>
      <c r="F7" s="6">
        <v>42.432000000000002</v>
      </c>
      <c r="G7" s="6">
        <v>44.334000000000003</v>
      </c>
      <c r="H7" s="6">
        <v>61.886000000000003</v>
      </c>
      <c r="I7" s="6">
        <v>43.433</v>
      </c>
      <c r="J7" s="6">
        <v>144.81200000000001</v>
      </c>
      <c r="K7" s="6">
        <v>75.649000000000001</v>
      </c>
      <c r="L7" s="6">
        <v>52.244999999999997</v>
      </c>
      <c r="M7" s="6">
        <v>39.488</v>
      </c>
      <c r="N7" s="6">
        <v>77.424999999999997</v>
      </c>
      <c r="O7" s="6">
        <v>63.671999999999997</v>
      </c>
      <c r="P7" s="6">
        <v>100.31699999999999</v>
      </c>
      <c r="Q7" s="6">
        <v>44.271000000000001</v>
      </c>
      <c r="R7" s="6">
        <v>37.363</v>
      </c>
      <c r="S7" s="6">
        <v>44.783999999999999</v>
      </c>
      <c r="T7" s="6">
        <v>59.585000000000001</v>
      </c>
      <c r="U7" s="6">
        <v>27.071000000000002</v>
      </c>
      <c r="V7" s="6">
        <v>81.399000000000001</v>
      </c>
      <c r="W7" s="6">
        <v>69.668999999999997</v>
      </c>
      <c r="X7" s="6">
        <v>62.344000000000001</v>
      </c>
      <c r="Y7" s="6">
        <v>21.193999999999999</v>
      </c>
      <c r="Z7" s="6">
        <v>41.421999999999997</v>
      </c>
      <c r="AA7" s="6">
        <v>45.826999999999998</v>
      </c>
      <c r="AB7" s="6">
        <v>41.062260000000002</v>
      </c>
      <c r="AC7" s="6">
        <v>55.997990000000001</v>
      </c>
      <c r="AD7" s="6">
        <v>67.171999999999997</v>
      </c>
      <c r="AE7" s="6">
        <v>48.627749999999999</v>
      </c>
      <c r="AF7" s="6">
        <v>24.961749999999999</v>
      </c>
    </row>
    <row r="8" spans="1:32" ht="14" x14ac:dyDescent="0.2">
      <c r="A8" s="34"/>
      <c r="B8" s="5" t="s">
        <v>56</v>
      </c>
      <c r="C8" s="7">
        <v>73.685000000000002</v>
      </c>
      <c r="D8" s="7">
        <v>256.40899999999999</v>
      </c>
      <c r="E8" s="7">
        <v>140.52500000000001</v>
      </c>
      <c r="F8" s="7">
        <v>55.408999999999999</v>
      </c>
      <c r="G8" s="7">
        <v>73.53</v>
      </c>
      <c r="H8" s="7">
        <v>36.807000000000002</v>
      </c>
      <c r="I8" s="7">
        <v>161.00399999999999</v>
      </c>
      <c r="J8" s="7">
        <v>183.27199999999999</v>
      </c>
      <c r="K8" s="7">
        <v>80.831000000000003</v>
      </c>
      <c r="L8" s="7">
        <v>162.44999999999999</v>
      </c>
      <c r="M8" s="7">
        <v>72.521000000000001</v>
      </c>
      <c r="N8" s="7">
        <v>110.877</v>
      </c>
      <c r="O8" s="7">
        <v>54.488</v>
      </c>
      <c r="P8" s="7">
        <v>253.05500000000001</v>
      </c>
      <c r="Q8" s="7">
        <v>155.65799999999999</v>
      </c>
      <c r="R8" s="7">
        <v>84.801000000000002</v>
      </c>
      <c r="S8" s="7">
        <v>52.457000000000001</v>
      </c>
      <c r="T8" s="7">
        <v>48.777999999999999</v>
      </c>
      <c r="U8" s="7">
        <v>195.27799999999999</v>
      </c>
      <c r="V8" s="7">
        <v>205.602</v>
      </c>
      <c r="W8" s="7">
        <v>82.096999999999994</v>
      </c>
      <c r="X8" s="7">
        <v>117.46</v>
      </c>
      <c r="Y8" s="7">
        <v>95.86</v>
      </c>
      <c r="Z8" s="7">
        <v>167.274</v>
      </c>
      <c r="AA8" s="7">
        <v>42.771000000000001</v>
      </c>
      <c r="AB8" s="7">
        <v>259.4889</v>
      </c>
      <c r="AC8" s="7">
        <v>107.55128999999999</v>
      </c>
      <c r="AD8" s="7">
        <v>69.855000000000004</v>
      </c>
      <c r="AE8" s="7">
        <v>46.007629999999999</v>
      </c>
      <c r="AF8" s="7">
        <v>71.95989999999999</v>
      </c>
    </row>
    <row r="9" spans="1:32" ht="14" x14ac:dyDescent="0.2">
      <c r="A9" s="34"/>
      <c r="B9" s="4" t="s">
        <v>22</v>
      </c>
      <c r="C9" s="6">
        <v>14.976000000000001</v>
      </c>
      <c r="D9" s="6">
        <v>26.638999999999999</v>
      </c>
      <c r="E9" s="6">
        <v>24.978999999999999</v>
      </c>
      <c r="F9" s="6">
        <v>16.591000000000001</v>
      </c>
      <c r="G9" s="6">
        <v>18.169</v>
      </c>
      <c r="H9" s="6">
        <v>3.5579999999999998</v>
      </c>
      <c r="I9" s="6">
        <v>3.0920000000000001</v>
      </c>
      <c r="J9" s="6">
        <v>3.8380000000000001</v>
      </c>
      <c r="K9" s="6">
        <v>15.095000000000001</v>
      </c>
      <c r="L9" s="6">
        <v>17.791</v>
      </c>
      <c r="M9" s="6">
        <v>1.6990000000000001</v>
      </c>
      <c r="N9" s="6">
        <v>7.4080000000000004</v>
      </c>
      <c r="O9" s="6">
        <v>13.061</v>
      </c>
      <c r="P9" s="6">
        <v>2.5289999999999999</v>
      </c>
      <c r="Q9" s="6">
        <v>9.0969999999999995</v>
      </c>
      <c r="R9" s="6">
        <v>8.4809999999999999</v>
      </c>
      <c r="S9" s="6">
        <v>13.707000000000001</v>
      </c>
      <c r="T9" s="6">
        <v>7.4130000000000003</v>
      </c>
      <c r="U9" s="6">
        <v>1.573</v>
      </c>
      <c r="V9" s="6">
        <v>24.004999999999999</v>
      </c>
      <c r="W9" s="6">
        <v>8.5470000000000006</v>
      </c>
      <c r="X9" s="6">
        <v>15.663</v>
      </c>
      <c r="Y9" s="6">
        <v>7.0179999999999998</v>
      </c>
      <c r="Z9" s="6">
        <v>12.4</v>
      </c>
      <c r="AA9" s="6">
        <v>2.4140000000000001</v>
      </c>
      <c r="AB9" s="6">
        <v>4.6779799999999998</v>
      </c>
      <c r="AC9" s="6">
        <v>12.402010000000001</v>
      </c>
      <c r="AD9" s="6">
        <v>3.375</v>
      </c>
      <c r="AE9" s="6">
        <v>5.85982</v>
      </c>
      <c r="AF9" s="6">
        <v>7.2272700000000007</v>
      </c>
    </row>
    <row r="10" spans="1:32" ht="15.75" customHeight="1" x14ac:dyDescent="0.2">
      <c r="A10" s="36" t="s">
        <v>64</v>
      </c>
      <c r="B10" s="12" t="s">
        <v>36</v>
      </c>
      <c r="C10" s="13">
        <v>17.12</v>
      </c>
      <c r="D10" s="13">
        <v>20.338000000000001</v>
      </c>
      <c r="E10" s="13">
        <v>95.588999999999999</v>
      </c>
      <c r="F10" s="13">
        <v>89.989000000000004</v>
      </c>
      <c r="G10" s="13">
        <v>128.37</v>
      </c>
      <c r="H10" s="13">
        <v>35.776000000000003</v>
      </c>
      <c r="I10" s="13">
        <v>37.024999999999999</v>
      </c>
      <c r="J10" s="13">
        <v>19.253</v>
      </c>
      <c r="K10" s="13">
        <v>18.379000000000001</v>
      </c>
      <c r="L10" s="13">
        <v>56.905999999999999</v>
      </c>
      <c r="M10" s="13">
        <v>53.625</v>
      </c>
      <c r="N10" s="13">
        <v>28.210999999999999</v>
      </c>
      <c r="O10" s="13">
        <v>27.556999999999999</v>
      </c>
      <c r="P10" s="13">
        <v>9.9019999999999992</v>
      </c>
      <c r="Q10" s="13">
        <v>89.74</v>
      </c>
      <c r="R10" s="13">
        <v>29.922999999999998</v>
      </c>
      <c r="S10" s="13">
        <v>58.023000000000003</v>
      </c>
      <c r="T10" s="13">
        <v>23.294</v>
      </c>
      <c r="U10" s="13">
        <v>40.201000000000001</v>
      </c>
      <c r="V10" s="13">
        <v>9.9550000000000001</v>
      </c>
      <c r="W10" s="13">
        <v>18.809000000000001</v>
      </c>
      <c r="X10" s="13">
        <v>16.045999999999999</v>
      </c>
      <c r="Y10" s="13">
        <v>63.813000000000002</v>
      </c>
      <c r="Z10" s="13">
        <v>31.579000000000001</v>
      </c>
      <c r="AA10" s="13">
        <v>29.887</v>
      </c>
      <c r="AB10" s="13">
        <v>8.3687000000000005</v>
      </c>
      <c r="AC10" s="13">
        <v>107.72389</v>
      </c>
      <c r="AD10" s="13">
        <v>60.317999999999998</v>
      </c>
      <c r="AE10" s="13">
        <v>116.35463</v>
      </c>
      <c r="AF10" s="13">
        <v>38.207889999999999</v>
      </c>
    </row>
    <row r="11" spans="1:32" ht="14" x14ac:dyDescent="0.2">
      <c r="A11" s="37"/>
      <c r="B11" s="4" t="s">
        <v>37</v>
      </c>
      <c r="C11" s="6">
        <v>16.13</v>
      </c>
      <c r="D11" s="6">
        <v>61.174999999999997</v>
      </c>
      <c r="E11" s="6">
        <v>10.551</v>
      </c>
      <c r="F11" s="6">
        <v>24.957000000000001</v>
      </c>
      <c r="G11" s="6">
        <v>107.247</v>
      </c>
      <c r="H11" s="6">
        <v>10.595000000000001</v>
      </c>
      <c r="I11" s="6">
        <v>29.431000000000001</v>
      </c>
      <c r="J11" s="6">
        <v>16.452000000000002</v>
      </c>
      <c r="K11" s="6">
        <v>45.593000000000004</v>
      </c>
      <c r="L11" s="6">
        <v>24.013000000000002</v>
      </c>
      <c r="M11" s="6">
        <v>10.583</v>
      </c>
      <c r="N11" s="6">
        <v>33.384999999999998</v>
      </c>
      <c r="O11" s="6">
        <v>8.7010000000000005</v>
      </c>
      <c r="P11" s="6">
        <v>96.478999999999999</v>
      </c>
      <c r="Q11" s="6">
        <v>3.5790000000000002</v>
      </c>
      <c r="R11" s="6">
        <v>22.016999999999999</v>
      </c>
      <c r="S11" s="6">
        <v>68.393000000000001</v>
      </c>
      <c r="T11" s="6">
        <v>8.1950000000000003</v>
      </c>
      <c r="U11" s="6">
        <v>20.945</v>
      </c>
      <c r="V11" s="6">
        <v>10.977</v>
      </c>
      <c r="W11" s="6">
        <v>63.594999999999999</v>
      </c>
      <c r="X11" s="6">
        <v>11.372999999999999</v>
      </c>
      <c r="Y11" s="6">
        <v>9.6869999999999994</v>
      </c>
      <c r="Z11" s="6">
        <v>21.273</v>
      </c>
      <c r="AA11" s="6">
        <v>34.427999999999997</v>
      </c>
      <c r="AB11" s="6">
        <v>39.53546</v>
      </c>
      <c r="AC11" s="6">
        <v>22.205089999999998</v>
      </c>
      <c r="AD11" s="6">
        <v>17.361000000000001</v>
      </c>
      <c r="AE11" s="6">
        <v>68.054559999999995</v>
      </c>
      <c r="AF11" s="6">
        <v>13.922690000000001</v>
      </c>
    </row>
    <row r="12" spans="1:32" ht="15" customHeight="1" x14ac:dyDescent="0.2">
      <c r="A12" s="37"/>
      <c r="B12" s="5" t="s">
        <v>42</v>
      </c>
      <c r="C12" s="7">
        <v>107.068</v>
      </c>
      <c r="D12" s="7">
        <v>21.905999999999999</v>
      </c>
      <c r="E12" s="7">
        <v>44.436999999999998</v>
      </c>
      <c r="F12" s="7">
        <v>21.745000000000001</v>
      </c>
      <c r="G12" s="7">
        <v>182.27500000000001</v>
      </c>
      <c r="H12" s="7">
        <v>10.329000000000001</v>
      </c>
      <c r="I12" s="7">
        <v>153.36699999999999</v>
      </c>
      <c r="J12" s="7">
        <v>17.341000000000001</v>
      </c>
      <c r="K12" s="7">
        <v>130.101</v>
      </c>
      <c r="L12" s="7">
        <v>8.5229999999999997</v>
      </c>
      <c r="M12" s="7">
        <v>71.637</v>
      </c>
      <c r="N12" s="7">
        <v>13.266999999999999</v>
      </c>
      <c r="O12" s="7">
        <v>72.625</v>
      </c>
      <c r="P12" s="7">
        <v>10.472</v>
      </c>
      <c r="Q12" s="7">
        <v>53.981999999999999</v>
      </c>
      <c r="R12" s="7">
        <v>57.539000000000001</v>
      </c>
      <c r="S12" s="7">
        <v>171.64699999999999</v>
      </c>
      <c r="T12" s="7">
        <v>38.847000000000001</v>
      </c>
      <c r="U12" s="7">
        <v>183.005</v>
      </c>
      <c r="V12" s="7">
        <v>8.7279999999999998</v>
      </c>
      <c r="W12" s="7">
        <v>84.366</v>
      </c>
      <c r="X12" s="7">
        <v>54.350999999999999</v>
      </c>
      <c r="Y12" s="7">
        <v>107.792</v>
      </c>
      <c r="Z12" s="7">
        <v>34.106000000000002</v>
      </c>
      <c r="AA12" s="7">
        <v>98.144000000000005</v>
      </c>
      <c r="AB12" s="7">
        <v>10.112620000000001</v>
      </c>
      <c r="AC12" s="7">
        <v>27.392939999999999</v>
      </c>
      <c r="AD12" s="7">
        <v>46.66</v>
      </c>
      <c r="AE12" s="7">
        <v>207.50348000000002</v>
      </c>
      <c r="AF12" s="7">
        <v>12.96772</v>
      </c>
    </row>
    <row r="13" spans="1:32" ht="14" x14ac:dyDescent="0.2">
      <c r="A13" s="33" t="s">
        <v>65</v>
      </c>
      <c r="B13" s="10" t="s">
        <v>43</v>
      </c>
      <c r="C13" s="11">
        <v>22.83</v>
      </c>
      <c r="D13" s="11">
        <v>46.969000000000001</v>
      </c>
      <c r="E13" s="11">
        <v>27.734000000000002</v>
      </c>
      <c r="F13" s="11">
        <v>71.662999999999997</v>
      </c>
      <c r="G13" s="11">
        <v>16.745999999999999</v>
      </c>
      <c r="H13" s="11">
        <v>15.813000000000001</v>
      </c>
      <c r="I13" s="11">
        <v>48.197000000000003</v>
      </c>
      <c r="J13" s="11">
        <v>36.874000000000002</v>
      </c>
      <c r="K13" s="11">
        <v>57.158999999999999</v>
      </c>
      <c r="L13" s="11">
        <v>49.994</v>
      </c>
      <c r="M13" s="11">
        <v>32.479999999999997</v>
      </c>
      <c r="N13" s="11">
        <v>36.549999999999997</v>
      </c>
      <c r="O13" s="11">
        <v>64.531999999999996</v>
      </c>
      <c r="P13" s="11">
        <v>95.644999999999996</v>
      </c>
      <c r="Q13" s="11">
        <v>31.806000000000001</v>
      </c>
      <c r="R13" s="11">
        <v>27.02</v>
      </c>
      <c r="S13" s="11">
        <v>16.86</v>
      </c>
      <c r="T13" s="11">
        <v>7.2889999999999997</v>
      </c>
      <c r="U13" s="11">
        <v>34.213000000000001</v>
      </c>
      <c r="V13" s="11">
        <v>53.32</v>
      </c>
      <c r="W13" s="11">
        <v>67.194999999999993</v>
      </c>
      <c r="X13" s="11">
        <v>40.960999999999999</v>
      </c>
      <c r="Y13" s="11">
        <v>10.323</v>
      </c>
      <c r="Z13" s="11">
        <v>67.072000000000003</v>
      </c>
      <c r="AA13" s="11">
        <v>0.61899999999999999</v>
      </c>
      <c r="AB13" s="11">
        <v>91.780830000000009</v>
      </c>
      <c r="AC13" s="11">
        <v>28.22898</v>
      </c>
      <c r="AD13" s="11">
        <v>38.119999999999997</v>
      </c>
      <c r="AE13" s="11">
        <v>37.063949999999998</v>
      </c>
      <c r="AF13" s="11">
        <v>11.75488</v>
      </c>
    </row>
    <row r="14" spans="1:32" ht="14" x14ac:dyDescent="0.2">
      <c r="A14" s="34"/>
      <c r="B14" s="5" t="s">
        <v>13</v>
      </c>
      <c r="C14" s="7">
        <v>422.17099999999999</v>
      </c>
      <c r="D14" s="7">
        <v>444.31799999999998</v>
      </c>
      <c r="E14" s="7">
        <v>443.46100000000001</v>
      </c>
      <c r="F14" s="7">
        <v>376.37</v>
      </c>
      <c r="G14" s="7">
        <v>435.51900000000001</v>
      </c>
      <c r="H14" s="7">
        <v>392.14400000000001</v>
      </c>
      <c r="I14" s="7">
        <v>479.06099999999998</v>
      </c>
      <c r="J14" s="7">
        <v>504.95299999999997</v>
      </c>
      <c r="K14" s="7">
        <v>415.00099999999998</v>
      </c>
      <c r="L14" s="7">
        <v>515.78</v>
      </c>
      <c r="M14" s="7">
        <v>474.642</v>
      </c>
      <c r="N14" s="7">
        <v>458.34899999999999</v>
      </c>
      <c r="O14" s="7">
        <v>424.54899999999998</v>
      </c>
      <c r="P14" s="7">
        <v>383.67099999999999</v>
      </c>
      <c r="Q14" s="7">
        <v>438.69799999999998</v>
      </c>
      <c r="R14" s="7">
        <v>334.81200000000001</v>
      </c>
      <c r="S14" s="7">
        <v>304.22300000000001</v>
      </c>
      <c r="T14" s="7">
        <v>383.375</v>
      </c>
      <c r="U14" s="7">
        <v>287.27600000000001</v>
      </c>
      <c r="V14" s="7">
        <v>374.93</v>
      </c>
      <c r="W14" s="7">
        <v>388.98599999999999</v>
      </c>
      <c r="X14" s="7">
        <v>364.79300000000001</v>
      </c>
      <c r="Y14" s="7">
        <v>466.74400000000003</v>
      </c>
      <c r="Z14" s="7">
        <v>365.26499999999999</v>
      </c>
      <c r="AA14" s="7">
        <v>364.66199999999998</v>
      </c>
      <c r="AB14" s="7">
        <v>387.23635999999999</v>
      </c>
      <c r="AC14" s="7">
        <v>388.24811999999997</v>
      </c>
      <c r="AD14" s="7">
        <v>342.85500000000002</v>
      </c>
      <c r="AE14" s="7">
        <v>385.81625000000003</v>
      </c>
      <c r="AF14" s="7">
        <v>334.89855999999997</v>
      </c>
    </row>
    <row r="15" spans="1:32" ht="28" x14ac:dyDescent="0.2">
      <c r="A15" s="34"/>
      <c r="B15" s="4" t="s">
        <v>66</v>
      </c>
      <c r="C15" s="6">
        <v>42.109000000000002</v>
      </c>
      <c r="D15" s="6">
        <v>83.334000000000003</v>
      </c>
      <c r="E15" s="6">
        <v>43.603000000000002</v>
      </c>
      <c r="F15" s="6">
        <v>152.245</v>
      </c>
      <c r="G15" s="6">
        <v>97.363</v>
      </c>
      <c r="H15" s="6">
        <v>94.516999999999996</v>
      </c>
      <c r="I15" s="6">
        <v>72.042000000000002</v>
      </c>
      <c r="J15" s="6">
        <v>73.769000000000005</v>
      </c>
      <c r="K15" s="6">
        <v>34.033000000000001</v>
      </c>
      <c r="L15" s="6">
        <v>33.847000000000001</v>
      </c>
      <c r="M15" s="6">
        <v>116.40900000000001</v>
      </c>
      <c r="N15" s="6">
        <v>68.801000000000002</v>
      </c>
      <c r="O15" s="6">
        <v>53.039000000000001</v>
      </c>
      <c r="P15" s="6">
        <v>64.414000000000001</v>
      </c>
      <c r="Q15" s="6">
        <v>47.881999999999998</v>
      </c>
      <c r="R15" s="6">
        <v>182.672</v>
      </c>
      <c r="S15" s="6">
        <v>85.290999999999997</v>
      </c>
      <c r="T15" s="6">
        <v>54.274000000000001</v>
      </c>
      <c r="U15" s="6">
        <v>25.832000000000001</v>
      </c>
      <c r="V15" s="6">
        <v>44.758000000000003</v>
      </c>
      <c r="W15" s="6">
        <v>55.499000000000002</v>
      </c>
      <c r="X15" s="6">
        <v>26.876000000000001</v>
      </c>
      <c r="Y15" s="6">
        <v>87.057000000000002</v>
      </c>
      <c r="Z15" s="6">
        <v>115.678</v>
      </c>
      <c r="AA15" s="6">
        <v>19.565999999999999</v>
      </c>
      <c r="AB15" s="6">
        <v>75.507270000000005</v>
      </c>
      <c r="AC15" s="6">
        <v>30.849430000000002</v>
      </c>
      <c r="AD15" s="6">
        <v>69.03</v>
      </c>
      <c r="AE15" s="6">
        <v>54.364489999999996</v>
      </c>
      <c r="AF15" s="6">
        <v>119.43253</v>
      </c>
    </row>
    <row r="16" spans="1:32" ht="14" x14ac:dyDescent="0.2">
      <c r="A16" s="34"/>
      <c r="B16" s="5" t="s">
        <v>44</v>
      </c>
      <c r="C16" s="7">
        <v>106.313</v>
      </c>
      <c r="D16" s="7">
        <v>92.727999999999994</v>
      </c>
      <c r="E16" s="7">
        <v>78.972999999999999</v>
      </c>
      <c r="F16" s="7">
        <v>72.679000000000002</v>
      </c>
      <c r="G16" s="7">
        <v>68.81</v>
      </c>
      <c r="H16" s="7">
        <v>91.825000000000003</v>
      </c>
      <c r="I16" s="7">
        <v>79.218000000000004</v>
      </c>
      <c r="J16" s="7">
        <v>90.308999999999997</v>
      </c>
      <c r="K16" s="7">
        <v>91.382000000000005</v>
      </c>
      <c r="L16" s="7">
        <v>75.320999999999998</v>
      </c>
      <c r="M16" s="7">
        <v>157.26599999999999</v>
      </c>
      <c r="N16" s="7">
        <v>111.485</v>
      </c>
      <c r="O16" s="7">
        <v>131.251</v>
      </c>
      <c r="P16" s="7">
        <v>83.834000000000003</v>
      </c>
      <c r="Q16" s="7">
        <v>84.341999999999999</v>
      </c>
      <c r="R16" s="7">
        <v>41.771999999999998</v>
      </c>
      <c r="S16" s="7">
        <v>56.045000000000002</v>
      </c>
      <c r="T16" s="7">
        <v>44.183999999999997</v>
      </c>
      <c r="U16" s="7">
        <v>58.773000000000003</v>
      </c>
      <c r="V16" s="7">
        <v>54.064999999999998</v>
      </c>
      <c r="W16" s="7">
        <v>93.191000000000003</v>
      </c>
      <c r="X16" s="7">
        <v>110.023</v>
      </c>
      <c r="Y16" s="7">
        <v>126.023</v>
      </c>
      <c r="Z16" s="7">
        <v>90.956999999999994</v>
      </c>
      <c r="AA16" s="7">
        <v>78.766000000000005</v>
      </c>
      <c r="AB16" s="7">
        <v>84.347259999999991</v>
      </c>
      <c r="AC16" s="7">
        <v>64.254710000000003</v>
      </c>
      <c r="AD16" s="7">
        <v>93.39</v>
      </c>
      <c r="AE16" s="7">
        <v>83.313289999999995</v>
      </c>
      <c r="AF16" s="7">
        <v>60.93338</v>
      </c>
    </row>
    <row r="17" spans="1:32" ht="14" x14ac:dyDescent="0.2">
      <c r="A17" s="34"/>
      <c r="B17" s="4" t="s">
        <v>45</v>
      </c>
      <c r="C17" s="6">
        <v>126.733</v>
      </c>
      <c r="D17" s="6">
        <v>128.55500000000001</v>
      </c>
      <c r="E17" s="6">
        <v>176.71100000000001</v>
      </c>
      <c r="F17" s="6">
        <v>147.68299999999999</v>
      </c>
      <c r="G17" s="6">
        <v>166.96100000000001</v>
      </c>
      <c r="H17" s="6">
        <v>153.14500000000001</v>
      </c>
      <c r="I17" s="6">
        <v>168.227</v>
      </c>
      <c r="J17" s="6">
        <v>125.806</v>
      </c>
      <c r="K17" s="6">
        <v>184.58799999999999</v>
      </c>
      <c r="L17" s="6">
        <v>95.408000000000001</v>
      </c>
      <c r="M17" s="6">
        <v>156.05099999999999</v>
      </c>
      <c r="N17" s="6">
        <v>176.10900000000001</v>
      </c>
      <c r="O17" s="6">
        <v>193.78800000000001</v>
      </c>
      <c r="P17" s="6">
        <v>156.428</v>
      </c>
      <c r="Q17" s="6">
        <v>142.60499999999999</v>
      </c>
      <c r="R17" s="6">
        <v>107.083</v>
      </c>
      <c r="S17" s="6">
        <v>114.081</v>
      </c>
      <c r="T17" s="6">
        <v>111.212</v>
      </c>
      <c r="U17" s="6">
        <v>165.791</v>
      </c>
      <c r="V17" s="6">
        <v>144.822</v>
      </c>
      <c r="W17" s="6">
        <v>150.86600000000001</v>
      </c>
      <c r="X17" s="6">
        <v>187.149</v>
      </c>
      <c r="Y17" s="6">
        <v>205.63200000000001</v>
      </c>
      <c r="Z17" s="6">
        <v>138.44999999999999</v>
      </c>
      <c r="AA17" s="6">
        <v>157.02600000000001</v>
      </c>
      <c r="AB17" s="6">
        <v>193.38791000000001</v>
      </c>
      <c r="AC17" s="6">
        <v>198.26782</v>
      </c>
      <c r="AD17" s="6">
        <v>142.88200000000001</v>
      </c>
      <c r="AE17" s="6">
        <v>171.44519</v>
      </c>
      <c r="AF17" s="6">
        <v>131.54643999999999</v>
      </c>
    </row>
    <row r="18" spans="1:32" ht="28" x14ac:dyDescent="0.2">
      <c r="A18" s="38" t="s">
        <v>67</v>
      </c>
      <c r="B18" s="12" t="s">
        <v>61</v>
      </c>
      <c r="C18" s="13">
        <v>9.7070000000000007</v>
      </c>
      <c r="D18" s="13">
        <v>20.978000000000002</v>
      </c>
      <c r="E18" s="13">
        <v>9.4540000000000006</v>
      </c>
      <c r="F18" s="13">
        <v>8.343</v>
      </c>
      <c r="G18" s="13">
        <v>9.4879999999999995</v>
      </c>
      <c r="H18" s="13">
        <v>10.026999999999999</v>
      </c>
      <c r="I18" s="13">
        <v>19.018000000000001</v>
      </c>
      <c r="J18" s="13">
        <v>15.308</v>
      </c>
      <c r="K18" s="13">
        <v>15.438000000000001</v>
      </c>
      <c r="L18" s="13">
        <v>24.37</v>
      </c>
      <c r="M18" s="13">
        <v>16.13</v>
      </c>
      <c r="N18" s="13">
        <v>13.896000000000001</v>
      </c>
      <c r="O18" s="13">
        <v>16.658000000000001</v>
      </c>
      <c r="P18" s="13">
        <v>17.431000000000001</v>
      </c>
      <c r="Q18" s="13">
        <v>8.2560000000000002</v>
      </c>
      <c r="R18" s="13">
        <v>11.31</v>
      </c>
      <c r="S18" s="13">
        <v>13.271000000000001</v>
      </c>
      <c r="T18" s="13">
        <v>24.844000000000001</v>
      </c>
      <c r="U18" s="13">
        <v>16.706</v>
      </c>
      <c r="V18" s="13">
        <v>8.7720000000000002</v>
      </c>
      <c r="W18" s="13">
        <v>12.875</v>
      </c>
      <c r="X18" s="13">
        <v>16.867999999999999</v>
      </c>
      <c r="Y18" s="13">
        <v>11.353999999999999</v>
      </c>
      <c r="Z18" s="13">
        <v>8.4359999999999999</v>
      </c>
      <c r="AA18" s="13">
        <v>13.375</v>
      </c>
      <c r="AB18" s="13">
        <v>18.271049999999999</v>
      </c>
      <c r="AC18" s="13">
        <v>22.810169999999999</v>
      </c>
      <c r="AD18" s="13">
        <v>10.526</v>
      </c>
      <c r="AE18" s="13">
        <v>13.203100000000001</v>
      </c>
      <c r="AF18" s="13">
        <v>14.00367</v>
      </c>
    </row>
    <row r="19" spans="1:32" ht="14" x14ac:dyDescent="0.2">
      <c r="A19" s="39"/>
      <c r="B19" s="4" t="s">
        <v>60</v>
      </c>
      <c r="C19" s="6">
        <v>50.247</v>
      </c>
      <c r="D19" s="6">
        <v>49.881</v>
      </c>
      <c r="E19" s="6">
        <v>41.988999999999997</v>
      </c>
      <c r="F19" s="6">
        <v>30.210999999999999</v>
      </c>
      <c r="G19" s="6">
        <v>48.006</v>
      </c>
      <c r="H19" s="6">
        <v>35.520000000000003</v>
      </c>
      <c r="I19" s="6">
        <v>49.994</v>
      </c>
      <c r="J19" s="6">
        <v>48.895000000000003</v>
      </c>
      <c r="K19" s="6">
        <v>67.796000000000006</v>
      </c>
      <c r="L19" s="6">
        <v>49.219000000000001</v>
      </c>
      <c r="M19" s="6">
        <v>41.034999999999997</v>
      </c>
      <c r="N19" s="6">
        <v>43.997</v>
      </c>
      <c r="O19" s="6">
        <v>46.429000000000002</v>
      </c>
      <c r="P19" s="6">
        <v>44.444000000000003</v>
      </c>
      <c r="Q19" s="6">
        <v>46.927</v>
      </c>
      <c r="R19" s="6">
        <v>39.652999999999999</v>
      </c>
      <c r="S19" s="6">
        <v>29.45</v>
      </c>
      <c r="T19" s="6">
        <v>50.79</v>
      </c>
      <c r="U19" s="6">
        <v>42.402999999999999</v>
      </c>
      <c r="V19" s="6">
        <v>59.527999999999999</v>
      </c>
      <c r="W19" s="6">
        <v>35.6</v>
      </c>
      <c r="X19" s="6">
        <v>40.924999999999997</v>
      </c>
      <c r="Y19" s="6">
        <v>37.798999999999999</v>
      </c>
      <c r="Z19" s="6">
        <v>65.399000000000001</v>
      </c>
      <c r="AA19" s="6">
        <v>22.187999999999999</v>
      </c>
      <c r="AB19" s="6">
        <v>27.71443</v>
      </c>
      <c r="AC19" s="6">
        <v>39.394460000000002</v>
      </c>
      <c r="AD19" s="6">
        <v>62.494999999999997</v>
      </c>
      <c r="AE19" s="6">
        <v>58.383459999999999</v>
      </c>
      <c r="AF19" s="6">
        <v>52.681350000000002</v>
      </c>
    </row>
    <row r="20" spans="1:32" ht="14" x14ac:dyDescent="0.2">
      <c r="A20" s="39"/>
      <c r="B20" s="5" t="s">
        <v>62</v>
      </c>
      <c r="C20" s="7">
        <v>2.93</v>
      </c>
      <c r="D20" s="7">
        <v>0.42</v>
      </c>
      <c r="E20" s="7">
        <v>2.9590000000000001</v>
      </c>
      <c r="F20" s="7">
        <v>16.928000000000001</v>
      </c>
      <c r="G20" s="7">
        <v>3.0310000000000001</v>
      </c>
      <c r="H20" s="7">
        <v>2.798</v>
      </c>
      <c r="I20" s="7">
        <v>2.1</v>
      </c>
      <c r="J20" s="7">
        <v>1.0940000000000001</v>
      </c>
      <c r="K20" s="7">
        <v>0.26700000000000002</v>
      </c>
      <c r="L20" s="7">
        <v>3.3740000000000001</v>
      </c>
      <c r="M20" s="7">
        <v>0.152</v>
      </c>
      <c r="N20" s="7">
        <v>0.38900000000000001</v>
      </c>
      <c r="O20" s="7">
        <v>2.6190000000000002</v>
      </c>
      <c r="P20" s="7">
        <v>7.0990000000000002</v>
      </c>
      <c r="Q20" s="7">
        <v>3.1080000000000001</v>
      </c>
      <c r="R20" s="7">
        <v>0.68100000000000005</v>
      </c>
      <c r="S20" s="7">
        <v>1.1439999999999999</v>
      </c>
      <c r="T20" s="7">
        <v>0.91300000000000003</v>
      </c>
      <c r="U20" s="7">
        <v>9.9000000000000005E-2</v>
      </c>
      <c r="V20" s="7">
        <v>8.7810000000000006</v>
      </c>
      <c r="W20" s="7">
        <v>2.78</v>
      </c>
      <c r="X20" s="7">
        <v>0.94799999999999995</v>
      </c>
      <c r="Y20" s="7">
        <v>0</v>
      </c>
      <c r="Z20" s="7">
        <v>0.108</v>
      </c>
      <c r="AA20" s="7">
        <v>1.123</v>
      </c>
      <c r="AB20" s="7">
        <v>0.74957000000000007</v>
      </c>
      <c r="AC20" s="7">
        <v>0</v>
      </c>
      <c r="AD20" s="7">
        <v>9.375</v>
      </c>
      <c r="AE20" s="7">
        <v>0.44557999999999998</v>
      </c>
      <c r="AF20" s="7">
        <v>0.94172</v>
      </c>
    </row>
    <row r="21" spans="1:32" ht="14" x14ac:dyDescent="0.2">
      <c r="A21" s="33" t="s">
        <v>2</v>
      </c>
      <c r="B21" s="10" t="s">
        <v>23</v>
      </c>
      <c r="C21" s="11">
        <v>874.05</v>
      </c>
      <c r="D21" s="11">
        <v>802.16200000000003</v>
      </c>
      <c r="E21" s="11">
        <v>909.02700000000004</v>
      </c>
      <c r="F21" s="11">
        <v>922.73800000000006</v>
      </c>
      <c r="G21" s="11">
        <v>864.71299999999997</v>
      </c>
      <c r="H21" s="11">
        <v>1024.354</v>
      </c>
      <c r="I21" s="11">
        <v>867.82600000000002</v>
      </c>
      <c r="J21" s="11">
        <v>977.601</v>
      </c>
      <c r="K21" s="11">
        <v>943.82399999999996</v>
      </c>
      <c r="L21" s="11">
        <v>1018.141</v>
      </c>
      <c r="M21" s="11">
        <v>1055.548</v>
      </c>
      <c r="N21" s="11">
        <v>1093.2080000000001</v>
      </c>
      <c r="O21" s="11">
        <v>887.53399999999999</v>
      </c>
      <c r="P21" s="11">
        <v>980.87</v>
      </c>
      <c r="Q21" s="11">
        <v>840.31700000000001</v>
      </c>
      <c r="R21" s="11">
        <v>486.26</v>
      </c>
      <c r="S21" s="11">
        <v>571.24800000000005</v>
      </c>
      <c r="T21" s="11">
        <v>819.44500000000005</v>
      </c>
      <c r="U21" s="11">
        <v>869.17399999999998</v>
      </c>
      <c r="V21" s="11">
        <v>886.10699999999997</v>
      </c>
      <c r="W21" s="11">
        <v>936.06700000000001</v>
      </c>
      <c r="X21" s="11">
        <v>985.10599999999999</v>
      </c>
      <c r="Y21" s="11">
        <v>1026.6489999999999</v>
      </c>
      <c r="Z21" s="11">
        <v>1033.0630000000001</v>
      </c>
      <c r="AA21" s="11">
        <v>973.59699999999998</v>
      </c>
      <c r="AB21" s="11">
        <v>1030.5614800000001</v>
      </c>
      <c r="AC21" s="11">
        <v>1016.7296</v>
      </c>
      <c r="AD21" s="11">
        <v>993.97299999999996</v>
      </c>
      <c r="AE21" s="11">
        <v>953.85476000000006</v>
      </c>
      <c r="AF21" s="11">
        <v>940.10112000000004</v>
      </c>
    </row>
    <row r="22" spans="1:32" ht="14" x14ac:dyDescent="0.2">
      <c r="A22" s="34"/>
      <c r="B22" s="5" t="s">
        <v>25</v>
      </c>
      <c r="C22" s="7">
        <v>13.58</v>
      </c>
      <c r="D22" s="7">
        <v>5.0330000000000004</v>
      </c>
      <c r="E22" s="7">
        <v>4.0339999999999998</v>
      </c>
      <c r="F22" s="7">
        <v>9.6419999999999995</v>
      </c>
      <c r="G22" s="7">
        <v>5.1619999999999999</v>
      </c>
      <c r="H22" s="7">
        <v>20.390999999999998</v>
      </c>
      <c r="I22" s="7">
        <v>9.0640000000000001</v>
      </c>
      <c r="J22" s="7">
        <v>18.439</v>
      </c>
      <c r="K22" s="7">
        <v>11.8</v>
      </c>
      <c r="L22" s="7">
        <v>1.262</v>
      </c>
      <c r="M22" s="7">
        <v>2.7650000000000001</v>
      </c>
      <c r="N22" s="7">
        <v>13.077999999999999</v>
      </c>
      <c r="O22" s="7">
        <v>10.324999999999999</v>
      </c>
      <c r="P22" s="7">
        <v>6.569</v>
      </c>
      <c r="Q22" s="7">
        <v>9.5739999999999998</v>
      </c>
      <c r="R22" s="7">
        <v>7.1150000000000002</v>
      </c>
      <c r="S22" s="7">
        <v>5.8559999999999999</v>
      </c>
      <c r="T22" s="7">
        <v>7.577</v>
      </c>
      <c r="U22" s="7">
        <v>6.6879999999999997</v>
      </c>
      <c r="V22" s="7">
        <v>5.468</v>
      </c>
      <c r="W22" s="7">
        <v>13.308</v>
      </c>
      <c r="X22" s="7">
        <v>18.88</v>
      </c>
      <c r="Y22" s="7">
        <v>6.5490000000000004</v>
      </c>
      <c r="Z22" s="7">
        <v>11.526</v>
      </c>
      <c r="AA22" s="7">
        <v>12.221</v>
      </c>
      <c r="AB22" s="7">
        <v>13.578860000000001</v>
      </c>
      <c r="AC22" s="7">
        <v>8.3908400000000007</v>
      </c>
      <c r="AD22" s="7">
        <v>9.3040000000000003</v>
      </c>
      <c r="AE22" s="7">
        <v>8.5287900000000008</v>
      </c>
      <c r="AF22" s="7">
        <v>5.9660000000000002</v>
      </c>
    </row>
    <row r="23" spans="1:32" ht="14" x14ac:dyDescent="0.2">
      <c r="A23" s="34"/>
      <c r="B23" s="4" t="s">
        <v>24</v>
      </c>
      <c r="C23" s="6">
        <v>92.475999999999999</v>
      </c>
      <c r="D23" s="6">
        <v>85.662000000000006</v>
      </c>
      <c r="E23" s="6">
        <v>120.767</v>
      </c>
      <c r="F23" s="6">
        <v>124.61199999999999</v>
      </c>
      <c r="G23" s="6">
        <v>101.917</v>
      </c>
      <c r="H23" s="6">
        <v>96.123000000000005</v>
      </c>
      <c r="I23" s="6">
        <v>35.087000000000003</v>
      </c>
      <c r="J23" s="6">
        <v>156.339</v>
      </c>
      <c r="K23" s="6">
        <v>19.195</v>
      </c>
      <c r="L23" s="6">
        <v>140.18199999999999</v>
      </c>
      <c r="M23" s="6">
        <v>136.13300000000001</v>
      </c>
      <c r="N23" s="6">
        <v>67.918999999999997</v>
      </c>
      <c r="O23" s="6">
        <v>32.130000000000003</v>
      </c>
      <c r="P23" s="6">
        <v>31.684999999999999</v>
      </c>
      <c r="Q23" s="6">
        <v>47.2</v>
      </c>
      <c r="R23" s="6">
        <v>39.322000000000003</v>
      </c>
      <c r="S23" s="6">
        <v>37.383000000000003</v>
      </c>
      <c r="T23" s="6">
        <v>49.753999999999998</v>
      </c>
      <c r="U23" s="6">
        <v>40.021000000000001</v>
      </c>
      <c r="V23" s="6">
        <v>29.71</v>
      </c>
      <c r="W23" s="6">
        <v>68.951999999999998</v>
      </c>
      <c r="X23" s="6">
        <v>54</v>
      </c>
      <c r="Y23" s="6">
        <v>50.933</v>
      </c>
      <c r="Z23" s="6">
        <v>68.855999999999995</v>
      </c>
      <c r="AA23" s="6">
        <v>54.323999999999998</v>
      </c>
      <c r="AB23" s="6">
        <v>64.910820000000001</v>
      </c>
      <c r="AC23" s="6">
        <v>77.153899999999993</v>
      </c>
      <c r="AD23" s="6">
        <v>37.137</v>
      </c>
      <c r="AE23" s="6">
        <v>27.8673</v>
      </c>
      <c r="AF23" s="6">
        <v>43.321760000000005</v>
      </c>
    </row>
    <row r="24" spans="1:32" ht="14" x14ac:dyDescent="0.2">
      <c r="A24" s="34"/>
      <c r="B24" s="5" t="s">
        <v>41</v>
      </c>
      <c r="C24" s="7">
        <v>3.198</v>
      </c>
      <c r="D24" s="7">
        <v>0</v>
      </c>
      <c r="E24" s="7">
        <v>0.124</v>
      </c>
      <c r="F24" s="7">
        <v>0.53300000000000003</v>
      </c>
      <c r="G24" s="7">
        <v>10.089</v>
      </c>
      <c r="H24" s="7">
        <v>0.70599999999999996</v>
      </c>
      <c r="I24" s="7">
        <v>0</v>
      </c>
      <c r="J24" s="7">
        <v>1.843</v>
      </c>
      <c r="K24" s="7">
        <v>5.3949999999999996</v>
      </c>
      <c r="L24" s="7">
        <v>0</v>
      </c>
      <c r="M24" s="7">
        <v>5.92</v>
      </c>
      <c r="N24" s="7">
        <v>5.31</v>
      </c>
      <c r="O24" s="7">
        <v>1.0149999999999999</v>
      </c>
      <c r="P24" s="7">
        <v>2.2639999999999998</v>
      </c>
      <c r="Q24" s="7">
        <v>1.6830000000000001</v>
      </c>
      <c r="R24" s="7">
        <v>0</v>
      </c>
      <c r="S24" s="7">
        <v>0.57099999999999995</v>
      </c>
      <c r="T24" s="7">
        <v>0.755</v>
      </c>
      <c r="U24" s="7">
        <v>1.786</v>
      </c>
      <c r="V24" s="7">
        <v>6.7759999999999998</v>
      </c>
      <c r="W24" s="7">
        <v>2.2559999999999998</v>
      </c>
      <c r="X24" s="7">
        <v>2.9249999999999998</v>
      </c>
      <c r="Y24" s="7">
        <v>9.8239999999999998</v>
      </c>
      <c r="Z24" s="7">
        <v>8.1630000000000003</v>
      </c>
      <c r="AA24" s="7">
        <v>1.5549999999999999</v>
      </c>
      <c r="AB24" s="7">
        <v>2.3180399999999999</v>
      </c>
      <c r="AC24" s="7">
        <v>0.36570999999999998</v>
      </c>
      <c r="AD24" s="7">
        <v>6.4329999999999998</v>
      </c>
      <c r="AE24" s="7">
        <v>0.47358</v>
      </c>
      <c r="AF24" s="7">
        <v>1.5652900000000001</v>
      </c>
    </row>
    <row r="25" spans="1:32" ht="28" x14ac:dyDescent="0.2">
      <c r="A25" s="38" t="s">
        <v>4</v>
      </c>
      <c r="B25" s="10" t="s">
        <v>39</v>
      </c>
      <c r="C25" s="11">
        <v>113.553</v>
      </c>
      <c r="D25" s="11">
        <v>92.671000000000006</v>
      </c>
      <c r="E25" s="11">
        <v>108.62</v>
      </c>
      <c r="F25" s="11">
        <v>94.516000000000005</v>
      </c>
      <c r="G25" s="11">
        <v>86.751000000000005</v>
      </c>
      <c r="H25" s="11">
        <v>102.965</v>
      </c>
      <c r="I25" s="11">
        <v>90.575999999999993</v>
      </c>
      <c r="J25" s="11">
        <v>109.40900000000001</v>
      </c>
      <c r="K25" s="11">
        <v>136.86799999999999</v>
      </c>
      <c r="L25" s="11">
        <v>105.634</v>
      </c>
      <c r="M25" s="11">
        <v>112.178</v>
      </c>
      <c r="N25" s="11">
        <v>105.998</v>
      </c>
      <c r="O25" s="11">
        <v>124.66800000000001</v>
      </c>
      <c r="P25" s="11">
        <v>108.28700000000001</v>
      </c>
      <c r="Q25" s="11">
        <v>88.177999999999997</v>
      </c>
      <c r="R25" s="11">
        <v>98.772999999999996</v>
      </c>
      <c r="S25" s="11">
        <v>89.003</v>
      </c>
      <c r="T25" s="11">
        <v>88.683999999999997</v>
      </c>
      <c r="U25" s="11">
        <v>95.314999999999998</v>
      </c>
      <c r="V25" s="11">
        <v>109.57599999999999</v>
      </c>
      <c r="W25" s="11">
        <v>129.15199999999999</v>
      </c>
      <c r="X25" s="11">
        <v>152.22999999999999</v>
      </c>
      <c r="Y25" s="11">
        <v>161.23400000000001</v>
      </c>
      <c r="Z25" s="11">
        <v>134.364</v>
      </c>
      <c r="AA25" s="11">
        <v>152.12899999999999</v>
      </c>
      <c r="AB25" s="11">
        <v>116.54468</v>
      </c>
      <c r="AC25" s="11">
        <v>124.05288</v>
      </c>
      <c r="AD25" s="11">
        <v>128.07900000000001</v>
      </c>
      <c r="AE25" s="11">
        <v>107.86336</v>
      </c>
      <c r="AF25" s="11">
        <v>143.04901999999998</v>
      </c>
    </row>
    <row r="26" spans="1:32" ht="14" x14ac:dyDescent="0.2">
      <c r="A26" s="39"/>
      <c r="B26" s="5" t="s">
        <v>40</v>
      </c>
      <c r="C26" s="7">
        <v>164.697</v>
      </c>
      <c r="D26" s="7">
        <v>125.045</v>
      </c>
      <c r="E26" s="7">
        <v>140.499</v>
      </c>
      <c r="F26" s="7">
        <v>87.424000000000007</v>
      </c>
      <c r="G26" s="7">
        <v>164.96700000000001</v>
      </c>
      <c r="H26" s="7">
        <v>111.771</v>
      </c>
      <c r="I26" s="7">
        <v>139.38200000000001</v>
      </c>
      <c r="J26" s="7">
        <v>165.24</v>
      </c>
      <c r="K26" s="7">
        <v>148.935</v>
      </c>
      <c r="L26" s="7">
        <v>141.535</v>
      </c>
      <c r="M26" s="7">
        <v>155.36699999999999</v>
      </c>
      <c r="N26" s="7">
        <v>184.37200000000001</v>
      </c>
      <c r="O26" s="7">
        <v>128.91300000000001</v>
      </c>
      <c r="P26" s="7">
        <v>167.83799999999999</v>
      </c>
      <c r="Q26" s="7">
        <v>142.20099999999999</v>
      </c>
      <c r="R26" s="7">
        <v>118.021</v>
      </c>
      <c r="S26" s="7">
        <v>118.821</v>
      </c>
      <c r="T26" s="7">
        <v>138.279</v>
      </c>
      <c r="U26" s="7">
        <v>152.274</v>
      </c>
      <c r="V26" s="7">
        <v>120.003</v>
      </c>
      <c r="W26" s="7">
        <v>117.12</v>
      </c>
      <c r="X26" s="7">
        <v>107.842</v>
      </c>
      <c r="Y26" s="7">
        <v>114.35599999999999</v>
      </c>
      <c r="Z26" s="7">
        <v>189.66499999999999</v>
      </c>
      <c r="AA26" s="7">
        <v>154.08099999999999</v>
      </c>
      <c r="AB26" s="7">
        <v>142.25107999999997</v>
      </c>
      <c r="AC26" s="7">
        <v>167.70435999999998</v>
      </c>
      <c r="AD26" s="7">
        <v>184.30699999999999</v>
      </c>
      <c r="AE26" s="7">
        <v>181.33872</v>
      </c>
      <c r="AF26" s="7">
        <v>146.94729999999998</v>
      </c>
    </row>
    <row r="27" spans="1:32" ht="28" x14ac:dyDescent="0.2">
      <c r="A27" s="39"/>
      <c r="B27" s="4" t="s">
        <v>5</v>
      </c>
      <c r="C27" s="6">
        <v>946.29</v>
      </c>
      <c r="D27" s="6">
        <v>808.21299999999997</v>
      </c>
      <c r="E27" s="6">
        <v>780.28700000000003</v>
      </c>
      <c r="F27" s="6">
        <v>859.03700000000003</v>
      </c>
      <c r="G27" s="6">
        <v>854.34299999999996</v>
      </c>
      <c r="H27" s="6">
        <v>863.56299999999999</v>
      </c>
      <c r="I27" s="6">
        <v>770.08699999999999</v>
      </c>
      <c r="J27" s="6">
        <v>871.34699999999998</v>
      </c>
      <c r="K27" s="6">
        <v>738.63800000000003</v>
      </c>
      <c r="L27" s="6">
        <v>865.58500000000004</v>
      </c>
      <c r="M27" s="6">
        <v>902.471</v>
      </c>
      <c r="N27" s="6">
        <v>846.56700000000001</v>
      </c>
      <c r="O27" s="6">
        <v>735.96100000000001</v>
      </c>
      <c r="P27" s="6">
        <v>758.22799999999995</v>
      </c>
      <c r="Q27" s="6">
        <v>698.32399999999996</v>
      </c>
      <c r="R27" s="6">
        <v>567.56399999999996</v>
      </c>
      <c r="S27" s="6">
        <v>673.56600000000003</v>
      </c>
      <c r="T27" s="6">
        <v>721.14099999999996</v>
      </c>
      <c r="U27" s="6">
        <v>621.51499999999999</v>
      </c>
      <c r="V27" s="6">
        <v>767.29100000000005</v>
      </c>
      <c r="W27" s="6">
        <v>834.72</v>
      </c>
      <c r="X27" s="6">
        <v>792.22699999999998</v>
      </c>
      <c r="Y27" s="6">
        <v>771.15899999999999</v>
      </c>
      <c r="Z27" s="6">
        <v>804.02</v>
      </c>
      <c r="AA27" s="6">
        <v>830.71199999999999</v>
      </c>
      <c r="AB27" s="6">
        <v>764.68615</v>
      </c>
      <c r="AC27" s="6">
        <v>760.47424000000001</v>
      </c>
      <c r="AD27" s="6">
        <v>743.29700000000003</v>
      </c>
      <c r="AE27" s="6">
        <v>780.68716000000006</v>
      </c>
      <c r="AF27" s="6">
        <v>793.37055000000009</v>
      </c>
    </row>
    <row r="28" spans="1:32" ht="28" x14ac:dyDescent="0.2">
      <c r="A28" s="39"/>
      <c r="B28" s="5" t="s">
        <v>68</v>
      </c>
      <c r="C28" s="7">
        <v>74.03</v>
      </c>
      <c r="D28" s="7">
        <v>86.287000000000006</v>
      </c>
      <c r="E28" s="7">
        <v>73.540999999999997</v>
      </c>
      <c r="F28" s="7">
        <v>60.637999999999998</v>
      </c>
      <c r="G28" s="7">
        <v>45.331000000000003</v>
      </c>
      <c r="H28" s="7">
        <v>57.088999999999999</v>
      </c>
      <c r="I28" s="7">
        <v>72.236999999999995</v>
      </c>
      <c r="J28" s="7">
        <v>74.641000000000005</v>
      </c>
      <c r="K28" s="7">
        <v>91.370999999999995</v>
      </c>
      <c r="L28" s="7">
        <v>78.03</v>
      </c>
      <c r="M28" s="7">
        <v>70.084999999999994</v>
      </c>
      <c r="N28" s="7">
        <v>51.345999999999997</v>
      </c>
      <c r="O28" s="7">
        <v>61.997999999999998</v>
      </c>
      <c r="P28" s="7">
        <v>50.12</v>
      </c>
      <c r="Q28" s="7">
        <v>57.401000000000003</v>
      </c>
      <c r="R28" s="7">
        <v>57.180999999999997</v>
      </c>
      <c r="S28" s="7">
        <v>57.679000000000002</v>
      </c>
      <c r="T28" s="7">
        <v>36.561999999999998</v>
      </c>
      <c r="U28" s="7">
        <v>35.131</v>
      </c>
      <c r="V28" s="7">
        <v>54.137</v>
      </c>
      <c r="W28" s="7">
        <v>59.335000000000001</v>
      </c>
      <c r="X28" s="7">
        <v>67.5</v>
      </c>
      <c r="Y28" s="7">
        <v>69.938999999999993</v>
      </c>
      <c r="Z28" s="7">
        <v>36.064</v>
      </c>
      <c r="AA28" s="7">
        <v>71.177000000000007</v>
      </c>
      <c r="AB28" s="7">
        <v>82.753860000000003</v>
      </c>
      <c r="AC28" s="7">
        <v>67.736990000000006</v>
      </c>
      <c r="AD28" s="7">
        <v>79</v>
      </c>
      <c r="AE28" s="7">
        <v>42.858669999999996</v>
      </c>
      <c r="AF28" s="7">
        <v>56.958359999999999</v>
      </c>
    </row>
    <row r="29" spans="1:32" ht="14" x14ac:dyDescent="0.2">
      <c r="A29" s="39"/>
      <c r="B29" s="4" t="s">
        <v>38</v>
      </c>
      <c r="C29" s="6">
        <v>292.24</v>
      </c>
      <c r="D29" s="6">
        <v>227.75299999999999</v>
      </c>
      <c r="E29" s="6">
        <v>247.79599999999999</v>
      </c>
      <c r="F29" s="6">
        <v>233.12299999999999</v>
      </c>
      <c r="G29" s="6">
        <v>273.07900000000001</v>
      </c>
      <c r="H29" s="6">
        <v>224.03399999999999</v>
      </c>
      <c r="I29" s="6">
        <v>183.29</v>
      </c>
      <c r="J29" s="6">
        <v>317.59899999999999</v>
      </c>
      <c r="K29" s="6">
        <v>258.31400000000002</v>
      </c>
      <c r="L29" s="6">
        <v>263.28500000000003</v>
      </c>
      <c r="M29" s="6">
        <v>316.01900000000001</v>
      </c>
      <c r="N29" s="6">
        <v>411.33800000000002</v>
      </c>
      <c r="O29" s="6">
        <v>314.59699999999998</v>
      </c>
      <c r="P29" s="6">
        <v>333.86700000000002</v>
      </c>
      <c r="Q29" s="6">
        <v>343.23500000000001</v>
      </c>
      <c r="R29" s="6">
        <v>305.65499999999997</v>
      </c>
      <c r="S29" s="6">
        <v>357.565</v>
      </c>
      <c r="T29" s="6">
        <v>311.44200000000001</v>
      </c>
      <c r="U29" s="6">
        <v>352.47300000000001</v>
      </c>
      <c r="V29" s="6">
        <v>355.66500000000002</v>
      </c>
      <c r="W29" s="6">
        <v>344.81099999999998</v>
      </c>
      <c r="X29" s="6">
        <v>410.26600000000002</v>
      </c>
      <c r="Y29" s="6">
        <v>402.50599999999997</v>
      </c>
      <c r="Z29" s="6">
        <v>445.16</v>
      </c>
      <c r="AA29" s="6">
        <v>442.584</v>
      </c>
      <c r="AB29" s="6">
        <v>347.91746999999998</v>
      </c>
      <c r="AC29" s="6">
        <v>409.62996000000004</v>
      </c>
      <c r="AD29" s="6">
        <v>313.13</v>
      </c>
      <c r="AE29" s="6">
        <v>364.50355999999999</v>
      </c>
      <c r="AF29" s="6">
        <v>440.42955999999998</v>
      </c>
    </row>
    <row r="30" spans="1:32" ht="14" x14ac:dyDescent="0.2">
      <c r="A30" s="33" t="s">
        <v>1</v>
      </c>
      <c r="B30" s="12" t="s">
        <v>26</v>
      </c>
      <c r="C30" s="13">
        <v>1251.835</v>
      </c>
      <c r="D30" s="13">
        <v>1189.9849999999999</v>
      </c>
      <c r="E30" s="13">
        <v>1219.7280000000001</v>
      </c>
      <c r="F30" s="13">
        <v>1175.232</v>
      </c>
      <c r="G30" s="13">
        <v>1126.0740000000001</v>
      </c>
      <c r="H30" s="13">
        <v>1082.2639999999999</v>
      </c>
      <c r="I30" s="13">
        <v>1161.5050000000001</v>
      </c>
      <c r="J30" s="13">
        <v>1132.1690000000001</v>
      </c>
      <c r="K30" s="13">
        <v>1209.7470000000001</v>
      </c>
      <c r="L30" s="13">
        <v>1127.625</v>
      </c>
      <c r="M30" s="13">
        <v>1120.626</v>
      </c>
      <c r="N30" s="13">
        <v>1156.345</v>
      </c>
      <c r="O30" s="13">
        <v>1157.9459999999999</v>
      </c>
      <c r="P30" s="13">
        <v>1218.662</v>
      </c>
      <c r="Q30" s="13">
        <v>1160.405</v>
      </c>
      <c r="R30" s="13">
        <v>878.11800000000005</v>
      </c>
      <c r="S30" s="13">
        <v>1002.811</v>
      </c>
      <c r="T30" s="13">
        <v>773.61800000000005</v>
      </c>
      <c r="U30" s="13">
        <v>840.57</v>
      </c>
      <c r="V30" s="13">
        <v>819.125</v>
      </c>
      <c r="W30" s="13">
        <v>1013.326</v>
      </c>
      <c r="X30" s="13">
        <v>1016.934</v>
      </c>
      <c r="Y30" s="13">
        <v>1033.4649999999999</v>
      </c>
      <c r="Z30" s="13">
        <v>1003.196</v>
      </c>
      <c r="AA30" s="13">
        <v>956.54499999999996</v>
      </c>
      <c r="AB30" s="13">
        <v>1065.6092699999999</v>
      </c>
      <c r="AC30" s="13">
        <v>1146.5781899999999</v>
      </c>
      <c r="AD30" s="13">
        <v>1034</v>
      </c>
      <c r="AE30" s="13">
        <v>1047.3303900000001</v>
      </c>
      <c r="AF30" s="13">
        <v>1065.56576</v>
      </c>
    </row>
    <row r="31" spans="1:32" ht="14" x14ac:dyDescent="0.2">
      <c r="A31" s="34"/>
      <c r="B31" s="4" t="s">
        <v>28</v>
      </c>
      <c r="C31" s="6">
        <v>23.448</v>
      </c>
      <c r="D31" s="6">
        <v>25.53</v>
      </c>
      <c r="E31" s="6">
        <v>5.5049999999999999</v>
      </c>
      <c r="F31" s="6">
        <v>11.510999999999999</v>
      </c>
      <c r="G31" s="6">
        <v>3.7309999999999999</v>
      </c>
      <c r="H31" s="6">
        <v>8.4670000000000005</v>
      </c>
      <c r="I31" s="6">
        <v>19.556000000000001</v>
      </c>
      <c r="J31" s="6">
        <v>3.137</v>
      </c>
      <c r="K31" s="6">
        <v>6.0890000000000004</v>
      </c>
      <c r="L31" s="6">
        <v>4.8620000000000001</v>
      </c>
      <c r="M31" s="6">
        <v>7.0839999999999996</v>
      </c>
      <c r="N31" s="6">
        <v>27.998000000000001</v>
      </c>
      <c r="O31" s="6">
        <v>35.222000000000001</v>
      </c>
      <c r="P31" s="6">
        <v>11.029</v>
      </c>
      <c r="Q31" s="6">
        <v>8.7390000000000008</v>
      </c>
      <c r="R31" s="6">
        <v>3.2549999999999999</v>
      </c>
      <c r="S31" s="6">
        <v>2.9079999999999999</v>
      </c>
      <c r="T31" s="6">
        <v>0</v>
      </c>
      <c r="U31" s="6">
        <v>13.15</v>
      </c>
      <c r="V31" s="6">
        <v>3.488</v>
      </c>
      <c r="W31" s="6">
        <v>3.778</v>
      </c>
      <c r="X31" s="6">
        <v>0.30599999999999999</v>
      </c>
      <c r="Y31" s="6">
        <v>1.6020000000000001</v>
      </c>
      <c r="Z31" s="6">
        <v>13.492000000000001</v>
      </c>
      <c r="AA31" s="6">
        <v>6.5279999999999996</v>
      </c>
      <c r="AB31" s="6">
        <v>11.53252</v>
      </c>
      <c r="AC31" s="6">
        <v>2.8621999999999996</v>
      </c>
      <c r="AD31" s="6">
        <v>4.3155200000000002</v>
      </c>
      <c r="AE31" s="6">
        <v>1.84504</v>
      </c>
      <c r="AF31" s="6">
        <v>1.9594</v>
      </c>
    </row>
    <row r="32" spans="1:32" ht="14" x14ac:dyDescent="0.2">
      <c r="A32" s="34"/>
      <c r="B32" s="5" t="s">
        <v>27</v>
      </c>
      <c r="C32" s="7">
        <v>10.502000000000001</v>
      </c>
      <c r="D32" s="7">
        <v>16.253</v>
      </c>
      <c r="E32" s="7">
        <v>15.362</v>
      </c>
      <c r="F32" s="7">
        <v>27.263999999999999</v>
      </c>
      <c r="G32" s="7">
        <v>31.164999999999999</v>
      </c>
      <c r="H32" s="7">
        <v>14.760999999999999</v>
      </c>
      <c r="I32" s="7">
        <v>39.298000000000002</v>
      </c>
      <c r="J32" s="7">
        <v>14.849</v>
      </c>
      <c r="K32" s="7">
        <v>26.209</v>
      </c>
      <c r="L32" s="7">
        <v>10.613</v>
      </c>
      <c r="M32" s="7">
        <v>22.535</v>
      </c>
      <c r="N32" s="7">
        <v>21.053000000000001</v>
      </c>
      <c r="O32" s="7">
        <v>21.882999999999999</v>
      </c>
      <c r="P32" s="7">
        <v>7.4169999999999998</v>
      </c>
      <c r="Q32" s="7">
        <v>3.677</v>
      </c>
      <c r="R32" s="7">
        <v>17.440000000000001</v>
      </c>
      <c r="S32" s="7">
        <v>7.819</v>
      </c>
      <c r="T32" s="7">
        <v>10.231999999999999</v>
      </c>
      <c r="U32" s="7">
        <v>3.754</v>
      </c>
      <c r="V32" s="7">
        <v>10.177</v>
      </c>
      <c r="W32" s="7">
        <v>12.086</v>
      </c>
      <c r="X32" s="7">
        <v>23.614000000000001</v>
      </c>
      <c r="Y32" s="7">
        <v>5.4489999999999998</v>
      </c>
      <c r="Z32" s="7">
        <v>21.356999999999999</v>
      </c>
      <c r="AA32" s="7">
        <v>14.991</v>
      </c>
      <c r="AB32" s="7">
        <v>8.84863</v>
      </c>
      <c r="AC32" s="7">
        <v>3.6473499999999999</v>
      </c>
      <c r="AD32" s="7">
        <v>7.3421000000000003</v>
      </c>
      <c r="AE32" s="7">
        <v>7.8607700000000005</v>
      </c>
      <c r="AF32" s="7">
        <v>5.12324</v>
      </c>
    </row>
    <row r="33" spans="1:32" ht="14" x14ac:dyDescent="0.2">
      <c r="A33" s="34"/>
      <c r="B33" s="4" t="s">
        <v>29</v>
      </c>
      <c r="C33" s="6">
        <v>7.1859999999999999</v>
      </c>
      <c r="D33" s="6">
        <v>15.948</v>
      </c>
      <c r="E33" s="6">
        <v>26.675999999999998</v>
      </c>
      <c r="F33" s="6">
        <v>16.414000000000001</v>
      </c>
      <c r="G33" s="6">
        <v>49.869</v>
      </c>
      <c r="H33" s="6">
        <v>16.003</v>
      </c>
      <c r="I33" s="6">
        <v>16.523</v>
      </c>
      <c r="J33" s="6">
        <v>23.777999999999999</v>
      </c>
      <c r="K33" s="6">
        <v>17.695</v>
      </c>
      <c r="L33" s="6">
        <v>17.363</v>
      </c>
      <c r="M33" s="6">
        <v>9.3650000000000002</v>
      </c>
      <c r="N33" s="6">
        <v>10.948</v>
      </c>
      <c r="O33" s="6">
        <v>17.681999999999999</v>
      </c>
      <c r="P33" s="6">
        <v>7.1289999999999996</v>
      </c>
      <c r="Q33" s="6">
        <v>26.853999999999999</v>
      </c>
      <c r="R33" s="6">
        <v>9.9570000000000007</v>
      </c>
      <c r="S33" s="6">
        <v>18.013999999999999</v>
      </c>
      <c r="T33" s="6">
        <v>5.8339999999999996</v>
      </c>
      <c r="U33" s="6">
        <v>10.007</v>
      </c>
      <c r="V33" s="6">
        <v>14.269</v>
      </c>
      <c r="W33" s="6">
        <v>14.885999999999999</v>
      </c>
      <c r="X33" s="6">
        <v>15.326000000000001</v>
      </c>
      <c r="Y33" s="6">
        <v>24.346</v>
      </c>
      <c r="Z33" s="6">
        <v>18.962</v>
      </c>
      <c r="AA33" s="6">
        <v>3.8940000000000001</v>
      </c>
      <c r="AB33" s="6">
        <v>8.1391200000000001</v>
      </c>
      <c r="AC33" s="6">
        <v>11.80878</v>
      </c>
      <c r="AD33" s="6">
        <v>4.6379399999999995</v>
      </c>
      <c r="AE33" s="6">
        <v>20.351980000000001</v>
      </c>
      <c r="AF33" s="6">
        <v>14.62926</v>
      </c>
    </row>
    <row r="34" spans="1:32" ht="14" x14ac:dyDescent="0.2">
      <c r="A34" s="38" t="s">
        <v>3</v>
      </c>
      <c r="B34" s="12" t="s">
        <v>16</v>
      </c>
      <c r="C34" s="13">
        <v>140.67599999999999</v>
      </c>
      <c r="D34" s="13">
        <v>144.964</v>
      </c>
      <c r="E34" s="13">
        <v>132.28200000000001</v>
      </c>
      <c r="F34" s="13">
        <v>116.254</v>
      </c>
      <c r="G34" s="13">
        <v>113.7</v>
      </c>
      <c r="H34" s="13">
        <v>100.589</v>
      </c>
      <c r="I34" s="13">
        <v>148.839</v>
      </c>
      <c r="J34" s="13">
        <v>124.59399999999999</v>
      </c>
      <c r="K34" s="13">
        <v>101.19</v>
      </c>
      <c r="L34" s="13">
        <v>115.40600000000001</v>
      </c>
      <c r="M34" s="13">
        <v>88.081999999999994</v>
      </c>
      <c r="N34" s="13">
        <v>129.03800000000001</v>
      </c>
      <c r="O34" s="13">
        <v>118.55</v>
      </c>
      <c r="P34" s="13">
        <v>121.16</v>
      </c>
      <c r="Q34" s="13">
        <v>59.555999999999997</v>
      </c>
      <c r="R34" s="13">
        <v>67.679000000000002</v>
      </c>
      <c r="S34" s="13">
        <v>61.597999999999999</v>
      </c>
      <c r="T34" s="13">
        <v>56.244999999999997</v>
      </c>
      <c r="U34" s="13">
        <v>37.738999999999997</v>
      </c>
      <c r="V34" s="13">
        <v>25.443999999999999</v>
      </c>
      <c r="W34" s="13">
        <v>77.504999999999995</v>
      </c>
      <c r="X34" s="13">
        <v>76.340999999999994</v>
      </c>
      <c r="Y34" s="13">
        <v>77.822999999999993</v>
      </c>
      <c r="Z34" s="13">
        <v>82.968000000000004</v>
      </c>
      <c r="AA34" s="13">
        <v>103.271</v>
      </c>
      <c r="AB34" s="13">
        <v>105.09935</v>
      </c>
      <c r="AC34" s="13">
        <v>92.610710000000012</v>
      </c>
      <c r="AD34" s="13">
        <v>93.436999999999998</v>
      </c>
      <c r="AE34" s="13">
        <v>57.877940000000002</v>
      </c>
      <c r="AF34" s="13">
        <v>79.234020000000001</v>
      </c>
    </row>
    <row r="35" spans="1:32" ht="14" x14ac:dyDescent="0.2">
      <c r="A35" s="39"/>
      <c r="B35" s="4" t="s">
        <v>18</v>
      </c>
      <c r="C35" s="6">
        <v>15.869</v>
      </c>
      <c r="D35" s="6">
        <v>10.233000000000001</v>
      </c>
      <c r="E35" s="6">
        <v>10.833</v>
      </c>
      <c r="F35" s="6">
        <v>9.25</v>
      </c>
      <c r="G35" s="6">
        <v>15.044</v>
      </c>
      <c r="H35" s="6">
        <v>5.8920000000000003</v>
      </c>
      <c r="I35" s="6">
        <v>24.036999999999999</v>
      </c>
      <c r="J35" s="6">
        <v>7.3419999999999996</v>
      </c>
      <c r="K35" s="6">
        <v>3.472</v>
      </c>
      <c r="L35" s="6">
        <v>6.0910000000000002</v>
      </c>
      <c r="M35" s="6">
        <v>4.843</v>
      </c>
      <c r="N35" s="6">
        <v>21.655000000000001</v>
      </c>
      <c r="O35" s="6">
        <v>10.635999999999999</v>
      </c>
      <c r="P35" s="6">
        <v>6.6669999999999998</v>
      </c>
      <c r="Q35" s="6">
        <v>10.182</v>
      </c>
      <c r="R35" s="6">
        <v>3.7650000000000001</v>
      </c>
      <c r="S35" s="6">
        <v>4.6239999999999997</v>
      </c>
      <c r="T35" s="6">
        <v>9.5760000000000005</v>
      </c>
      <c r="U35" s="6">
        <v>6.5270000000000001</v>
      </c>
      <c r="V35" s="6">
        <v>5.3819999999999997</v>
      </c>
      <c r="W35" s="6">
        <v>15.122</v>
      </c>
      <c r="X35" s="6">
        <v>10.832000000000001</v>
      </c>
      <c r="Y35" s="6">
        <v>6.8540000000000001</v>
      </c>
      <c r="Z35" s="6">
        <v>1.7989999999999999</v>
      </c>
      <c r="AA35" s="6">
        <v>5.9969999999999999</v>
      </c>
      <c r="AB35" s="6">
        <v>9.2461699999999993</v>
      </c>
      <c r="AC35" s="6">
        <v>5.13103</v>
      </c>
      <c r="AD35" s="6">
        <v>16.594000000000001</v>
      </c>
      <c r="AE35" s="6">
        <v>4.49716</v>
      </c>
      <c r="AF35" s="6">
        <v>5.2345200000000007</v>
      </c>
    </row>
    <row r="36" spans="1:32" ht="28" x14ac:dyDescent="0.2">
      <c r="A36" s="39"/>
      <c r="B36" s="5" t="s">
        <v>14</v>
      </c>
      <c r="C36" s="7">
        <v>1271.395</v>
      </c>
      <c r="D36" s="7">
        <v>1290.1320000000001</v>
      </c>
      <c r="E36" s="7">
        <v>1340.37</v>
      </c>
      <c r="F36" s="7">
        <v>1210.2159999999999</v>
      </c>
      <c r="G36" s="7">
        <v>1308.6479999999999</v>
      </c>
      <c r="H36" s="7">
        <v>1268.3599999999999</v>
      </c>
      <c r="I36" s="7">
        <v>1340.2619999999999</v>
      </c>
      <c r="J36" s="7">
        <v>1328.3030000000001</v>
      </c>
      <c r="K36" s="7">
        <v>1394.4269999999999</v>
      </c>
      <c r="L36" s="7">
        <v>1460.8710000000001</v>
      </c>
      <c r="M36" s="7">
        <v>1664.944</v>
      </c>
      <c r="N36" s="7">
        <v>1433.674</v>
      </c>
      <c r="O36" s="7">
        <v>1500.2239999999999</v>
      </c>
      <c r="P36" s="7">
        <v>1430.4079999999999</v>
      </c>
      <c r="Q36" s="7">
        <v>1420.4780000000001</v>
      </c>
      <c r="R36" s="7">
        <v>890.029</v>
      </c>
      <c r="S36" s="7">
        <v>1052.954</v>
      </c>
      <c r="T36" s="7">
        <v>1040.829</v>
      </c>
      <c r="U36" s="7">
        <v>998.33299999999997</v>
      </c>
      <c r="V36" s="7">
        <v>1135.4190000000001</v>
      </c>
      <c r="W36" s="7">
        <v>1203.8720000000001</v>
      </c>
      <c r="X36" s="7">
        <v>1312.924</v>
      </c>
      <c r="Y36" s="7">
        <v>1339.3579999999999</v>
      </c>
      <c r="Z36" s="7">
        <v>1259.107</v>
      </c>
      <c r="AA36" s="7">
        <v>1358.4770000000001</v>
      </c>
      <c r="AB36" s="7">
        <v>1479.66671</v>
      </c>
      <c r="AC36" s="7">
        <v>1430.4015400000001</v>
      </c>
      <c r="AD36" s="7">
        <v>1344.54</v>
      </c>
      <c r="AE36" s="7">
        <v>1204.2835400000001</v>
      </c>
      <c r="AF36" s="7">
        <v>1245.88696</v>
      </c>
    </row>
    <row r="37" spans="1:32" ht="28" x14ac:dyDescent="0.2">
      <c r="A37" s="39"/>
      <c r="B37" s="4" t="s">
        <v>17</v>
      </c>
      <c r="C37" s="6">
        <v>74.103999999999999</v>
      </c>
      <c r="D37" s="6">
        <v>49.542999999999999</v>
      </c>
      <c r="E37" s="6">
        <v>20.599</v>
      </c>
      <c r="F37" s="6">
        <v>39.56</v>
      </c>
      <c r="G37" s="6">
        <v>25.506</v>
      </c>
      <c r="H37" s="6">
        <v>51.070999999999998</v>
      </c>
      <c r="I37" s="6">
        <v>38.008000000000003</v>
      </c>
      <c r="J37" s="6">
        <v>19.556000000000001</v>
      </c>
      <c r="K37" s="6">
        <v>50.097000000000001</v>
      </c>
      <c r="L37" s="6">
        <v>27.193999999999999</v>
      </c>
      <c r="M37" s="6">
        <v>38.533999999999999</v>
      </c>
      <c r="N37" s="6">
        <v>48.317</v>
      </c>
      <c r="O37" s="6">
        <v>39.234000000000002</v>
      </c>
      <c r="P37" s="6">
        <v>56.914000000000001</v>
      </c>
      <c r="Q37" s="6">
        <v>26.673999999999999</v>
      </c>
      <c r="R37" s="6">
        <v>33.277999999999999</v>
      </c>
      <c r="S37" s="6">
        <v>16.114999999999998</v>
      </c>
      <c r="T37" s="6">
        <v>35.207000000000001</v>
      </c>
      <c r="U37" s="6">
        <v>11.675000000000001</v>
      </c>
      <c r="V37" s="6">
        <v>31.033999999999999</v>
      </c>
      <c r="W37" s="6">
        <v>27.568999999999999</v>
      </c>
      <c r="X37" s="6">
        <v>40.761000000000003</v>
      </c>
      <c r="Y37" s="6">
        <v>41.795000000000002</v>
      </c>
      <c r="Z37" s="6">
        <v>43.651000000000003</v>
      </c>
      <c r="AA37" s="6">
        <v>8.8650000000000002</v>
      </c>
      <c r="AB37" s="6">
        <v>28.907550000000001</v>
      </c>
      <c r="AC37" s="6">
        <v>37.14969</v>
      </c>
      <c r="AD37" s="6">
        <v>18.474</v>
      </c>
      <c r="AE37" s="6">
        <v>20.944020000000002</v>
      </c>
      <c r="AF37" s="6">
        <v>33.585660000000004</v>
      </c>
    </row>
    <row r="38" spans="1:32" ht="28" x14ac:dyDescent="0.2">
      <c r="A38" s="39"/>
      <c r="B38" s="5" t="s">
        <v>15</v>
      </c>
      <c r="C38" s="7">
        <v>97.638999999999996</v>
      </c>
      <c r="D38" s="7">
        <v>156.386</v>
      </c>
      <c r="E38" s="7">
        <v>126.828</v>
      </c>
      <c r="F38" s="7">
        <v>107.051</v>
      </c>
      <c r="G38" s="7">
        <v>112.95399999999999</v>
      </c>
      <c r="H38" s="7">
        <v>107.274</v>
      </c>
      <c r="I38" s="7">
        <v>154.155</v>
      </c>
      <c r="J38" s="7">
        <v>94.367000000000004</v>
      </c>
      <c r="K38" s="7">
        <v>143.77099999999999</v>
      </c>
      <c r="L38" s="7">
        <v>102.547</v>
      </c>
      <c r="M38" s="7">
        <v>133.96799999999999</v>
      </c>
      <c r="N38" s="7">
        <v>99.647999999999996</v>
      </c>
      <c r="O38" s="7">
        <v>123.88500000000001</v>
      </c>
      <c r="P38" s="7">
        <v>145.87200000000001</v>
      </c>
      <c r="Q38" s="7">
        <v>101.613</v>
      </c>
      <c r="R38" s="7">
        <v>55.896999999999998</v>
      </c>
      <c r="S38" s="7">
        <v>32.131</v>
      </c>
      <c r="T38" s="7">
        <v>13.875999999999999</v>
      </c>
      <c r="U38" s="7">
        <v>11.403</v>
      </c>
      <c r="V38" s="7">
        <v>21.797000000000001</v>
      </c>
      <c r="W38" s="7">
        <v>23.800999999999998</v>
      </c>
      <c r="X38" s="7">
        <v>36.485999999999997</v>
      </c>
      <c r="Y38" s="7">
        <v>53.371000000000002</v>
      </c>
      <c r="Z38" s="7">
        <v>70.549000000000007</v>
      </c>
      <c r="AA38" s="7">
        <v>41.625</v>
      </c>
      <c r="AB38" s="7">
        <v>58.344339999999995</v>
      </c>
      <c r="AC38" s="7">
        <v>75.956910000000008</v>
      </c>
      <c r="AD38" s="7">
        <v>45.69</v>
      </c>
      <c r="AE38" s="7">
        <v>78.168279999999996</v>
      </c>
      <c r="AF38" s="7">
        <v>98.361080000000001</v>
      </c>
    </row>
    <row r="39" spans="1:32" ht="28" x14ac:dyDescent="0.2">
      <c r="A39" s="33" t="s">
        <v>69</v>
      </c>
      <c r="B39" s="10" t="s">
        <v>58</v>
      </c>
      <c r="C39" s="11">
        <v>15.496</v>
      </c>
      <c r="D39" s="11">
        <v>15.715</v>
      </c>
      <c r="E39" s="11">
        <v>13.108000000000001</v>
      </c>
      <c r="F39" s="11">
        <v>21.329000000000001</v>
      </c>
      <c r="G39" s="11">
        <v>15.106</v>
      </c>
      <c r="H39" s="11">
        <v>15.432</v>
      </c>
      <c r="I39" s="11">
        <v>12.583</v>
      </c>
      <c r="J39" s="11">
        <v>14.231999999999999</v>
      </c>
      <c r="K39" s="11">
        <v>10.545999999999999</v>
      </c>
      <c r="L39" s="11">
        <v>5.2750000000000004</v>
      </c>
      <c r="M39" s="11">
        <v>11.744</v>
      </c>
      <c r="N39" s="11">
        <v>20.571999999999999</v>
      </c>
      <c r="O39" s="11">
        <v>19.794</v>
      </c>
      <c r="P39" s="11">
        <v>8.3770000000000007</v>
      </c>
      <c r="Q39" s="11">
        <v>18.904</v>
      </c>
      <c r="R39" s="11">
        <v>7.976</v>
      </c>
      <c r="S39" s="11">
        <v>8.0579999999999998</v>
      </c>
      <c r="T39" s="11">
        <v>14.054</v>
      </c>
      <c r="U39" s="11">
        <v>12.176</v>
      </c>
      <c r="V39" s="11">
        <v>17.356000000000002</v>
      </c>
      <c r="W39" s="11">
        <v>11.504</v>
      </c>
      <c r="X39" s="11">
        <v>8.2970000000000006</v>
      </c>
      <c r="Y39" s="11">
        <v>13.54</v>
      </c>
      <c r="Z39" s="11">
        <v>16.474</v>
      </c>
      <c r="AA39" s="11">
        <v>15.867000000000001</v>
      </c>
      <c r="AB39" s="11">
        <v>21.15354</v>
      </c>
      <c r="AC39" s="11">
        <v>18.369799999999998</v>
      </c>
      <c r="AD39" s="11">
        <v>8.2319999999999993</v>
      </c>
      <c r="AE39" s="11">
        <v>16.221309999999999</v>
      </c>
      <c r="AF39" s="11">
        <v>15.8185</v>
      </c>
    </row>
    <row r="40" spans="1:32" ht="42" x14ac:dyDescent="0.2">
      <c r="A40" s="34"/>
      <c r="B40" s="5" t="s">
        <v>35</v>
      </c>
      <c r="C40" s="7">
        <v>16.294</v>
      </c>
      <c r="D40" s="7">
        <v>5.3949999999999996</v>
      </c>
      <c r="E40" s="7">
        <v>9.4830000000000005</v>
      </c>
      <c r="F40" s="7">
        <v>20.632000000000001</v>
      </c>
      <c r="G40" s="7">
        <v>34.796999999999997</v>
      </c>
      <c r="H40" s="7">
        <v>17.928999999999998</v>
      </c>
      <c r="I40" s="7">
        <v>6.351</v>
      </c>
      <c r="J40" s="7">
        <v>13.794</v>
      </c>
      <c r="K40" s="7">
        <v>14.521000000000001</v>
      </c>
      <c r="L40" s="7">
        <v>3.91</v>
      </c>
      <c r="M40" s="7">
        <v>12.66</v>
      </c>
      <c r="N40" s="7">
        <v>13.898</v>
      </c>
      <c r="O40" s="7">
        <v>21.821000000000002</v>
      </c>
      <c r="P40" s="7">
        <v>12.648999999999999</v>
      </c>
      <c r="Q40" s="7">
        <v>5.2119999999999997</v>
      </c>
      <c r="R40" s="7">
        <v>17.257000000000001</v>
      </c>
      <c r="S40" s="7">
        <v>8.1069999999999993</v>
      </c>
      <c r="T40" s="7">
        <v>10.586</v>
      </c>
      <c r="U40" s="7">
        <v>3.6389999999999998</v>
      </c>
      <c r="V40" s="7">
        <v>16.891999999999999</v>
      </c>
      <c r="W40" s="7">
        <v>20.483000000000001</v>
      </c>
      <c r="X40" s="7">
        <v>18.419</v>
      </c>
      <c r="Y40" s="7">
        <v>9.8089999999999993</v>
      </c>
      <c r="Z40" s="7">
        <v>1.9239999999999999</v>
      </c>
      <c r="AA40" s="7">
        <v>8.14</v>
      </c>
      <c r="AB40" s="7">
        <v>9.4633599999999998</v>
      </c>
      <c r="AC40" s="7">
        <v>13.983000000000001</v>
      </c>
      <c r="AD40" s="7">
        <v>19.728999999999999</v>
      </c>
      <c r="AE40" s="7">
        <v>13.468170000000001</v>
      </c>
      <c r="AF40" s="7">
        <v>11.53614</v>
      </c>
    </row>
    <row r="41" spans="1:32" ht="28" x14ac:dyDescent="0.2">
      <c r="A41" s="34"/>
      <c r="B41" s="4" t="s">
        <v>34</v>
      </c>
      <c r="C41" s="6">
        <v>12.173999999999999</v>
      </c>
      <c r="D41" s="6">
        <v>13.022</v>
      </c>
      <c r="E41" s="6">
        <v>27.853000000000002</v>
      </c>
      <c r="F41" s="6">
        <v>7.492</v>
      </c>
      <c r="G41" s="6">
        <v>6.7640000000000002</v>
      </c>
      <c r="H41" s="6">
        <v>13.323</v>
      </c>
      <c r="I41" s="6">
        <v>9.5239999999999991</v>
      </c>
      <c r="J41" s="6">
        <v>8.1809999999999992</v>
      </c>
      <c r="K41" s="6">
        <v>14.736000000000001</v>
      </c>
      <c r="L41" s="6">
        <v>4.9189999999999996</v>
      </c>
      <c r="M41" s="6">
        <v>14.029</v>
      </c>
      <c r="N41" s="6">
        <v>4.548</v>
      </c>
      <c r="O41" s="6">
        <v>9.0180000000000007</v>
      </c>
      <c r="P41" s="6">
        <v>8.4380000000000006</v>
      </c>
      <c r="Q41" s="6">
        <v>14.051</v>
      </c>
      <c r="R41" s="6">
        <v>4.1509999999999998</v>
      </c>
      <c r="S41" s="6">
        <v>1.0820000000000001</v>
      </c>
      <c r="T41" s="6">
        <v>6.7030000000000003</v>
      </c>
      <c r="U41" s="6">
        <v>7.774</v>
      </c>
      <c r="V41" s="6">
        <v>10.667999999999999</v>
      </c>
      <c r="W41" s="6">
        <v>7.39</v>
      </c>
      <c r="X41" s="6">
        <v>22.841000000000001</v>
      </c>
      <c r="Y41" s="6">
        <v>2.5990000000000002</v>
      </c>
      <c r="Z41" s="6">
        <v>9.6379999999999999</v>
      </c>
      <c r="AA41" s="6">
        <v>1.8460000000000001</v>
      </c>
      <c r="AB41" s="6">
        <v>4.1050399999999998</v>
      </c>
      <c r="AC41" s="6">
        <v>9.4349799999999995</v>
      </c>
      <c r="AD41" s="6">
        <v>4.1050000000000004</v>
      </c>
      <c r="AE41" s="6">
        <v>9.2261100000000003</v>
      </c>
      <c r="AF41" s="6">
        <v>12.66159</v>
      </c>
    </row>
    <row r="42" spans="1:32" ht="14" x14ac:dyDescent="0.2">
      <c r="A42" s="34"/>
      <c r="B42" s="5" t="s">
        <v>57</v>
      </c>
      <c r="C42" s="7">
        <v>28.353999999999999</v>
      </c>
      <c r="D42" s="7">
        <v>29.311</v>
      </c>
      <c r="E42" s="7">
        <v>28.934000000000001</v>
      </c>
      <c r="F42" s="7">
        <v>54.847999999999999</v>
      </c>
      <c r="G42" s="7">
        <v>38.091000000000001</v>
      </c>
      <c r="H42" s="7">
        <v>44.161000000000001</v>
      </c>
      <c r="I42" s="7">
        <v>43.012</v>
      </c>
      <c r="J42" s="7">
        <v>49.308</v>
      </c>
      <c r="K42" s="7">
        <v>60.219000000000001</v>
      </c>
      <c r="L42" s="7">
        <v>38.043999999999997</v>
      </c>
      <c r="M42" s="7">
        <v>44.209000000000003</v>
      </c>
      <c r="N42" s="7">
        <v>68.177000000000007</v>
      </c>
      <c r="O42" s="7">
        <v>79.692999999999998</v>
      </c>
      <c r="P42" s="7">
        <v>57.881</v>
      </c>
      <c r="Q42" s="7">
        <v>69.534999999999997</v>
      </c>
      <c r="R42" s="7">
        <v>68.882000000000005</v>
      </c>
      <c r="S42" s="7">
        <v>38.880000000000003</v>
      </c>
      <c r="T42" s="7">
        <v>33.024999999999999</v>
      </c>
      <c r="U42" s="7">
        <v>28.225000000000001</v>
      </c>
      <c r="V42" s="7">
        <v>28.041</v>
      </c>
      <c r="W42" s="7">
        <v>35.850999999999999</v>
      </c>
      <c r="X42" s="7">
        <v>56.692999999999998</v>
      </c>
      <c r="Y42" s="7">
        <v>35.162999999999997</v>
      </c>
      <c r="Z42" s="7">
        <v>53.715000000000003</v>
      </c>
      <c r="AA42" s="7">
        <v>34.408999999999999</v>
      </c>
      <c r="AB42" s="7">
        <v>64.122280000000003</v>
      </c>
      <c r="AC42" s="7">
        <v>51.807279999999999</v>
      </c>
      <c r="AD42" s="7">
        <v>41.621000000000002</v>
      </c>
      <c r="AE42" s="7">
        <v>23.510810000000003</v>
      </c>
      <c r="AF42" s="7">
        <v>31.925599999999999</v>
      </c>
    </row>
    <row r="43" spans="1:32" ht="28" x14ac:dyDescent="0.2">
      <c r="A43" s="34"/>
      <c r="B43" s="4" t="s">
        <v>59</v>
      </c>
      <c r="C43" s="6">
        <v>2.883</v>
      </c>
      <c r="D43" s="6">
        <v>1.371</v>
      </c>
      <c r="E43" s="6">
        <v>0.76100000000000001</v>
      </c>
      <c r="F43" s="6">
        <v>3.6120000000000001</v>
      </c>
      <c r="G43" s="6">
        <v>1.385</v>
      </c>
      <c r="H43" s="6">
        <v>2.915</v>
      </c>
      <c r="I43" s="6">
        <v>3.7930000000000001</v>
      </c>
      <c r="J43" s="6">
        <v>2.754</v>
      </c>
      <c r="K43" s="6">
        <v>14.747999999999999</v>
      </c>
      <c r="L43" s="6">
        <v>0</v>
      </c>
      <c r="M43" s="6">
        <v>0</v>
      </c>
      <c r="N43" s="6">
        <v>0.45700000000000002</v>
      </c>
      <c r="O43" s="6">
        <v>4.1440000000000001</v>
      </c>
      <c r="P43" s="6">
        <v>5.1669999999999998</v>
      </c>
      <c r="Q43" s="6">
        <v>2.5619999999999998</v>
      </c>
      <c r="R43" s="6">
        <v>5.8209999999999997</v>
      </c>
      <c r="S43" s="6">
        <v>3.3460000000000001</v>
      </c>
      <c r="T43" s="6">
        <v>6.8890000000000002</v>
      </c>
      <c r="U43" s="6">
        <v>5.6989999999999998</v>
      </c>
      <c r="V43" s="6">
        <v>7.3920000000000003</v>
      </c>
      <c r="W43" s="6">
        <v>2.871</v>
      </c>
      <c r="X43" s="6">
        <v>3.907</v>
      </c>
      <c r="Y43" s="6">
        <v>12.513</v>
      </c>
      <c r="Z43" s="6">
        <v>2.5569999999999999</v>
      </c>
      <c r="AA43" s="6">
        <v>0.86099999999999999</v>
      </c>
      <c r="AB43" s="6">
        <v>2.5166200000000001</v>
      </c>
      <c r="AC43" s="6">
        <v>10.07367</v>
      </c>
      <c r="AD43" s="6">
        <v>1.9704300000000001</v>
      </c>
      <c r="AE43" s="6">
        <v>4.2385299999999999</v>
      </c>
      <c r="AF43" s="6">
        <v>11.34041</v>
      </c>
    </row>
    <row r="44" spans="1:32" ht="14" x14ac:dyDescent="0.2">
      <c r="A44" s="38" t="s">
        <v>0</v>
      </c>
      <c r="B44" s="12" t="s">
        <v>32</v>
      </c>
      <c r="C44" s="13">
        <v>160.786</v>
      </c>
      <c r="D44" s="13">
        <v>147.863</v>
      </c>
      <c r="E44" s="13">
        <v>113.911</v>
      </c>
      <c r="F44" s="13">
        <v>150.148</v>
      </c>
      <c r="G44" s="13">
        <v>132.28899999999999</v>
      </c>
      <c r="H44" s="13">
        <v>128.88</v>
      </c>
      <c r="I44" s="13">
        <v>136.69200000000001</v>
      </c>
      <c r="J44" s="13">
        <v>112.29300000000001</v>
      </c>
      <c r="K44" s="13">
        <v>137.07900000000001</v>
      </c>
      <c r="L44" s="13">
        <v>204.40799999999999</v>
      </c>
      <c r="M44" s="13">
        <v>108.15300000000001</v>
      </c>
      <c r="N44" s="13">
        <v>147.15</v>
      </c>
      <c r="O44" s="13">
        <v>131.547</v>
      </c>
      <c r="P44" s="13">
        <v>131.93199999999999</v>
      </c>
      <c r="Q44" s="13">
        <v>120.295</v>
      </c>
      <c r="R44" s="13">
        <v>144.10300000000001</v>
      </c>
      <c r="S44" s="13">
        <v>124.04300000000001</v>
      </c>
      <c r="T44" s="13">
        <v>127.303</v>
      </c>
      <c r="U44" s="13">
        <v>97.527000000000001</v>
      </c>
      <c r="V44" s="13">
        <v>145.995</v>
      </c>
      <c r="W44" s="13">
        <v>106.12</v>
      </c>
      <c r="X44" s="13">
        <v>86.534999999999997</v>
      </c>
      <c r="Y44" s="13">
        <v>118.271</v>
      </c>
      <c r="Z44" s="13">
        <v>91.611999999999995</v>
      </c>
      <c r="AA44" s="13">
        <v>111.554</v>
      </c>
      <c r="AB44" s="13">
        <v>119.26192</v>
      </c>
      <c r="AC44" s="13">
        <v>126.18041000000001</v>
      </c>
      <c r="AD44" s="13">
        <v>86.753</v>
      </c>
      <c r="AE44" s="13">
        <v>141.51957999999999</v>
      </c>
      <c r="AF44" s="13">
        <v>146.84832999999998</v>
      </c>
    </row>
    <row r="45" spans="1:32" ht="14" x14ac:dyDescent="0.2">
      <c r="A45" s="39"/>
      <c r="B45" s="4" t="s">
        <v>33</v>
      </c>
      <c r="C45" s="6">
        <v>38.326000000000001</v>
      </c>
      <c r="D45" s="6">
        <v>34.182000000000002</v>
      </c>
      <c r="E45" s="6">
        <v>24.454999999999998</v>
      </c>
      <c r="F45" s="6">
        <v>32.023000000000003</v>
      </c>
      <c r="G45" s="6">
        <v>22.838999999999999</v>
      </c>
      <c r="H45" s="6">
        <v>29.934999999999999</v>
      </c>
      <c r="I45" s="6">
        <v>40.384</v>
      </c>
      <c r="J45" s="6">
        <v>9.5730000000000004</v>
      </c>
      <c r="K45" s="6">
        <v>42.146999999999998</v>
      </c>
      <c r="L45" s="6">
        <v>4.3159999999999998</v>
      </c>
      <c r="M45" s="6">
        <v>22.434000000000001</v>
      </c>
      <c r="N45" s="6">
        <v>22.974</v>
      </c>
      <c r="O45" s="6">
        <v>35.063000000000002</v>
      </c>
      <c r="P45" s="6">
        <v>11.303000000000001</v>
      </c>
      <c r="Q45" s="6">
        <v>13.428000000000001</v>
      </c>
      <c r="R45" s="6">
        <v>12.253</v>
      </c>
      <c r="S45" s="6">
        <v>14.987</v>
      </c>
      <c r="T45" s="6">
        <v>22.823</v>
      </c>
      <c r="U45" s="6">
        <v>14.411</v>
      </c>
      <c r="V45" s="6">
        <v>11.218</v>
      </c>
      <c r="W45" s="6">
        <v>25.094000000000001</v>
      </c>
      <c r="X45" s="6">
        <v>17.579999999999998</v>
      </c>
      <c r="Y45" s="6">
        <v>13.301</v>
      </c>
      <c r="Z45" s="6">
        <v>21.725999999999999</v>
      </c>
      <c r="AA45" s="6">
        <v>10.343999999999999</v>
      </c>
      <c r="AB45" s="6">
        <v>15.391309999999999</v>
      </c>
      <c r="AC45" s="6">
        <v>27.963270000000001</v>
      </c>
      <c r="AD45" s="6">
        <v>11.02</v>
      </c>
      <c r="AE45" s="6">
        <v>13.414280000000002</v>
      </c>
      <c r="AF45" s="6">
        <v>14.2995</v>
      </c>
    </row>
    <row r="46" spans="1:32" ht="14" x14ac:dyDescent="0.2">
      <c r="A46" s="39"/>
      <c r="B46" s="5" t="s">
        <v>54</v>
      </c>
      <c r="C46" s="7">
        <v>0.14099999999999999</v>
      </c>
      <c r="D46" s="7">
        <v>4.1079999999999997</v>
      </c>
      <c r="E46" s="7">
        <v>2.1949999999999998</v>
      </c>
      <c r="F46" s="7">
        <v>0.70499999999999996</v>
      </c>
      <c r="G46" s="7">
        <v>2.2519999999999998</v>
      </c>
      <c r="H46" s="7">
        <v>0.94299999999999995</v>
      </c>
      <c r="I46" s="7">
        <v>5.2460000000000004</v>
      </c>
      <c r="J46" s="7">
        <v>0.85399999999999998</v>
      </c>
      <c r="K46" s="7">
        <v>18.617000000000001</v>
      </c>
      <c r="L46" s="7">
        <v>7.9109999999999996</v>
      </c>
      <c r="M46" s="7">
        <v>5.6379999999999999</v>
      </c>
      <c r="N46" s="7">
        <v>0</v>
      </c>
      <c r="O46" s="7">
        <v>2.6459999999999999</v>
      </c>
      <c r="P46" s="7">
        <v>0.66500000000000004</v>
      </c>
      <c r="Q46" s="7">
        <v>10.877000000000001</v>
      </c>
      <c r="R46" s="7">
        <v>0.34599999999999997</v>
      </c>
      <c r="S46" s="7">
        <v>6.6420000000000003</v>
      </c>
      <c r="T46" s="7">
        <v>2.7530000000000001</v>
      </c>
      <c r="U46" s="7">
        <v>0.72899999999999998</v>
      </c>
      <c r="V46" s="7">
        <v>4.3929999999999998</v>
      </c>
      <c r="W46" s="7">
        <v>7.8940000000000001</v>
      </c>
      <c r="X46" s="7">
        <v>3.2050000000000001</v>
      </c>
      <c r="Y46" s="7">
        <v>0</v>
      </c>
      <c r="Z46" s="7">
        <v>2.5539999999999998</v>
      </c>
      <c r="AA46" s="7">
        <v>0.17899999999999999</v>
      </c>
      <c r="AB46" s="7">
        <v>5.1355699999999995</v>
      </c>
      <c r="AC46" s="7">
        <v>3.8580899999999998</v>
      </c>
      <c r="AD46" s="7">
        <v>4.2359999999999998</v>
      </c>
      <c r="AE46" s="7">
        <v>8.7393300000000007</v>
      </c>
      <c r="AF46" s="7">
        <v>6.8644999999999996</v>
      </c>
    </row>
    <row r="47" spans="1:32" ht="28" x14ac:dyDescent="0.2">
      <c r="A47" s="39"/>
      <c r="B47" s="4" t="s">
        <v>55</v>
      </c>
      <c r="C47" s="6">
        <v>0.192</v>
      </c>
      <c r="D47" s="6">
        <v>2.57</v>
      </c>
      <c r="E47" s="6">
        <v>2.319</v>
      </c>
      <c r="F47" s="6">
        <v>0.152</v>
      </c>
      <c r="G47" s="6">
        <v>0</v>
      </c>
      <c r="H47" s="6">
        <v>0</v>
      </c>
      <c r="I47" s="6">
        <v>5.59</v>
      </c>
      <c r="J47" s="6">
        <v>1.2929999999999999</v>
      </c>
      <c r="K47" s="6">
        <v>2.6619999999999999</v>
      </c>
      <c r="L47" s="6">
        <v>0</v>
      </c>
      <c r="M47" s="6">
        <v>0.25</v>
      </c>
      <c r="N47" s="6">
        <v>0</v>
      </c>
      <c r="O47" s="6">
        <v>2.2130000000000001</v>
      </c>
      <c r="P47" s="6">
        <v>0</v>
      </c>
      <c r="Q47" s="6">
        <v>0.221</v>
      </c>
      <c r="R47" s="6">
        <v>0</v>
      </c>
      <c r="S47" s="6">
        <v>0</v>
      </c>
      <c r="T47" s="6">
        <v>0</v>
      </c>
      <c r="U47" s="6">
        <v>5.0060000000000002</v>
      </c>
      <c r="V47" s="6">
        <v>0.161</v>
      </c>
      <c r="W47" s="6">
        <v>2.2109999999999999</v>
      </c>
      <c r="X47" s="6">
        <v>4.9180000000000001</v>
      </c>
      <c r="Y47" s="6">
        <v>5.0350000000000001</v>
      </c>
      <c r="Z47" s="6">
        <v>0</v>
      </c>
      <c r="AA47" s="6">
        <v>0.30199999999999999</v>
      </c>
      <c r="AB47" s="6">
        <v>4.4371800000000006</v>
      </c>
      <c r="AC47" s="6">
        <v>2.9528099999999999</v>
      </c>
      <c r="AD47" s="6">
        <v>0.13300000000000001</v>
      </c>
      <c r="AE47" s="6">
        <v>11.77562</v>
      </c>
      <c r="AF47" s="6">
        <v>1.6269800000000001</v>
      </c>
    </row>
    <row r="48" spans="1:32" ht="14" x14ac:dyDescent="0.2">
      <c r="A48" s="39"/>
      <c r="B48" s="5" t="s">
        <v>53</v>
      </c>
      <c r="C48" s="7">
        <v>4.923</v>
      </c>
      <c r="D48" s="7">
        <v>6.9939999999999998</v>
      </c>
      <c r="E48" s="7">
        <v>4.6769999999999996</v>
      </c>
      <c r="F48" s="7">
        <v>2.198</v>
      </c>
      <c r="G48" s="7">
        <v>6.2809999999999997</v>
      </c>
      <c r="H48" s="7">
        <v>1.738</v>
      </c>
      <c r="I48" s="7">
        <v>2.71</v>
      </c>
      <c r="J48" s="7">
        <v>3.5059999999999998</v>
      </c>
      <c r="K48" s="7">
        <v>4.7110000000000003</v>
      </c>
      <c r="L48" s="7">
        <v>6.0090000000000003</v>
      </c>
      <c r="M48" s="7">
        <v>3.004</v>
      </c>
      <c r="N48" s="7">
        <v>1.397</v>
      </c>
      <c r="O48" s="7">
        <v>10.223000000000001</v>
      </c>
      <c r="P48" s="7">
        <v>4.258</v>
      </c>
      <c r="Q48" s="7">
        <v>14.141999999999999</v>
      </c>
      <c r="R48" s="7">
        <v>0.39700000000000002</v>
      </c>
      <c r="S48" s="7">
        <v>0.64200000000000002</v>
      </c>
      <c r="T48" s="7">
        <v>0.307</v>
      </c>
      <c r="U48" s="7">
        <v>0.122</v>
      </c>
      <c r="V48" s="7">
        <v>1.4330000000000001</v>
      </c>
      <c r="W48" s="7">
        <v>4.109</v>
      </c>
      <c r="X48" s="7">
        <v>4.75</v>
      </c>
      <c r="Y48" s="7">
        <v>9.0559999999999992</v>
      </c>
      <c r="Z48" s="7">
        <v>0</v>
      </c>
      <c r="AA48" s="7">
        <v>0.25900000000000001</v>
      </c>
      <c r="AB48" s="7">
        <v>1.4033599999999999</v>
      </c>
      <c r="AC48" s="7">
        <v>3.4574400000000001</v>
      </c>
      <c r="AD48" s="7">
        <v>0</v>
      </c>
      <c r="AE48" s="7">
        <v>2.3417500000000002</v>
      </c>
      <c r="AF48" s="7">
        <v>1.75177</v>
      </c>
    </row>
    <row r="49" spans="1:32" ht="24.75" customHeight="1" x14ac:dyDescent="0.2">
      <c r="A49" s="9" t="s">
        <v>70</v>
      </c>
      <c r="B49" s="10" t="s">
        <v>31</v>
      </c>
      <c r="C49" s="11">
        <v>290.78300000000002</v>
      </c>
      <c r="D49" s="11">
        <v>226.93899999999999</v>
      </c>
      <c r="E49" s="11">
        <v>291.74</v>
      </c>
      <c r="F49" s="11">
        <v>206.22200000000001</v>
      </c>
      <c r="G49" s="11">
        <v>273.23</v>
      </c>
      <c r="H49" s="11">
        <v>270.68799999999999</v>
      </c>
      <c r="I49" s="11">
        <v>316.012</v>
      </c>
      <c r="J49" s="11">
        <v>267.60599999999999</v>
      </c>
      <c r="K49" s="11">
        <v>323.68900000000002</v>
      </c>
      <c r="L49" s="11">
        <v>305.12599999999998</v>
      </c>
      <c r="M49" s="11">
        <v>283.70100000000002</v>
      </c>
      <c r="N49" s="11">
        <v>249.06</v>
      </c>
      <c r="O49" s="11">
        <v>302.07900000000001</v>
      </c>
      <c r="P49" s="11">
        <v>262.589</v>
      </c>
      <c r="Q49" s="11">
        <v>231.11</v>
      </c>
      <c r="R49" s="11">
        <v>158.58000000000001</v>
      </c>
      <c r="S49" s="11">
        <v>165.02</v>
      </c>
      <c r="T49" s="11">
        <v>214.27</v>
      </c>
      <c r="U49" s="11">
        <v>209.411</v>
      </c>
      <c r="V49" s="11">
        <v>249.952</v>
      </c>
      <c r="W49" s="11">
        <v>255.37299999999999</v>
      </c>
      <c r="X49" s="11">
        <v>278.21199999999999</v>
      </c>
      <c r="Y49" s="11">
        <v>231.34200000000001</v>
      </c>
      <c r="Z49" s="11">
        <v>234.666</v>
      </c>
      <c r="AA49" s="11">
        <v>254.94300000000001</v>
      </c>
      <c r="AB49" s="11">
        <v>233.42013</v>
      </c>
      <c r="AC49" s="11">
        <v>217.39042999999998</v>
      </c>
      <c r="AD49" s="11">
        <v>262.63499999999999</v>
      </c>
      <c r="AE49" s="11">
        <v>265.26058</v>
      </c>
      <c r="AF49" s="11">
        <v>277.40906000000001</v>
      </c>
    </row>
    <row r="50" spans="1:32" ht="14" x14ac:dyDescent="0.2">
      <c r="A50" s="38" t="s">
        <v>71</v>
      </c>
      <c r="B50" s="12" t="s">
        <v>50</v>
      </c>
      <c r="C50" s="13">
        <v>22.225999999999999</v>
      </c>
      <c r="D50" s="13">
        <v>48.287999999999997</v>
      </c>
      <c r="E50" s="13">
        <v>37.898000000000003</v>
      </c>
      <c r="F50" s="13">
        <v>34.430999999999997</v>
      </c>
      <c r="G50" s="13">
        <v>49.606999999999999</v>
      </c>
      <c r="H50" s="13">
        <v>33.936999999999998</v>
      </c>
      <c r="I50" s="13">
        <v>60.545999999999999</v>
      </c>
      <c r="J50" s="13">
        <v>30.295999999999999</v>
      </c>
      <c r="K50" s="13">
        <v>31.228999999999999</v>
      </c>
      <c r="L50" s="13">
        <v>22.178999999999998</v>
      </c>
      <c r="M50" s="13">
        <v>61.17</v>
      </c>
      <c r="N50" s="13">
        <v>32.46</v>
      </c>
      <c r="O50" s="13">
        <v>51.37</v>
      </c>
      <c r="P50" s="13">
        <v>51.960999999999999</v>
      </c>
      <c r="Q50" s="13">
        <v>36.749000000000002</v>
      </c>
      <c r="R50" s="13">
        <v>33.731999999999999</v>
      </c>
      <c r="S50" s="13">
        <v>51.527000000000001</v>
      </c>
      <c r="T50" s="13">
        <v>36.100999999999999</v>
      </c>
      <c r="U50" s="13">
        <v>64.596000000000004</v>
      </c>
      <c r="V50" s="13">
        <v>61.588000000000001</v>
      </c>
      <c r="W50" s="13">
        <v>42.061</v>
      </c>
      <c r="X50" s="13">
        <v>39.048999999999999</v>
      </c>
      <c r="Y50" s="13">
        <v>36.399000000000001</v>
      </c>
      <c r="Z50" s="13">
        <v>21.364000000000001</v>
      </c>
      <c r="AA50" s="13">
        <v>21.542000000000002</v>
      </c>
      <c r="AB50" s="13">
        <v>49.125309999999999</v>
      </c>
      <c r="AC50" s="13">
        <v>30.890740000000001</v>
      </c>
      <c r="AD50" s="13">
        <v>19.497</v>
      </c>
      <c r="AE50" s="13">
        <v>16.41752</v>
      </c>
      <c r="AF50" s="13">
        <v>23.00423</v>
      </c>
    </row>
    <row r="51" spans="1:32" ht="24.75" customHeight="1" x14ac:dyDescent="0.2">
      <c r="A51" s="39"/>
      <c r="B51" s="4" t="s">
        <v>52</v>
      </c>
      <c r="C51" s="6">
        <v>47.344000000000001</v>
      </c>
      <c r="D51" s="6">
        <v>77.929000000000002</v>
      </c>
      <c r="E51" s="6">
        <v>72.751999999999995</v>
      </c>
      <c r="F51" s="6">
        <v>71.739999999999995</v>
      </c>
      <c r="G51" s="6">
        <v>88.587000000000003</v>
      </c>
      <c r="H51" s="6">
        <v>97.125</v>
      </c>
      <c r="I51" s="6">
        <v>99.298000000000002</v>
      </c>
      <c r="J51" s="6">
        <v>111.34699999999999</v>
      </c>
      <c r="K51" s="6">
        <v>111.953</v>
      </c>
      <c r="L51" s="6">
        <v>84.897000000000006</v>
      </c>
      <c r="M51" s="6">
        <v>94.994</v>
      </c>
      <c r="N51" s="6">
        <v>76.298000000000002</v>
      </c>
      <c r="O51" s="6">
        <v>90.814999999999998</v>
      </c>
      <c r="P51" s="6">
        <v>122.352</v>
      </c>
      <c r="Q51" s="6">
        <v>68.192999999999998</v>
      </c>
      <c r="R51" s="6">
        <v>54.667999999999999</v>
      </c>
      <c r="S51" s="6">
        <v>95.183000000000007</v>
      </c>
      <c r="T51" s="6">
        <v>86.433999999999997</v>
      </c>
      <c r="U51" s="6">
        <v>80.355000000000004</v>
      </c>
      <c r="V51" s="6">
        <v>78.620999999999995</v>
      </c>
      <c r="W51" s="6">
        <v>69.894999999999996</v>
      </c>
      <c r="X51" s="6">
        <v>97.129000000000005</v>
      </c>
      <c r="Y51" s="6">
        <v>76.741</v>
      </c>
      <c r="Z51" s="6">
        <v>91.552000000000007</v>
      </c>
      <c r="AA51" s="6">
        <v>67.027000000000001</v>
      </c>
      <c r="AB51" s="6">
        <v>82.008809999999997</v>
      </c>
      <c r="AC51" s="6">
        <v>89.287320000000008</v>
      </c>
      <c r="AD51" s="6">
        <v>81.569000000000003</v>
      </c>
      <c r="AE51" s="6">
        <v>63.023949999999999</v>
      </c>
      <c r="AF51" s="6">
        <v>92.531469999999999</v>
      </c>
    </row>
    <row r="52" spans="1:32" ht="14" x14ac:dyDescent="0.2">
      <c r="A52" s="39"/>
      <c r="B52" s="5" t="s">
        <v>51</v>
      </c>
      <c r="C52" s="7">
        <v>31.71</v>
      </c>
      <c r="D52" s="7">
        <v>24.728999999999999</v>
      </c>
      <c r="E52" s="7">
        <v>28.064</v>
      </c>
      <c r="F52" s="7">
        <v>26.792000000000002</v>
      </c>
      <c r="G52" s="7">
        <v>26.327999999999999</v>
      </c>
      <c r="H52" s="7">
        <v>20.428000000000001</v>
      </c>
      <c r="I52" s="7">
        <v>45.395000000000003</v>
      </c>
      <c r="J52" s="7">
        <v>34.856999999999999</v>
      </c>
      <c r="K52" s="7">
        <v>29.850999999999999</v>
      </c>
      <c r="L52" s="7">
        <v>32.006999999999998</v>
      </c>
      <c r="M52" s="7">
        <v>22.33</v>
      </c>
      <c r="N52" s="7">
        <v>30.068000000000001</v>
      </c>
      <c r="O52" s="7">
        <v>55.597999999999999</v>
      </c>
      <c r="P52" s="7">
        <v>30.247</v>
      </c>
      <c r="Q52" s="7">
        <v>26.533999999999999</v>
      </c>
      <c r="R52" s="7">
        <v>25.815000000000001</v>
      </c>
      <c r="S52" s="7">
        <v>33.295999999999999</v>
      </c>
      <c r="T52" s="7">
        <v>28.254000000000001</v>
      </c>
      <c r="U52" s="7">
        <v>13.673999999999999</v>
      </c>
      <c r="V52" s="7">
        <v>15.75</v>
      </c>
      <c r="W52" s="7">
        <v>16.286999999999999</v>
      </c>
      <c r="X52" s="7">
        <v>22.771999999999998</v>
      </c>
      <c r="Y52" s="7">
        <v>25.928999999999998</v>
      </c>
      <c r="Z52" s="7">
        <v>17.143000000000001</v>
      </c>
      <c r="AA52" s="7">
        <v>30.248999999999999</v>
      </c>
      <c r="AB52" s="7">
        <v>23.025490000000001</v>
      </c>
      <c r="AC52" s="7">
        <v>28.412490000000002</v>
      </c>
      <c r="AD52" s="7">
        <v>42.046999999999997</v>
      </c>
      <c r="AE52" s="7">
        <v>11.52431</v>
      </c>
      <c r="AF52" s="7">
        <v>28.788599999999999</v>
      </c>
    </row>
    <row r="53" spans="1:32" ht="14" x14ac:dyDescent="0.2">
      <c r="A53" s="39"/>
      <c r="B53" s="4" t="s">
        <v>30</v>
      </c>
      <c r="C53" s="6">
        <v>325.76900000000001</v>
      </c>
      <c r="D53" s="6">
        <v>318.995</v>
      </c>
      <c r="E53" s="6">
        <v>281.63600000000002</v>
      </c>
      <c r="F53" s="6">
        <v>374.887</v>
      </c>
      <c r="G53" s="6">
        <v>347.90800000000002</v>
      </c>
      <c r="H53" s="6">
        <v>350.69200000000001</v>
      </c>
      <c r="I53" s="6">
        <v>331.22800000000001</v>
      </c>
      <c r="J53" s="6">
        <v>346.25700000000001</v>
      </c>
      <c r="K53" s="6">
        <v>381.40699999999998</v>
      </c>
      <c r="L53" s="6">
        <v>375.39600000000002</v>
      </c>
      <c r="M53" s="6">
        <v>342.99</v>
      </c>
      <c r="N53" s="6">
        <v>406.04399999999998</v>
      </c>
      <c r="O53" s="6">
        <v>390.17399999999998</v>
      </c>
      <c r="P53" s="6">
        <v>345.05599999999998</v>
      </c>
      <c r="Q53" s="6">
        <v>320.33100000000002</v>
      </c>
      <c r="R53" s="6">
        <v>286.26900000000001</v>
      </c>
      <c r="S53" s="6">
        <v>261.31099999999998</v>
      </c>
      <c r="T53" s="6">
        <v>226.197</v>
      </c>
      <c r="U53" s="6">
        <v>235.24799999999999</v>
      </c>
      <c r="V53" s="6">
        <v>263.64999999999998</v>
      </c>
      <c r="W53" s="6">
        <v>271.71699999999998</v>
      </c>
      <c r="X53" s="6">
        <v>264.31599999999997</v>
      </c>
      <c r="Y53" s="6">
        <v>353.32499999999999</v>
      </c>
      <c r="Z53" s="6">
        <v>383.42700000000002</v>
      </c>
      <c r="AA53" s="6">
        <v>325.22399999999999</v>
      </c>
      <c r="AB53" s="6">
        <v>329.84012000000001</v>
      </c>
      <c r="AC53" s="6">
        <v>294.77778000000001</v>
      </c>
      <c r="AD53" s="6">
        <v>307.339</v>
      </c>
      <c r="AE53" s="6">
        <v>364.56013999999999</v>
      </c>
      <c r="AF53" s="6">
        <v>370.69918000000001</v>
      </c>
    </row>
    <row r="54" spans="1:32" ht="14" x14ac:dyDescent="0.2">
      <c r="A54" s="39"/>
      <c r="B54" s="5" t="s">
        <v>49</v>
      </c>
      <c r="C54" s="7">
        <v>41.597000000000001</v>
      </c>
      <c r="D54" s="7">
        <v>54.198999999999998</v>
      </c>
      <c r="E54" s="7">
        <v>56.642000000000003</v>
      </c>
      <c r="F54" s="7">
        <v>69.12</v>
      </c>
      <c r="G54" s="7">
        <v>54.573</v>
      </c>
      <c r="H54" s="7">
        <v>56.017000000000003</v>
      </c>
      <c r="I54" s="7">
        <v>58.798000000000002</v>
      </c>
      <c r="J54" s="7">
        <v>47.83</v>
      </c>
      <c r="K54" s="7">
        <v>54.631999999999998</v>
      </c>
      <c r="L54" s="7">
        <v>50.765000000000001</v>
      </c>
      <c r="M54" s="7">
        <v>76.781000000000006</v>
      </c>
      <c r="N54" s="7">
        <v>76.715000000000003</v>
      </c>
      <c r="O54" s="7">
        <v>83.468999999999994</v>
      </c>
      <c r="P54" s="7">
        <v>48.095999999999997</v>
      </c>
      <c r="Q54" s="7">
        <v>81.103999999999999</v>
      </c>
      <c r="R54" s="7">
        <v>39.700000000000003</v>
      </c>
      <c r="S54" s="7">
        <v>54.107999999999997</v>
      </c>
      <c r="T54" s="7">
        <v>63.48</v>
      </c>
      <c r="U54" s="7">
        <v>65.266999999999996</v>
      </c>
      <c r="V54" s="7">
        <v>40.405000000000001</v>
      </c>
      <c r="W54" s="7">
        <v>59.445999999999998</v>
      </c>
      <c r="X54" s="7">
        <v>65.424000000000007</v>
      </c>
      <c r="Y54" s="7">
        <v>56.496000000000002</v>
      </c>
      <c r="Z54" s="7">
        <v>67.129000000000005</v>
      </c>
      <c r="AA54" s="7">
        <v>50.78</v>
      </c>
      <c r="AB54" s="7">
        <v>36.874809999999997</v>
      </c>
      <c r="AC54" s="7">
        <v>61.88402</v>
      </c>
      <c r="AD54" s="7">
        <v>53.216999999999999</v>
      </c>
      <c r="AE54" s="7">
        <v>50.609629999999996</v>
      </c>
      <c r="AF54" s="7">
        <v>42.675350000000002</v>
      </c>
    </row>
    <row r="55" spans="1:32" ht="14" x14ac:dyDescent="0.2">
      <c r="A55" s="33" t="s">
        <v>72</v>
      </c>
      <c r="B55" s="10" t="s">
        <v>11</v>
      </c>
      <c r="C55" s="11">
        <v>86.185000000000002</v>
      </c>
      <c r="D55" s="11">
        <v>164.15</v>
      </c>
      <c r="E55" s="11">
        <v>196.011</v>
      </c>
      <c r="F55" s="11">
        <v>178.62</v>
      </c>
      <c r="G55" s="11">
        <v>176.72</v>
      </c>
      <c r="H55" s="11">
        <v>201.381</v>
      </c>
      <c r="I55" s="11">
        <v>235.13800000000001</v>
      </c>
      <c r="J55" s="11">
        <v>65.271000000000001</v>
      </c>
      <c r="K55" s="11">
        <v>50.960999999999999</v>
      </c>
      <c r="L55" s="11">
        <v>70.183999999999997</v>
      </c>
      <c r="M55" s="11">
        <v>93.233999999999995</v>
      </c>
      <c r="N55" s="11">
        <v>67.971999999999994</v>
      </c>
      <c r="O55" s="11">
        <v>47.338000000000001</v>
      </c>
      <c r="P55" s="11">
        <v>61.905999999999999</v>
      </c>
      <c r="Q55" s="11">
        <v>42.213000000000001</v>
      </c>
      <c r="R55" s="11">
        <v>46.771999999999998</v>
      </c>
      <c r="S55" s="11">
        <v>48.627000000000002</v>
      </c>
      <c r="T55" s="11">
        <v>43.225000000000001</v>
      </c>
      <c r="U55" s="11">
        <v>45.162999999999997</v>
      </c>
      <c r="V55" s="11">
        <v>38.448</v>
      </c>
      <c r="W55" s="11">
        <v>59.747</v>
      </c>
      <c r="X55" s="11">
        <v>44.694000000000003</v>
      </c>
      <c r="Y55" s="11">
        <v>67.679000000000002</v>
      </c>
      <c r="Z55" s="11">
        <v>49.747</v>
      </c>
      <c r="AA55" s="11">
        <v>34.780999999999999</v>
      </c>
      <c r="AB55" s="11">
        <v>21.347570000000001</v>
      </c>
      <c r="AC55" s="11">
        <v>52.142040000000001</v>
      </c>
      <c r="AD55" s="11">
        <v>45.591999999999999</v>
      </c>
      <c r="AE55" s="11">
        <v>63.901429999999998</v>
      </c>
      <c r="AF55" s="11">
        <v>50.132760000000005</v>
      </c>
    </row>
    <row r="56" spans="1:32" ht="14" x14ac:dyDescent="0.2">
      <c r="A56" s="34"/>
      <c r="B56" s="5" t="s">
        <v>48</v>
      </c>
      <c r="C56" s="7">
        <v>27.768999999999998</v>
      </c>
      <c r="D56" s="7">
        <v>37.74</v>
      </c>
      <c r="E56" s="7">
        <v>28.571999999999999</v>
      </c>
      <c r="F56" s="7">
        <v>32.289000000000001</v>
      </c>
      <c r="G56" s="7">
        <v>25.317</v>
      </c>
      <c r="H56" s="7">
        <v>47.671999999999997</v>
      </c>
      <c r="I56" s="7">
        <v>36.329000000000001</v>
      </c>
      <c r="J56" s="7">
        <v>20.163</v>
      </c>
      <c r="K56" s="7">
        <v>34.375</v>
      </c>
      <c r="L56" s="7">
        <v>28.256</v>
      </c>
      <c r="M56" s="7">
        <v>6.7519999999999998</v>
      </c>
      <c r="N56" s="7">
        <v>11.417</v>
      </c>
      <c r="O56" s="7">
        <v>22.442</v>
      </c>
      <c r="P56" s="7">
        <v>10.548</v>
      </c>
      <c r="Q56" s="7">
        <v>11.473000000000001</v>
      </c>
      <c r="R56" s="7">
        <v>23.664999999999999</v>
      </c>
      <c r="S56" s="7">
        <v>17.422999999999998</v>
      </c>
      <c r="T56" s="7">
        <v>17.736000000000001</v>
      </c>
      <c r="U56" s="7">
        <v>5.8120000000000003</v>
      </c>
      <c r="V56" s="7">
        <v>7.1689999999999996</v>
      </c>
      <c r="W56" s="7">
        <v>18.670000000000002</v>
      </c>
      <c r="X56" s="7">
        <v>20.622</v>
      </c>
      <c r="Y56" s="7">
        <v>8.0269999999999992</v>
      </c>
      <c r="Z56" s="7">
        <v>9.5609999999999999</v>
      </c>
      <c r="AA56" s="7">
        <v>10.16</v>
      </c>
      <c r="AB56" s="7">
        <v>15.03201</v>
      </c>
      <c r="AC56" s="7">
        <v>17.401589999999999</v>
      </c>
      <c r="AD56" s="7">
        <v>11.17</v>
      </c>
      <c r="AE56" s="7">
        <v>11.677280000000001</v>
      </c>
      <c r="AF56" s="7">
        <v>14.96458</v>
      </c>
    </row>
    <row r="57" spans="1:32" ht="28" x14ac:dyDescent="0.2">
      <c r="A57" s="34"/>
      <c r="B57" s="4" t="s">
        <v>12</v>
      </c>
      <c r="C57" s="6">
        <v>416.49900000000002</v>
      </c>
      <c r="D57" s="6">
        <v>461.94299999999998</v>
      </c>
      <c r="E57" s="6">
        <v>492.78100000000001</v>
      </c>
      <c r="F57" s="6">
        <v>450.572</v>
      </c>
      <c r="G57" s="6">
        <v>450.92200000000003</v>
      </c>
      <c r="H57" s="6">
        <v>530.36900000000003</v>
      </c>
      <c r="I57" s="6">
        <v>395.512</v>
      </c>
      <c r="J57" s="6">
        <v>563.18100000000004</v>
      </c>
      <c r="K57" s="6">
        <v>557.43100000000004</v>
      </c>
      <c r="L57" s="6">
        <v>557.06799999999998</v>
      </c>
      <c r="M57" s="6">
        <v>537.23199999999997</v>
      </c>
      <c r="N57" s="6">
        <v>418.34500000000003</v>
      </c>
      <c r="O57" s="6">
        <v>438.06900000000002</v>
      </c>
      <c r="P57" s="6">
        <v>534.6</v>
      </c>
      <c r="Q57" s="6">
        <v>493.87200000000001</v>
      </c>
      <c r="R57" s="6">
        <v>405.06</v>
      </c>
      <c r="S57" s="6">
        <v>462.80500000000001</v>
      </c>
      <c r="T57" s="6">
        <v>489.54</v>
      </c>
      <c r="U57" s="6">
        <v>411.964</v>
      </c>
      <c r="V57" s="6">
        <v>530.89800000000002</v>
      </c>
      <c r="W57" s="6">
        <v>439.709</v>
      </c>
      <c r="X57" s="6">
        <v>441.53300000000002</v>
      </c>
      <c r="Y57" s="6">
        <v>478.71699999999998</v>
      </c>
      <c r="Z57" s="6">
        <v>371.18900000000002</v>
      </c>
      <c r="AA57" s="6">
        <v>389.798</v>
      </c>
      <c r="AB57" s="6">
        <v>452.10759999999999</v>
      </c>
      <c r="AC57" s="6">
        <v>459.03371000000004</v>
      </c>
      <c r="AD57" s="6">
        <v>425.62200000000001</v>
      </c>
      <c r="AE57" s="6">
        <v>480.07749000000001</v>
      </c>
      <c r="AF57" s="6">
        <v>534.7014200000001</v>
      </c>
    </row>
    <row r="58" spans="1:32" ht="14" x14ac:dyDescent="0.2">
      <c r="A58" s="34"/>
      <c r="B58" s="5" t="s">
        <v>47</v>
      </c>
      <c r="C58" s="7">
        <v>214.02799999999999</v>
      </c>
      <c r="D58" s="7">
        <v>247.791</v>
      </c>
      <c r="E58" s="7">
        <v>261.16800000000001</v>
      </c>
      <c r="F58" s="7">
        <v>285.399</v>
      </c>
      <c r="G58" s="7">
        <v>298.827</v>
      </c>
      <c r="H58" s="7">
        <v>245.00800000000001</v>
      </c>
      <c r="I58" s="7">
        <v>226.01</v>
      </c>
      <c r="J58" s="7">
        <v>295.42700000000002</v>
      </c>
      <c r="K58" s="7">
        <v>264.04300000000001</v>
      </c>
      <c r="L58" s="7">
        <v>247.21</v>
      </c>
      <c r="M58" s="7">
        <v>246.72499999999999</v>
      </c>
      <c r="N58" s="7">
        <v>244.95599999999999</v>
      </c>
      <c r="O58" s="7">
        <v>296.30399999999997</v>
      </c>
      <c r="P58" s="7">
        <v>252.68100000000001</v>
      </c>
      <c r="Q58" s="7">
        <v>234.73699999999999</v>
      </c>
      <c r="R58" s="7">
        <v>249.41</v>
      </c>
      <c r="S58" s="7">
        <v>219.84700000000001</v>
      </c>
      <c r="T58" s="7">
        <v>221.97300000000001</v>
      </c>
      <c r="U58" s="7">
        <v>234.41</v>
      </c>
      <c r="V58" s="7">
        <v>264.30200000000002</v>
      </c>
      <c r="W58" s="7">
        <v>235.703</v>
      </c>
      <c r="X58" s="7">
        <v>238.934</v>
      </c>
      <c r="Y58" s="7">
        <v>242.88499999999999</v>
      </c>
      <c r="Z58" s="7">
        <v>249.44399999999999</v>
      </c>
      <c r="AA58" s="7">
        <v>242.03800000000001</v>
      </c>
      <c r="AB58" s="7">
        <v>217.59967</v>
      </c>
      <c r="AC58" s="7">
        <v>251.89175</v>
      </c>
      <c r="AD58" s="7">
        <v>231.0359</v>
      </c>
      <c r="AE58" s="7">
        <v>244.10148999999998</v>
      </c>
      <c r="AF58" s="7">
        <v>241.05201</v>
      </c>
    </row>
    <row r="59" spans="1:32" ht="14" x14ac:dyDescent="0.2">
      <c r="A59" s="34"/>
      <c r="B59" s="4" t="s">
        <v>10</v>
      </c>
      <c r="C59" s="6">
        <v>123.69499999999999</v>
      </c>
      <c r="D59" s="6">
        <v>246.803</v>
      </c>
      <c r="E59" s="6">
        <v>260.048</v>
      </c>
      <c r="F59" s="6">
        <v>227.30799999999999</v>
      </c>
      <c r="G59" s="6">
        <v>267.858</v>
      </c>
      <c r="H59" s="6">
        <v>259.69400000000002</v>
      </c>
      <c r="I59" s="6">
        <v>223.07300000000001</v>
      </c>
      <c r="J59" s="6">
        <v>199.50399999999999</v>
      </c>
      <c r="K59" s="6">
        <v>240.358</v>
      </c>
      <c r="L59" s="6">
        <v>261.97699999999998</v>
      </c>
      <c r="M59" s="6">
        <v>250.02099999999999</v>
      </c>
      <c r="N59" s="6">
        <v>167.01599999999999</v>
      </c>
      <c r="O59" s="6">
        <v>136.23699999999999</v>
      </c>
      <c r="P59" s="6">
        <v>185.29</v>
      </c>
      <c r="Q59" s="6">
        <v>158.869</v>
      </c>
      <c r="R59" s="6">
        <v>112.48699999999999</v>
      </c>
      <c r="S59" s="6">
        <v>132.54499999999999</v>
      </c>
      <c r="T59" s="6">
        <v>134.53899999999999</v>
      </c>
      <c r="U59" s="6">
        <v>147.44499999999999</v>
      </c>
      <c r="V59" s="6">
        <v>124.96299999999999</v>
      </c>
      <c r="W59" s="6">
        <v>131.79400000000001</v>
      </c>
      <c r="X59" s="6">
        <v>144.28899999999999</v>
      </c>
      <c r="Y59" s="6">
        <v>116.405</v>
      </c>
      <c r="Z59" s="6">
        <v>138.738</v>
      </c>
      <c r="AA59" s="6">
        <v>88.103999999999999</v>
      </c>
      <c r="AB59" s="6">
        <v>91.15097999999999</v>
      </c>
      <c r="AC59" s="6">
        <v>147.37635</v>
      </c>
      <c r="AD59" s="6">
        <v>113.59399999999999</v>
      </c>
      <c r="AE59" s="6">
        <v>132.45401999999999</v>
      </c>
      <c r="AF59" s="6">
        <v>139.70084</v>
      </c>
    </row>
    <row r="60" spans="1:32" ht="14" x14ac:dyDescent="0.2">
      <c r="A60" s="40" t="s">
        <v>73</v>
      </c>
      <c r="B60" s="12" t="s">
        <v>8</v>
      </c>
      <c r="C60" s="13">
        <v>112.38200000000001</v>
      </c>
      <c r="D60" s="13">
        <v>111.86199999999999</v>
      </c>
      <c r="E60" s="13">
        <v>117.995</v>
      </c>
      <c r="F60" s="13">
        <v>83.007000000000005</v>
      </c>
      <c r="G60" s="13">
        <v>149.346</v>
      </c>
      <c r="H60" s="13">
        <v>138.41300000000001</v>
      </c>
      <c r="I60" s="13">
        <v>120.645</v>
      </c>
      <c r="J60" s="13">
        <v>109.533</v>
      </c>
      <c r="K60" s="13">
        <v>86.093000000000004</v>
      </c>
      <c r="L60" s="13">
        <v>81.844999999999999</v>
      </c>
      <c r="M60" s="13">
        <v>122.32299999999999</v>
      </c>
      <c r="N60" s="13">
        <v>100.593</v>
      </c>
      <c r="O60" s="13">
        <v>147.756</v>
      </c>
      <c r="P60" s="13">
        <v>108.61199999999999</v>
      </c>
      <c r="Q60" s="13">
        <v>79.908000000000001</v>
      </c>
      <c r="R60" s="13">
        <v>45.033000000000001</v>
      </c>
      <c r="S60" s="13">
        <v>56.567</v>
      </c>
      <c r="T60" s="13">
        <v>67.37</v>
      </c>
      <c r="U60" s="13">
        <v>74.272000000000006</v>
      </c>
      <c r="V60" s="13">
        <v>77.302000000000007</v>
      </c>
      <c r="W60" s="13">
        <v>93.418999999999997</v>
      </c>
      <c r="X60" s="13">
        <v>91.340999999999994</v>
      </c>
      <c r="Y60" s="13">
        <v>105.86</v>
      </c>
      <c r="Z60" s="13">
        <v>127.093</v>
      </c>
      <c r="AA60" s="13">
        <v>112.28100000000001</v>
      </c>
      <c r="AB60" s="13">
        <v>108.24723</v>
      </c>
      <c r="AC60" s="13">
        <v>64.17783</v>
      </c>
      <c r="AD60" s="13">
        <v>75</v>
      </c>
      <c r="AE60" s="13">
        <v>89.550070000000005</v>
      </c>
      <c r="AF60" s="13">
        <v>71.913250000000005</v>
      </c>
    </row>
    <row r="61" spans="1:32" ht="14" x14ac:dyDescent="0.2">
      <c r="A61" s="41"/>
      <c r="B61" s="4" t="s">
        <v>46</v>
      </c>
      <c r="C61" s="6">
        <v>53.055999999999997</v>
      </c>
      <c r="D61" s="6">
        <v>47.064999999999998</v>
      </c>
      <c r="E61" s="6">
        <v>49.274999999999999</v>
      </c>
      <c r="F61" s="6">
        <v>36.898000000000003</v>
      </c>
      <c r="G61" s="6">
        <v>47.828000000000003</v>
      </c>
      <c r="H61" s="6">
        <v>46.350999999999999</v>
      </c>
      <c r="I61" s="6">
        <v>43.41</v>
      </c>
      <c r="J61" s="6">
        <v>67.305999999999997</v>
      </c>
      <c r="K61" s="6">
        <v>49.671999999999997</v>
      </c>
      <c r="L61" s="6">
        <v>58.03</v>
      </c>
      <c r="M61" s="6">
        <v>41.167000000000002</v>
      </c>
      <c r="N61" s="6">
        <v>49.603000000000002</v>
      </c>
      <c r="O61" s="6">
        <v>63.264000000000003</v>
      </c>
      <c r="P61" s="6">
        <v>51.508000000000003</v>
      </c>
      <c r="Q61" s="6">
        <v>39.317</v>
      </c>
      <c r="R61" s="6">
        <v>18.087</v>
      </c>
      <c r="S61" s="6">
        <v>39.945</v>
      </c>
      <c r="T61" s="6">
        <v>18.071000000000002</v>
      </c>
      <c r="U61" s="6">
        <v>28.63</v>
      </c>
      <c r="V61" s="6">
        <v>20.053000000000001</v>
      </c>
      <c r="W61" s="6">
        <v>62.569000000000003</v>
      </c>
      <c r="X61" s="6">
        <v>40.579000000000001</v>
      </c>
      <c r="Y61" s="6">
        <v>39.561</v>
      </c>
      <c r="Z61" s="6">
        <v>22.363</v>
      </c>
      <c r="AA61" s="6">
        <v>31.971</v>
      </c>
      <c r="AB61" s="6">
        <v>44.502949999999998</v>
      </c>
      <c r="AC61" s="6">
        <v>35.434480000000001</v>
      </c>
      <c r="AD61" s="6">
        <v>40.911000000000001</v>
      </c>
      <c r="AE61" s="6">
        <v>34.707910000000005</v>
      </c>
      <c r="AF61" s="6">
        <v>25.727799999999998</v>
      </c>
    </row>
    <row r="62" spans="1:32" ht="14" x14ac:dyDescent="0.2">
      <c r="A62" s="41"/>
      <c r="B62" s="5" t="s">
        <v>9</v>
      </c>
      <c r="C62" s="7">
        <v>68.778000000000006</v>
      </c>
      <c r="D62" s="7">
        <v>36.773000000000003</v>
      </c>
      <c r="E62" s="7">
        <v>60.262999999999998</v>
      </c>
      <c r="F62" s="7">
        <v>82.534000000000006</v>
      </c>
      <c r="G62" s="7">
        <v>60.923000000000002</v>
      </c>
      <c r="H62" s="7">
        <v>51.965000000000003</v>
      </c>
      <c r="I62" s="7">
        <v>53.235999999999997</v>
      </c>
      <c r="J62" s="7">
        <v>115.774</v>
      </c>
      <c r="K62" s="7">
        <v>93.176000000000002</v>
      </c>
      <c r="L62" s="7">
        <v>92.572000000000003</v>
      </c>
      <c r="M62" s="7">
        <v>52.914000000000001</v>
      </c>
      <c r="N62" s="7">
        <v>99.679000000000002</v>
      </c>
      <c r="O62" s="7">
        <v>139.959</v>
      </c>
      <c r="P62" s="7">
        <v>64.096999999999994</v>
      </c>
      <c r="Q62" s="7">
        <v>88.643000000000001</v>
      </c>
      <c r="R62" s="7">
        <v>38.401000000000003</v>
      </c>
      <c r="S62" s="7">
        <v>57.956000000000003</v>
      </c>
      <c r="T62" s="7">
        <v>26.311</v>
      </c>
      <c r="U62" s="7">
        <v>16.253</v>
      </c>
      <c r="V62" s="7">
        <v>55.878999999999998</v>
      </c>
      <c r="W62" s="7">
        <v>55.372999999999998</v>
      </c>
      <c r="X62" s="7">
        <v>60.295000000000002</v>
      </c>
      <c r="Y62" s="7">
        <v>37.951999999999998</v>
      </c>
      <c r="Z62" s="7">
        <v>53.503</v>
      </c>
      <c r="AA62" s="7">
        <v>37.012999999999998</v>
      </c>
      <c r="AB62" s="7">
        <v>38.061980000000005</v>
      </c>
      <c r="AC62" s="7">
        <v>69.996340000000004</v>
      </c>
      <c r="AD62" s="7">
        <v>24.512</v>
      </c>
      <c r="AE62" s="7">
        <v>42.57132</v>
      </c>
      <c r="AF62" s="7">
        <v>41.12894</v>
      </c>
    </row>
    <row r="63" spans="1:32" ht="14" x14ac:dyDescent="0.2">
      <c r="A63" s="41"/>
      <c r="B63" s="4" t="s">
        <v>7</v>
      </c>
      <c r="C63" s="6">
        <v>651.404</v>
      </c>
      <c r="D63" s="6">
        <v>619.79300000000001</v>
      </c>
      <c r="E63" s="6">
        <v>658.654</v>
      </c>
      <c r="F63" s="6">
        <v>593.95299999999997</v>
      </c>
      <c r="G63" s="6">
        <v>647.94200000000001</v>
      </c>
      <c r="H63" s="6">
        <v>661.92399999999998</v>
      </c>
      <c r="I63" s="6">
        <v>669.40099999999995</v>
      </c>
      <c r="J63" s="6">
        <v>562.66399999999999</v>
      </c>
      <c r="K63" s="6">
        <v>577.17999999999995</v>
      </c>
      <c r="L63" s="6">
        <v>729.64700000000005</v>
      </c>
      <c r="M63" s="6">
        <v>563.98800000000006</v>
      </c>
      <c r="N63" s="6">
        <v>615.44200000000001</v>
      </c>
      <c r="O63" s="6">
        <v>644.53700000000003</v>
      </c>
      <c r="P63" s="6">
        <v>594.56899999999996</v>
      </c>
      <c r="Q63" s="6">
        <v>483.23399999999998</v>
      </c>
      <c r="R63" s="6">
        <v>430.464</v>
      </c>
      <c r="S63" s="6">
        <v>419.18200000000002</v>
      </c>
      <c r="T63" s="6">
        <v>462.30099999999999</v>
      </c>
      <c r="U63" s="6">
        <v>496.75900000000001</v>
      </c>
      <c r="V63" s="6">
        <v>534.86199999999997</v>
      </c>
      <c r="W63" s="6">
        <v>503.072</v>
      </c>
      <c r="X63" s="6">
        <v>553.45000000000005</v>
      </c>
      <c r="Y63" s="6">
        <v>493.024</v>
      </c>
      <c r="Z63" s="6">
        <v>570.28300000000002</v>
      </c>
      <c r="AA63" s="6">
        <v>582.51300000000003</v>
      </c>
      <c r="AB63" s="6">
        <v>500.67629999999997</v>
      </c>
      <c r="AC63" s="6">
        <v>512.43425999999999</v>
      </c>
      <c r="AD63" s="6">
        <v>522.95699999999999</v>
      </c>
      <c r="AE63" s="6">
        <v>535.16468999999995</v>
      </c>
      <c r="AF63" s="6">
        <v>455.24900000000002</v>
      </c>
    </row>
    <row r="64" spans="1:32" ht="29" thickBot="1" x14ac:dyDescent="0.25">
      <c r="A64" s="42"/>
      <c r="B64" s="14" t="s">
        <v>6</v>
      </c>
      <c r="C64" s="15">
        <v>756.49300000000005</v>
      </c>
      <c r="D64" s="15">
        <v>757.279</v>
      </c>
      <c r="E64" s="15">
        <v>828.01300000000003</v>
      </c>
      <c r="F64" s="15">
        <v>793.351</v>
      </c>
      <c r="G64" s="15">
        <v>603.96199999999999</v>
      </c>
      <c r="H64" s="15">
        <v>730.94600000000003</v>
      </c>
      <c r="I64" s="15">
        <v>803.005</v>
      </c>
      <c r="J64" s="15">
        <v>635.601</v>
      </c>
      <c r="K64" s="15">
        <v>722.34799999999996</v>
      </c>
      <c r="L64" s="15">
        <v>715.625</v>
      </c>
      <c r="M64" s="15">
        <v>645.02599999999995</v>
      </c>
      <c r="N64" s="15">
        <v>699.28300000000002</v>
      </c>
      <c r="O64" s="15">
        <v>707.32600000000002</v>
      </c>
      <c r="P64" s="15">
        <v>712.67600000000004</v>
      </c>
      <c r="Q64" s="15">
        <v>568.70399999999995</v>
      </c>
      <c r="R64" s="15">
        <v>356.36500000000001</v>
      </c>
      <c r="S64" s="15">
        <v>368.52</v>
      </c>
      <c r="T64" s="15">
        <v>387.12200000000001</v>
      </c>
      <c r="U64" s="15">
        <v>432.16199999999998</v>
      </c>
      <c r="V64" s="15">
        <v>459.50900000000001</v>
      </c>
      <c r="W64" s="15">
        <v>534.476</v>
      </c>
      <c r="X64" s="15">
        <v>626.98099999999999</v>
      </c>
      <c r="Y64" s="15">
        <v>567.476</v>
      </c>
      <c r="Z64" s="15">
        <v>539.51700000000005</v>
      </c>
      <c r="AA64" s="15">
        <v>602.94799999999998</v>
      </c>
      <c r="AB64" s="15">
        <v>576.14731000000006</v>
      </c>
      <c r="AC64" s="15">
        <v>575.72636</v>
      </c>
      <c r="AD64" s="15">
        <v>495.33300000000003</v>
      </c>
      <c r="AE64" s="15">
        <v>547.61755000000005</v>
      </c>
      <c r="AF64" s="15">
        <v>531.88943999999992</v>
      </c>
    </row>
    <row r="65" spans="31:31" ht="15" x14ac:dyDescent="0.2">
      <c r="AE65" s="19"/>
    </row>
    <row r="66" spans="31:31" ht="15" x14ac:dyDescent="0.2">
      <c r="AE66" s="19"/>
    </row>
    <row r="67" spans="31:31" ht="15" x14ac:dyDescent="0.2">
      <c r="AE67" s="19"/>
    </row>
    <row r="68" spans="31:31" ht="15" x14ac:dyDescent="0.2">
      <c r="AE68" s="19"/>
    </row>
    <row r="69" spans="31:31" ht="15" x14ac:dyDescent="0.2">
      <c r="AE69" s="19"/>
    </row>
    <row r="70" spans="31:31" ht="15" x14ac:dyDescent="0.2">
      <c r="AE70" s="19"/>
    </row>
    <row r="71" spans="31:31" ht="15" x14ac:dyDescent="0.2">
      <c r="AE71" s="19"/>
    </row>
    <row r="72" spans="31:31" ht="15" x14ac:dyDescent="0.2">
      <c r="AE72" s="19"/>
    </row>
    <row r="73" spans="31:31" ht="15" x14ac:dyDescent="0.2">
      <c r="AE73" s="19"/>
    </row>
    <row r="74" spans="31:31" ht="15" x14ac:dyDescent="0.2">
      <c r="AE74" s="19"/>
    </row>
    <row r="75" spans="31:31" ht="15" x14ac:dyDescent="0.2">
      <c r="AE75" s="19"/>
    </row>
    <row r="76" spans="31:31" ht="15" x14ac:dyDescent="0.2">
      <c r="AE76" s="19"/>
    </row>
    <row r="77" spans="31:31" ht="15.75" customHeight="1" x14ac:dyDescent="0.2">
      <c r="AE77" s="19"/>
    </row>
    <row r="78" spans="31:31" ht="15" x14ac:dyDescent="0.2">
      <c r="AE78" s="19"/>
    </row>
    <row r="79" spans="31:31" ht="15" x14ac:dyDescent="0.2">
      <c r="AE79" s="19"/>
    </row>
    <row r="80" spans="31:31" ht="15" x14ac:dyDescent="0.2">
      <c r="AE80" s="19"/>
    </row>
    <row r="81" spans="31:31" ht="15" x14ac:dyDescent="0.2">
      <c r="AE81" s="19"/>
    </row>
    <row r="82" spans="31:31" ht="15" x14ac:dyDescent="0.2">
      <c r="AE82" s="19"/>
    </row>
    <row r="83" spans="31:31" ht="15" x14ac:dyDescent="0.2">
      <c r="AE83" s="19"/>
    </row>
    <row r="84" spans="31:31" ht="15" x14ac:dyDescent="0.2">
      <c r="AE84" s="19"/>
    </row>
    <row r="85" spans="31:31" ht="15" x14ac:dyDescent="0.2">
      <c r="AE85" s="19"/>
    </row>
    <row r="86" spans="31:31" ht="15" x14ac:dyDescent="0.2">
      <c r="AE86" s="19"/>
    </row>
    <row r="87" spans="31:31" ht="15" x14ac:dyDescent="0.2">
      <c r="AE87" s="19"/>
    </row>
    <row r="88" spans="31:31" ht="15" x14ac:dyDescent="0.2">
      <c r="AE88" s="19"/>
    </row>
    <row r="89" spans="31:31" ht="15" x14ac:dyDescent="0.2">
      <c r="AE89" s="19"/>
    </row>
    <row r="90" spans="31:31" ht="15" x14ac:dyDescent="0.2">
      <c r="AE90" s="19"/>
    </row>
    <row r="91" spans="31:31" ht="15" x14ac:dyDescent="0.2">
      <c r="AE91" s="19"/>
    </row>
    <row r="92" spans="31:31" ht="15" x14ac:dyDescent="0.2">
      <c r="AE92" s="19"/>
    </row>
    <row r="93" spans="31:31" ht="15" x14ac:dyDescent="0.2">
      <c r="AE93" s="19"/>
    </row>
    <row r="94" spans="31:31" ht="15" x14ac:dyDescent="0.2">
      <c r="AE94" s="19"/>
    </row>
    <row r="95" spans="31:31" ht="15" x14ac:dyDescent="0.2">
      <c r="AE95" s="19"/>
    </row>
    <row r="96" spans="31:31" ht="15" x14ac:dyDescent="0.2">
      <c r="AE96" s="19"/>
    </row>
    <row r="97" spans="31:31" ht="15" x14ac:dyDescent="0.2">
      <c r="AE97" s="19"/>
    </row>
    <row r="98" spans="31:31" ht="15" x14ac:dyDescent="0.2">
      <c r="AE98" s="19"/>
    </row>
    <row r="99" spans="31:31" ht="15" x14ac:dyDescent="0.2">
      <c r="AE99" s="19"/>
    </row>
    <row r="100" spans="31:31" ht="15" customHeight="1" x14ac:dyDescent="0.2">
      <c r="AE100" s="19"/>
    </row>
    <row r="101" spans="31:31" ht="15" x14ac:dyDescent="0.2">
      <c r="AE101" s="19"/>
    </row>
    <row r="102" spans="31:31" ht="15" x14ac:dyDescent="0.2">
      <c r="AE102" s="19"/>
    </row>
    <row r="103" spans="31:31" ht="15" x14ac:dyDescent="0.2">
      <c r="AE103" s="19"/>
    </row>
    <row r="104" spans="31:31" ht="15" x14ac:dyDescent="0.2">
      <c r="AE104" s="19"/>
    </row>
    <row r="105" spans="31:31" ht="15" x14ac:dyDescent="0.2">
      <c r="AE105" s="19"/>
    </row>
    <row r="106" spans="31:31" ht="15" x14ac:dyDescent="0.2">
      <c r="AE106" s="19"/>
    </row>
    <row r="107" spans="31:31" ht="15" x14ac:dyDescent="0.2">
      <c r="AE107" s="19"/>
    </row>
    <row r="108" spans="31:31" ht="15" x14ac:dyDescent="0.2">
      <c r="AE108" s="19"/>
    </row>
    <row r="109" spans="31:31" ht="15" x14ac:dyDescent="0.2">
      <c r="AE109" s="19"/>
    </row>
    <row r="110" spans="31:31" ht="15" x14ac:dyDescent="0.2">
      <c r="AE110" s="19"/>
    </row>
    <row r="111" spans="31:31" ht="15" x14ac:dyDescent="0.2">
      <c r="AE111" s="19"/>
    </row>
    <row r="112" spans="31:31" ht="15" x14ac:dyDescent="0.2">
      <c r="AE112" s="19"/>
    </row>
    <row r="113" spans="31:31" ht="15" x14ac:dyDescent="0.2">
      <c r="AE113" s="19"/>
    </row>
    <row r="114" spans="31:31" ht="15" x14ac:dyDescent="0.2">
      <c r="AE114" s="19"/>
    </row>
    <row r="115" spans="31:31" ht="15" x14ac:dyDescent="0.2">
      <c r="AE115" s="19"/>
    </row>
    <row r="116" spans="31:31" ht="15" x14ac:dyDescent="0.2">
      <c r="AE116" s="19"/>
    </row>
    <row r="117" spans="31:31" ht="15" x14ac:dyDescent="0.2">
      <c r="AE117" s="19"/>
    </row>
    <row r="118" spans="31:31" ht="15" x14ac:dyDescent="0.2">
      <c r="AE118" s="19"/>
    </row>
    <row r="119" spans="31:31" ht="15" x14ac:dyDescent="0.2">
      <c r="AE119" s="19"/>
    </row>
    <row r="120" spans="31:31" ht="15" x14ac:dyDescent="0.2">
      <c r="AE120" s="19"/>
    </row>
    <row r="121" spans="31:31" ht="15" x14ac:dyDescent="0.2">
      <c r="AE121" s="19"/>
    </row>
    <row r="122" spans="31:31" ht="15" x14ac:dyDescent="0.2">
      <c r="AE122" s="19"/>
    </row>
    <row r="123" spans="31:31" ht="15" x14ac:dyDescent="0.2">
      <c r="AE123" s="19"/>
    </row>
    <row r="124" spans="31:31" ht="15" x14ac:dyDescent="0.2">
      <c r="AE124" s="19"/>
    </row>
    <row r="125" spans="31:31" ht="15" x14ac:dyDescent="0.2">
      <c r="AE125" s="19"/>
    </row>
    <row r="126" spans="31:31" ht="15" x14ac:dyDescent="0.2">
      <c r="AE126" s="19"/>
    </row>
    <row r="127" spans="31:31" ht="15" x14ac:dyDescent="0.2">
      <c r="AE127" s="19"/>
    </row>
    <row r="128" spans="31:31" ht="15" x14ac:dyDescent="0.2">
      <c r="AE128" s="19"/>
    </row>
    <row r="129" spans="31:31" ht="15" x14ac:dyDescent="0.2">
      <c r="AE129" s="19"/>
    </row>
    <row r="130" spans="31:31" ht="15" x14ac:dyDescent="0.2">
      <c r="AE130" s="19"/>
    </row>
    <row r="131" spans="31:31" ht="15" x14ac:dyDescent="0.2">
      <c r="AE131" s="19"/>
    </row>
    <row r="132" spans="31:31" ht="15" x14ac:dyDescent="0.2">
      <c r="AE132" s="19"/>
    </row>
    <row r="133" spans="31:31" ht="15" x14ac:dyDescent="0.2">
      <c r="AE133" s="19"/>
    </row>
    <row r="134" spans="31:31" ht="15" x14ac:dyDescent="0.2">
      <c r="AE134" s="19"/>
    </row>
    <row r="135" spans="31:31" ht="15" x14ac:dyDescent="0.2">
      <c r="AE135" s="19"/>
    </row>
    <row r="136" spans="31:31" ht="15" x14ac:dyDescent="0.2">
      <c r="AE136" s="19"/>
    </row>
    <row r="137" spans="31:31" ht="15" x14ac:dyDescent="0.2">
      <c r="AE137" s="19"/>
    </row>
    <row r="138" spans="31:31" ht="15" x14ac:dyDescent="0.2">
      <c r="AE138" s="19"/>
    </row>
    <row r="139" spans="31:31" ht="15" x14ac:dyDescent="0.2">
      <c r="AE139" s="19"/>
    </row>
    <row r="140" spans="31:31" ht="15" x14ac:dyDescent="0.2">
      <c r="AE140" s="19"/>
    </row>
    <row r="141" spans="31:31" ht="15" x14ac:dyDescent="0.2">
      <c r="AE141" s="19"/>
    </row>
    <row r="142" spans="31:31" ht="15" x14ac:dyDescent="0.2">
      <c r="AE142" s="19"/>
    </row>
    <row r="143" spans="31:31" ht="15" x14ac:dyDescent="0.2">
      <c r="AE143" s="19"/>
    </row>
    <row r="144" spans="31:31" ht="15" x14ac:dyDescent="0.2">
      <c r="AE144" s="19"/>
    </row>
    <row r="145" spans="31:31" ht="15" x14ac:dyDescent="0.2">
      <c r="AE145" s="19"/>
    </row>
    <row r="146" spans="31:31" ht="15" x14ac:dyDescent="0.2">
      <c r="AE146" s="19"/>
    </row>
    <row r="147" spans="31:31" ht="15" x14ac:dyDescent="0.2">
      <c r="AE147" s="19"/>
    </row>
    <row r="148" spans="31:31" ht="15" x14ac:dyDescent="0.2">
      <c r="AE148" s="19"/>
    </row>
    <row r="149" spans="31:31" ht="15" x14ac:dyDescent="0.2">
      <c r="AE149" s="19"/>
    </row>
    <row r="150" spans="31:31" ht="15" x14ac:dyDescent="0.2">
      <c r="AE150" s="19"/>
    </row>
    <row r="151" spans="31:31" ht="15" x14ac:dyDescent="0.2">
      <c r="AE151" s="19"/>
    </row>
    <row r="152" spans="31:31" ht="15" x14ac:dyDescent="0.2">
      <c r="AE152" s="19"/>
    </row>
    <row r="153" spans="31:31" ht="15" x14ac:dyDescent="0.2">
      <c r="AE153" s="19"/>
    </row>
    <row r="154" spans="31:31" ht="15" x14ac:dyDescent="0.2">
      <c r="AE154" s="19"/>
    </row>
    <row r="155" spans="31:31" ht="15" x14ac:dyDescent="0.2">
      <c r="AE155" s="19"/>
    </row>
    <row r="156" spans="31:31" ht="15" x14ac:dyDescent="0.2">
      <c r="AE156" s="19"/>
    </row>
    <row r="157" spans="31:31" ht="15" x14ac:dyDescent="0.2">
      <c r="AE157" s="19"/>
    </row>
    <row r="158" spans="31:31" ht="15" x14ac:dyDescent="0.2">
      <c r="AE158" s="19"/>
    </row>
    <row r="159" spans="31:31" ht="15" x14ac:dyDescent="0.2">
      <c r="AE159" s="19"/>
    </row>
    <row r="160" spans="31:31" ht="15" x14ac:dyDescent="0.2">
      <c r="AE160" s="19"/>
    </row>
    <row r="161" spans="31:31" ht="15" x14ac:dyDescent="0.2">
      <c r="AE161" s="19"/>
    </row>
    <row r="162" spans="31:31" ht="15" x14ac:dyDescent="0.2">
      <c r="AE162" s="19"/>
    </row>
    <row r="163" spans="31:31" ht="15" x14ac:dyDescent="0.2">
      <c r="AE163" s="19"/>
    </row>
    <row r="164" spans="31:31" ht="15" x14ac:dyDescent="0.2">
      <c r="AE164" s="19"/>
    </row>
    <row r="165" spans="31:31" ht="15" x14ac:dyDescent="0.2">
      <c r="AE165" s="19"/>
    </row>
    <row r="166" spans="31:31" ht="15.75" customHeight="1" x14ac:dyDescent="0.2">
      <c r="AE166" s="19"/>
    </row>
    <row r="167" spans="31:31" ht="15" x14ac:dyDescent="0.2">
      <c r="AE167" s="19"/>
    </row>
    <row r="168" spans="31:31" ht="15" x14ac:dyDescent="0.2">
      <c r="AE168" s="19"/>
    </row>
    <row r="169" spans="31:31" ht="15" x14ac:dyDescent="0.2">
      <c r="AE169" s="19"/>
    </row>
    <row r="170" spans="31:31" ht="15" x14ac:dyDescent="0.2">
      <c r="AE170" s="19"/>
    </row>
    <row r="171" spans="31:31" ht="15" x14ac:dyDescent="0.2">
      <c r="AE171" s="19"/>
    </row>
    <row r="172" spans="31:31" ht="15" x14ac:dyDescent="0.2">
      <c r="AE172" s="19"/>
    </row>
    <row r="173" spans="31:31" ht="15" x14ac:dyDescent="0.2">
      <c r="AE173" s="19"/>
    </row>
    <row r="174" spans="31:31" ht="15" x14ac:dyDescent="0.2">
      <c r="AE174" s="19"/>
    </row>
    <row r="175" spans="31:31" ht="15" x14ac:dyDescent="0.2">
      <c r="AE175" s="19"/>
    </row>
    <row r="176" spans="31:31" ht="15" x14ac:dyDescent="0.2">
      <c r="AE176" s="19"/>
    </row>
    <row r="177" spans="31:31" ht="15" x14ac:dyDescent="0.2">
      <c r="AE177" s="19"/>
    </row>
    <row r="178" spans="31:31" ht="15" x14ac:dyDescent="0.2">
      <c r="AE178" s="19"/>
    </row>
    <row r="179" spans="31:31" ht="15" x14ac:dyDescent="0.2">
      <c r="AE179" s="19"/>
    </row>
    <row r="180" spans="31:31" ht="15" x14ac:dyDescent="0.2">
      <c r="AE180" s="19"/>
    </row>
    <row r="181" spans="31:31" ht="15" x14ac:dyDescent="0.2">
      <c r="AE181" s="19"/>
    </row>
    <row r="182" spans="31:31" ht="15" x14ac:dyDescent="0.2">
      <c r="AE182" s="19"/>
    </row>
    <row r="183" spans="31:31" ht="15" x14ac:dyDescent="0.2">
      <c r="AE183" s="19"/>
    </row>
    <row r="184" spans="31:31" ht="15" x14ac:dyDescent="0.2">
      <c r="AE184" s="19"/>
    </row>
    <row r="185" spans="31:31" ht="15" x14ac:dyDescent="0.2">
      <c r="AE185" s="19"/>
    </row>
    <row r="186" spans="31:31" ht="15" x14ac:dyDescent="0.2">
      <c r="AE186" s="19"/>
    </row>
    <row r="187" spans="31:31" ht="15" x14ac:dyDescent="0.2">
      <c r="AE187" s="19"/>
    </row>
    <row r="188" spans="31:31" ht="15" x14ac:dyDescent="0.2">
      <c r="AE188" s="19"/>
    </row>
    <row r="189" spans="31:31" ht="15" x14ac:dyDescent="0.2">
      <c r="AE189" s="19"/>
    </row>
    <row r="190" spans="31:31" ht="15" x14ac:dyDescent="0.2">
      <c r="AE190" s="19"/>
    </row>
    <row r="191" spans="31:31" ht="15" x14ac:dyDescent="0.2">
      <c r="AE191" s="19"/>
    </row>
    <row r="192" spans="31:31" ht="15" x14ac:dyDescent="0.2">
      <c r="AE192" s="19"/>
    </row>
    <row r="193" spans="31:31" ht="15" x14ac:dyDescent="0.2">
      <c r="AE193" s="19"/>
    </row>
    <row r="194" spans="31:31" ht="15" x14ac:dyDescent="0.2">
      <c r="AE194" s="19"/>
    </row>
    <row r="195" spans="31:31" ht="15" x14ac:dyDescent="0.2">
      <c r="AE195" s="19"/>
    </row>
    <row r="196" spans="31:31" ht="15" x14ac:dyDescent="0.2">
      <c r="AE196" s="19"/>
    </row>
    <row r="197" spans="31:31" ht="15" x14ac:dyDescent="0.2">
      <c r="AE197" s="19"/>
    </row>
    <row r="198" spans="31:31" ht="15" x14ac:dyDescent="0.2">
      <c r="AE198" s="19"/>
    </row>
    <row r="199" spans="31:31" ht="15" x14ac:dyDescent="0.2">
      <c r="AE199" s="19"/>
    </row>
    <row r="200" spans="31:31" ht="15" x14ac:dyDescent="0.2">
      <c r="AE200" s="19"/>
    </row>
    <row r="201" spans="31:31" ht="15" x14ac:dyDescent="0.2">
      <c r="AE201" s="19"/>
    </row>
    <row r="202" spans="31:31" ht="15" x14ac:dyDescent="0.2">
      <c r="AE202" s="19"/>
    </row>
    <row r="203" spans="31:31" ht="15" x14ac:dyDescent="0.2">
      <c r="AE203" s="19"/>
    </row>
    <row r="204" spans="31:31" ht="15" x14ac:dyDescent="0.2">
      <c r="AE204" s="19"/>
    </row>
    <row r="205" spans="31:31" ht="15" x14ac:dyDescent="0.2">
      <c r="AE205" s="19"/>
    </row>
    <row r="206" spans="31:31" ht="15" x14ac:dyDescent="0.2">
      <c r="AE206" s="19"/>
    </row>
    <row r="207" spans="31:31" ht="15" x14ac:dyDescent="0.2">
      <c r="AE207" s="19"/>
    </row>
    <row r="208" spans="31:31" ht="15" x14ac:dyDescent="0.2">
      <c r="AE208" s="19"/>
    </row>
    <row r="209" spans="31:31" ht="15" x14ac:dyDescent="0.2">
      <c r="AE209" s="19"/>
    </row>
    <row r="210" spans="31:31" ht="15" x14ac:dyDescent="0.2">
      <c r="AE210" s="19"/>
    </row>
    <row r="211" spans="31:31" ht="15" x14ac:dyDescent="0.2">
      <c r="AE211" s="19"/>
    </row>
    <row r="212" spans="31:31" ht="15" x14ac:dyDescent="0.2">
      <c r="AE212" s="19"/>
    </row>
    <row r="213" spans="31:31" ht="15" x14ac:dyDescent="0.2">
      <c r="AE213" s="19"/>
    </row>
    <row r="214" spans="31:31" ht="15" x14ac:dyDescent="0.2">
      <c r="AE214" s="19"/>
    </row>
    <row r="215" spans="31:31" ht="15" x14ac:dyDescent="0.2">
      <c r="AE215" s="19"/>
    </row>
    <row r="216" spans="31:31" ht="15" x14ac:dyDescent="0.2">
      <c r="AE216" s="19"/>
    </row>
    <row r="217" spans="31:31" ht="15" x14ac:dyDescent="0.2">
      <c r="AE217" s="19"/>
    </row>
    <row r="218" spans="31:31" ht="15" x14ac:dyDescent="0.2">
      <c r="AE218" s="19"/>
    </row>
    <row r="219" spans="31:31" ht="15" x14ac:dyDescent="0.2">
      <c r="AE219" s="19"/>
    </row>
    <row r="220" spans="31:31" ht="15" x14ac:dyDescent="0.2">
      <c r="AE220" s="19"/>
    </row>
    <row r="245" ht="15.75" customHeight="1" x14ac:dyDescent="0.2"/>
    <row r="285" ht="15" customHeight="1" x14ac:dyDescent="0.2"/>
    <row r="304" ht="15.75" customHeight="1" x14ac:dyDescent="0.2"/>
    <row r="328" ht="15.75" customHeight="1" x14ac:dyDescent="0.2"/>
    <row r="348" ht="15.75" customHeight="1" x14ac:dyDescent="0.2"/>
    <row r="528" ht="15.75" customHeight="1" x14ac:dyDescent="0.2"/>
    <row r="564" ht="15.75" customHeight="1" x14ac:dyDescent="0.2"/>
    <row r="587" ht="15.75" customHeight="1" x14ac:dyDescent="0.2"/>
    <row r="617" ht="15.75" customHeight="1" x14ac:dyDescent="0.2"/>
  </sheetData>
  <mergeCells count="14">
    <mergeCell ref="A55:A59"/>
    <mergeCell ref="A60:A64"/>
    <mergeCell ref="A25:A29"/>
    <mergeCell ref="A30:A33"/>
    <mergeCell ref="A34:A38"/>
    <mergeCell ref="A39:A43"/>
    <mergeCell ref="A44:A48"/>
    <mergeCell ref="A50:A54"/>
    <mergeCell ref="A21:A24"/>
    <mergeCell ref="A4:B4"/>
    <mergeCell ref="A5:A9"/>
    <mergeCell ref="A10:A12"/>
    <mergeCell ref="A13:A17"/>
    <mergeCell ref="A18:A20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33"/>
  <sheetViews>
    <sheetView showGridLines="0" workbookViewId="0">
      <pane xSplit="1" topLeftCell="U1" activePane="topRight" state="frozen"/>
      <selection pane="topRight" activeCell="Z18" sqref="Z18:Z31"/>
    </sheetView>
  </sheetViews>
  <sheetFormatPr baseColWidth="10" defaultColWidth="10.6640625" defaultRowHeight="15" x14ac:dyDescent="0.2"/>
  <cols>
    <col min="1" max="1" width="31" customWidth="1"/>
    <col min="34" max="34" width="14.33203125" customWidth="1"/>
  </cols>
  <sheetData>
    <row r="1" spans="1:31" x14ac:dyDescent="0.2">
      <c r="A1" s="18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ht="15.75" customHeight="1" x14ac:dyDescent="0.2">
      <c r="A2" s="8" t="s">
        <v>77</v>
      </c>
      <c r="B2" s="8">
        <v>201901</v>
      </c>
      <c r="C2" s="8">
        <v>201902</v>
      </c>
      <c r="D2" s="8">
        <v>201903</v>
      </c>
      <c r="E2" s="8">
        <v>201904</v>
      </c>
      <c r="F2" s="8">
        <v>201905</v>
      </c>
      <c r="G2" s="8">
        <v>201906</v>
      </c>
      <c r="H2" s="8">
        <v>201907</v>
      </c>
      <c r="I2" s="8">
        <v>201908</v>
      </c>
      <c r="J2" s="8">
        <v>201909</v>
      </c>
      <c r="K2" s="8">
        <v>201910</v>
      </c>
      <c r="L2" s="8">
        <v>201911</v>
      </c>
      <c r="M2" s="8">
        <v>201912</v>
      </c>
      <c r="N2" s="8">
        <v>202001</v>
      </c>
      <c r="O2" s="8">
        <v>202002</v>
      </c>
      <c r="P2" s="8">
        <v>202003</v>
      </c>
      <c r="Q2" s="8">
        <v>202004</v>
      </c>
      <c r="R2" s="8">
        <v>202005</v>
      </c>
      <c r="S2" s="8">
        <v>202006</v>
      </c>
      <c r="T2" s="8">
        <v>202007</v>
      </c>
      <c r="U2" s="8">
        <v>202008</v>
      </c>
      <c r="V2" s="8">
        <v>202009</v>
      </c>
      <c r="W2" s="8">
        <v>202010</v>
      </c>
      <c r="X2" s="8">
        <v>202011</v>
      </c>
      <c r="Y2" s="8">
        <v>202012</v>
      </c>
      <c r="Z2" s="8">
        <v>202101</v>
      </c>
      <c r="AA2" s="8">
        <v>202102</v>
      </c>
      <c r="AB2" s="8">
        <v>202103</v>
      </c>
      <c r="AC2" s="8">
        <v>202104</v>
      </c>
      <c r="AD2" s="8">
        <v>202105</v>
      </c>
      <c r="AE2" s="8">
        <v>202106</v>
      </c>
    </row>
    <row r="3" spans="1:31" ht="15.75" customHeight="1" x14ac:dyDescent="0.2">
      <c r="A3" s="10" t="s">
        <v>76</v>
      </c>
      <c r="B3" s="11">
        <v>21649.861000000001</v>
      </c>
      <c r="C3" s="11">
        <v>22071.182000000001</v>
      </c>
      <c r="D3" s="11">
        <v>22114.055</v>
      </c>
      <c r="E3" s="11">
        <v>21896.027999999998</v>
      </c>
      <c r="F3" s="11">
        <v>22164.214</v>
      </c>
      <c r="G3" s="11">
        <v>22618.083999999999</v>
      </c>
      <c r="H3" s="11">
        <v>22139.996999999999</v>
      </c>
      <c r="I3" s="11">
        <v>22115.973000000002</v>
      </c>
      <c r="J3" s="11">
        <v>22229.542000000001</v>
      </c>
      <c r="K3" s="11">
        <v>22813.246999999999</v>
      </c>
      <c r="L3" s="11">
        <v>22874.449000000001</v>
      </c>
      <c r="M3" s="11">
        <v>22760.73</v>
      </c>
      <c r="N3" s="11">
        <v>21544.846000000001</v>
      </c>
      <c r="O3" s="11">
        <v>22005.79</v>
      </c>
      <c r="P3" s="11">
        <v>20530.606</v>
      </c>
      <c r="Q3" s="11">
        <v>16524.627</v>
      </c>
      <c r="R3" s="11">
        <v>17262.385999999999</v>
      </c>
      <c r="S3" s="11">
        <v>18344.624</v>
      </c>
      <c r="T3" s="11">
        <v>17983.555</v>
      </c>
      <c r="U3" s="11">
        <v>19697.083999999999</v>
      </c>
      <c r="V3" s="11">
        <v>20231.947</v>
      </c>
      <c r="W3" s="11">
        <v>21274.547999999999</v>
      </c>
      <c r="X3" s="11">
        <v>21312.577000000001</v>
      </c>
      <c r="Y3" s="11">
        <v>21409.111000000001</v>
      </c>
      <c r="Z3" s="11">
        <v>19967.802</v>
      </c>
      <c r="AA3" s="11">
        <v>20814.849813999997</v>
      </c>
      <c r="AB3" s="11">
        <v>20801.273309000004</v>
      </c>
      <c r="AC3" s="11">
        <v>20465.166400000002</v>
      </c>
      <c r="AD3" s="11">
        <v>20467.464899999999</v>
      </c>
      <c r="AE3" s="11">
        <v>20628.147799999999</v>
      </c>
    </row>
    <row r="4" spans="1:31" x14ac:dyDescent="0.2">
      <c r="A4" s="16" t="s">
        <v>63</v>
      </c>
      <c r="B4" s="17">
        <v>3482.84</v>
      </c>
      <c r="C4" s="17">
        <v>3631.779</v>
      </c>
      <c r="D4" s="17">
        <v>3260.52</v>
      </c>
      <c r="E4" s="17">
        <v>3062.3919999999998</v>
      </c>
      <c r="F4" s="17">
        <v>3252.4670000000001</v>
      </c>
      <c r="G4" s="17">
        <v>3984.3270000000002</v>
      </c>
      <c r="H4" s="17">
        <v>3360.7170000000001</v>
      </c>
      <c r="I4" s="17">
        <v>3758.6089999999999</v>
      </c>
      <c r="J4" s="17">
        <v>3290.547</v>
      </c>
      <c r="K4" s="17">
        <v>3845.3879999999999</v>
      </c>
      <c r="L4" s="17">
        <v>3583.241</v>
      </c>
      <c r="M4" s="17">
        <v>3742.5410000000002</v>
      </c>
      <c r="N4" s="17">
        <v>3230.7339999999999</v>
      </c>
      <c r="O4" s="17">
        <v>3414.221</v>
      </c>
      <c r="P4" s="17">
        <v>3255.0259999999998</v>
      </c>
      <c r="Q4" s="17">
        <v>2933.4830000000002</v>
      </c>
      <c r="R4" s="17">
        <v>2683.5630000000001</v>
      </c>
      <c r="S4" s="17">
        <v>3407.991</v>
      </c>
      <c r="T4" s="17">
        <v>3095.0949999999998</v>
      </c>
      <c r="U4" s="17">
        <v>3895.83</v>
      </c>
      <c r="V4" s="17">
        <v>3379.047</v>
      </c>
      <c r="W4" s="17">
        <v>3644.4160000000002</v>
      </c>
      <c r="X4" s="17">
        <v>3496.9850000000001</v>
      </c>
      <c r="Y4" s="17">
        <v>3596.5419999999999</v>
      </c>
      <c r="Z4" s="17">
        <v>3178.1619999999998</v>
      </c>
      <c r="AA4" s="17">
        <v>3320.9490740000001</v>
      </c>
      <c r="AB4" s="17">
        <v>3206.6230499999997</v>
      </c>
      <c r="AC4" s="17">
        <v>3091.4582</v>
      </c>
      <c r="AD4" s="17">
        <v>2865.3571000000002</v>
      </c>
      <c r="AE4" s="17">
        <v>3567.163</v>
      </c>
    </row>
    <row r="5" spans="1:31" ht="25.5" customHeight="1" x14ac:dyDescent="0.2">
      <c r="A5" s="10" t="s">
        <v>65</v>
      </c>
      <c r="B5" s="11">
        <v>2296.7689999999998</v>
      </c>
      <c r="C5" s="11">
        <v>2470.2510000000002</v>
      </c>
      <c r="D5" s="11">
        <v>2524.7730000000001</v>
      </c>
      <c r="E5" s="11">
        <v>2875.819</v>
      </c>
      <c r="F5" s="11">
        <v>2468.44</v>
      </c>
      <c r="G5" s="11">
        <v>2436.6570000000002</v>
      </c>
      <c r="H5" s="11">
        <v>2472.491</v>
      </c>
      <c r="I5" s="11">
        <v>2326.2330000000002</v>
      </c>
      <c r="J5" s="11">
        <v>2343.4279999999999</v>
      </c>
      <c r="K5" s="11">
        <v>2664.6329999999998</v>
      </c>
      <c r="L5" s="11">
        <v>2684.6309999999999</v>
      </c>
      <c r="M5" s="11">
        <v>2478.4650000000001</v>
      </c>
      <c r="N5" s="11">
        <v>2447.681</v>
      </c>
      <c r="O5" s="11">
        <v>2447.6709999999998</v>
      </c>
      <c r="P5" s="11">
        <v>2121.2890000000002</v>
      </c>
      <c r="Q5" s="11">
        <v>1858.079</v>
      </c>
      <c r="R5" s="11">
        <v>1752.1120000000001</v>
      </c>
      <c r="S5" s="11">
        <v>1837.8230000000001</v>
      </c>
      <c r="T5" s="11">
        <v>1968.6479999999999</v>
      </c>
      <c r="U5" s="11">
        <v>2197.9430000000002</v>
      </c>
      <c r="V5" s="11">
        <v>2210.0619999999999</v>
      </c>
      <c r="W5" s="11">
        <v>2519.6959999999999</v>
      </c>
      <c r="X5" s="11">
        <v>2442.8530000000001</v>
      </c>
      <c r="Y5" s="11">
        <v>2454.0329999999999</v>
      </c>
      <c r="Z5" s="11">
        <v>2043.703</v>
      </c>
      <c r="AA5" s="11">
        <v>2383.9669089999998</v>
      </c>
      <c r="AB5" s="11">
        <v>2255.9239709999997</v>
      </c>
      <c r="AC5" s="11">
        <v>2356.8896</v>
      </c>
      <c r="AD5" s="11">
        <v>2148.1111999999998</v>
      </c>
      <c r="AE5" s="11">
        <v>2038.2240999999999</v>
      </c>
    </row>
    <row r="6" spans="1:31" x14ac:dyDescent="0.2">
      <c r="A6" s="16" t="s">
        <v>78</v>
      </c>
      <c r="B6" s="17">
        <v>376.02970000000005</v>
      </c>
      <c r="C6" s="17">
        <v>298.62689999999998</v>
      </c>
      <c r="D6" s="17">
        <v>377.7629</v>
      </c>
      <c r="E6" s="17">
        <v>376.7534</v>
      </c>
      <c r="F6" s="17">
        <v>680.38300000000004</v>
      </c>
      <c r="G6" s="17">
        <v>269.52960000000002</v>
      </c>
      <c r="H6" s="17">
        <v>472.21379999999999</v>
      </c>
      <c r="I6" s="17">
        <v>296.90290000000005</v>
      </c>
      <c r="J6" s="17">
        <v>465.6354</v>
      </c>
      <c r="K6" s="17">
        <v>292.6481</v>
      </c>
      <c r="L6" s="17">
        <v>488.86450000000002</v>
      </c>
      <c r="M6" s="17">
        <v>325.25880000000001</v>
      </c>
      <c r="N6" s="17">
        <v>421.70240000000001</v>
      </c>
      <c r="O6" s="17">
        <v>461.17999999999995</v>
      </c>
      <c r="P6" s="17">
        <v>420.63750000000005</v>
      </c>
      <c r="Q6" s="17">
        <v>385.41039999999998</v>
      </c>
      <c r="R6" s="17">
        <v>635.94479999999999</v>
      </c>
      <c r="S6" s="17">
        <v>359.40430000000003</v>
      </c>
      <c r="T6" s="17">
        <v>542.92869999999994</v>
      </c>
      <c r="U6" s="17">
        <v>300.75</v>
      </c>
      <c r="V6" s="17">
        <v>429.18399999999997</v>
      </c>
      <c r="W6" s="17">
        <v>358.98840000000001</v>
      </c>
      <c r="X6" s="17">
        <v>409.39710000000002</v>
      </c>
      <c r="Y6" s="17">
        <v>393.81470000000002</v>
      </c>
      <c r="Z6" s="17">
        <v>439.9205</v>
      </c>
      <c r="AA6" s="17">
        <v>292.9889</v>
      </c>
      <c r="AB6" s="17">
        <v>488.5104</v>
      </c>
      <c r="AC6" s="17">
        <v>488.29679999999996</v>
      </c>
      <c r="AD6" s="17">
        <v>761.46170000000006</v>
      </c>
      <c r="AE6" s="17">
        <v>351.65519999999998</v>
      </c>
    </row>
    <row r="7" spans="1:31" x14ac:dyDescent="0.2">
      <c r="A7" s="10" t="s">
        <v>2</v>
      </c>
      <c r="B7" s="11">
        <v>1492.4459999999999</v>
      </c>
      <c r="C7" s="11">
        <v>1349.9590000000001</v>
      </c>
      <c r="D7" s="11">
        <v>1430.8009999999999</v>
      </c>
      <c r="E7" s="11">
        <v>1521.0309999999999</v>
      </c>
      <c r="F7" s="11">
        <v>1469.5809999999999</v>
      </c>
      <c r="G7" s="11">
        <v>1599.2539999999999</v>
      </c>
      <c r="H7" s="11">
        <v>1463.626</v>
      </c>
      <c r="I7" s="11">
        <v>1476.9490000000001</v>
      </c>
      <c r="J7" s="11">
        <v>1618.797</v>
      </c>
      <c r="K7" s="11">
        <v>1496.2760000000001</v>
      </c>
      <c r="L7" s="11">
        <v>1605.3630000000001</v>
      </c>
      <c r="M7" s="11">
        <v>1731.1320000000001</v>
      </c>
      <c r="N7" s="11">
        <v>1424.105</v>
      </c>
      <c r="O7" s="11">
        <v>1559.2719999999999</v>
      </c>
      <c r="P7" s="11">
        <v>1350.6969999999999</v>
      </c>
      <c r="Q7" s="11">
        <v>864.21100000000001</v>
      </c>
      <c r="R7" s="11">
        <v>1006.407</v>
      </c>
      <c r="S7" s="11">
        <v>1325.4449999999999</v>
      </c>
      <c r="T7" s="11">
        <v>1351.2249999999999</v>
      </c>
      <c r="U7" s="11">
        <v>1288.6199999999999</v>
      </c>
      <c r="V7" s="11">
        <v>1506.558</v>
      </c>
      <c r="W7" s="11">
        <v>1463.9639999999999</v>
      </c>
      <c r="X7" s="11">
        <v>1530.44</v>
      </c>
      <c r="Y7" s="11">
        <v>1586.0530000000001</v>
      </c>
      <c r="Z7" s="11">
        <v>1455.646</v>
      </c>
      <c r="AA7" s="11">
        <v>1517.4980859999998</v>
      </c>
      <c r="AB7" s="11">
        <v>1502.6103889999999</v>
      </c>
      <c r="AC7" s="11">
        <v>1459.1507999999999</v>
      </c>
      <c r="AD7" s="11">
        <v>1454.6148000000001</v>
      </c>
      <c r="AE7" s="11">
        <v>1456.7909999999999</v>
      </c>
    </row>
    <row r="8" spans="1:31" x14ac:dyDescent="0.2">
      <c r="A8" s="16" t="s">
        <v>4</v>
      </c>
      <c r="B8" s="17">
        <v>4352.2749999999996</v>
      </c>
      <c r="C8" s="17">
        <v>4246.5469999999996</v>
      </c>
      <c r="D8" s="17">
        <v>4188.8950000000004</v>
      </c>
      <c r="E8" s="17">
        <v>4075.1419999999998</v>
      </c>
      <c r="F8" s="17">
        <v>4259.1080000000002</v>
      </c>
      <c r="G8" s="17">
        <v>4212.1090000000004</v>
      </c>
      <c r="H8" s="17">
        <v>4199.049</v>
      </c>
      <c r="I8" s="17">
        <v>4271.5079999999998</v>
      </c>
      <c r="J8" s="17">
        <v>4149.3609999999999</v>
      </c>
      <c r="K8" s="17">
        <v>4247.8540000000003</v>
      </c>
      <c r="L8" s="17">
        <v>4318.8670000000002</v>
      </c>
      <c r="M8" s="17">
        <v>4482.1139999999996</v>
      </c>
      <c r="N8" s="17">
        <v>4015.9609999999998</v>
      </c>
      <c r="O8" s="17">
        <v>3991.7159999999999</v>
      </c>
      <c r="P8" s="17">
        <v>3860.0410000000002</v>
      </c>
      <c r="Q8" s="17">
        <v>3131.712</v>
      </c>
      <c r="R8" s="17">
        <v>3348.623</v>
      </c>
      <c r="S8" s="17">
        <v>3576.0889999999999</v>
      </c>
      <c r="T8" s="17">
        <v>3350.8470000000002</v>
      </c>
      <c r="U8" s="17">
        <v>3755.0230000000001</v>
      </c>
      <c r="V8" s="17">
        <v>3912.819</v>
      </c>
      <c r="W8" s="17">
        <v>4023.9769999999999</v>
      </c>
      <c r="X8" s="17">
        <v>4048.46</v>
      </c>
      <c r="Y8" s="17">
        <v>4303.4669999999996</v>
      </c>
      <c r="Z8" s="17">
        <v>4060.0889999999999</v>
      </c>
      <c r="AA8" s="17">
        <v>4027.6350159999997</v>
      </c>
      <c r="AB8" s="17">
        <v>4007.6272269999999</v>
      </c>
      <c r="AC8" s="17">
        <v>3990.7640000000001</v>
      </c>
      <c r="AD8" s="17">
        <v>4061.1448</v>
      </c>
      <c r="AE8" s="17">
        <v>4050.0765999999999</v>
      </c>
    </row>
    <row r="9" spans="1:31" ht="15.75" customHeight="1" x14ac:dyDescent="0.2">
      <c r="A9" s="10" t="s">
        <v>1</v>
      </c>
      <c r="B9" s="11">
        <v>1568.0820000000001</v>
      </c>
      <c r="C9" s="11">
        <v>1618.441</v>
      </c>
      <c r="D9" s="11">
        <v>1598.6420000000001</v>
      </c>
      <c r="E9" s="11">
        <v>1526.365</v>
      </c>
      <c r="F9" s="11">
        <v>1560.479</v>
      </c>
      <c r="G9" s="11">
        <v>1406.6489999999999</v>
      </c>
      <c r="H9" s="11">
        <v>1572.4369999999999</v>
      </c>
      <c r="I9" s="11">
        <v>1492.309</v>
      </c>
      <c r="J9" s="11">
        <v>1555.6</v>
      </c>
      <c r="K9" s="11">
        <v>1514.8879999999999</v>
      </c>
      <c r="L9" s="11">
        <v>1500.521</v>
      </c>
      <c r="M9" s="11">
        <v>1627.5719999999999</v>
      </c>
      <c r="N9" s="11">
        <v>1547.28</v>
      </c>
      <c r="O9" s="11">
        <v>1657.1579999999999</v>
      </c>
      <c r="P9" s="11">
        <v>1574.682</v>
      </c>
      <c r="Q9" s="11">
        <v>1223.597</v>
      </c>
      <c r="R9" s="11">
        <v>1355.8689999999999</v>
      </c>
      <c r="S9" s="11">
        <v>1128.78</v>
      </c>
      <c r="T9" s="11">
        <v>1262.7560000000001</v>
      </c>
      <c r="U9" s="11">
        <v>1184.29</v>
      </c>
      <c r="V9" s="11">
        <v>1447.817</v>
      </c>
      <c r="W9" s="11">
        <v>1507.296</v>
      </c>
      <c r="X9" s="11">
        <v>1481.9469999999999</v>
      </c>
      <c r="Y9" s="11">
        <v>1478.7750000000001</v>
      </c>
      <c r="Z9" s="11">
        <v>1377.6679999999999</v>
      </c>
      <c r="AA9" s="11">
        <v>1545.6227530000001</v>
      </c>
      <c r="AB9" s="11">
        <v>1635.3151029999999</v>
      </c>
      <c r="AC9" s="11">
        <v>1523.3878999999999</v>
      </c>
      <c r="AD9" s="11">
        <v>1366.0931</v>
      </c>
      <c r="AE9" s="11">
        <v>1463.5109</v>
      </c>
    </row>
    <row r="10" spans="1:31" ht="15.75" customHeight="1" x14ac:dyDescent="0.2">
      <c r="A10" s="16" t="s">
        <v>3</v>
      </c>
      <c r="B10" s="17">
        <v>1606.778</v>
      </c>
      <c r="C10" s="17">
        <v>1652.1389999999999</v>
      </c>
      <c r="D10" s="17">
        <v>1632.2439999999999</v>
      </c>
      <c r="E10" s="17">
        <v>1489.566</v>
      </c>
      <c r="F10" s="17">
        <v>1578.982</v>
      </c>
      <c r="G10" s="17">
        <v>1537.7190000000001</v>
      </c>
      <c r="H10" s="17">
        <v>1705.3</v>
      </c>
      <c r="I10" s="17">
        <v>1578.6969999999999</v>
      </c>
      <c r="J10" s="17">
        <v>1700.1389999999999</v>
      </c>
      <c r="K10" s="17">
        <v>1712.1089999999999</v>
      </c>
      <c r="L10" s="17">
        <v>1933.877</v>
      </c>
      <c r="M10" s="17">
        <v>1737.06</v>
      </c>
      <c r="N10" s="17">
        <v>1797.057</v>
      </c>
      <c r="O10" s="17">
        <v>1766.8810000000001</v>
      </c>
      <c r="P10" s="17">
        <v>1622.0909999999999</v>
      </c>
      <c r="Q10" s="17">
        <v>1054.008</v>
      </c>
      <c r="R10" s="17">
        <v>1169.1079999999999</v>
      </c>
      <c r="S10" s="17">
        <v>1157.47</v>
      </c>
      <c r="T10" s="17">
        <v>1069.174</v>
      </c>
      <c r="U10" s="17">
        <v>1222.78</v>
      </c>
      <c r="V10" s="17">
        <v>1348.8679999999999</v>
      </c>
      <c r="W10" s="17">
        <v>1479.8389999999999</v>
      </c>
      <c r="X10" s="17">
        <v>1520.4829999999999</v>
      </c>
      <c r="Y10" s="17">
        <v>1459.837</v>
      </c>
      <c r="Z10" s="17">
        <v>1519.47</v>
      </c>
      <c r="AA10" s="17">
        <v>1687.4831750000001</v>
      </c>
      <c r="AB10" s="17">
        <v>1641.9705730000001</v>
      </c>
      <c r="AC10" s="17">
        <v>1476.5811000000001</v>
      </c>
      <c r="AD10" s="17">
        <v>1584.9935</v>
      </c>
      <c r="AE10" s="17">
        <v>1526.5708999999999</v>
      </c>
    </row>
    <row r="11" spans="1:31" x14ac:dyDescent="0.2">
      <c r="A11" s="10" t="s">
        <v>69</v>
      </c>
      <c r="B11" s="11">
        <v>288.82299999999998</v>
      </c>
      <c r="C11" s="11">
        <v>345.77300000000002</v>
      </c>
      <c r="D11" s="11">
        <v>317.27999999999997</v>
      </c>
      <c r="E11" s="11">
        <v>408.48599999999999</v>
      </c>
      <c r="F11" s="11">
        <v>354.05200000000002</v>
      </c>
      <c r="G11" s="11">
        <v>343.25299999999999</v>
      </c>
      <c r="H11" s="11">
        <v>260.69499999999999</v>
      </c>
      <c r="I11" s="11">
        <v>337.464</v>
      </c>
      <c r="J11" s="11">
        <v>354.44799999999998</v>
      </c>
      <c r="K11" s="11">
        <v>300.28300000000002</v>
      </c>
      <c r="L11" s="11">
        <v>269.125</v>
      </c>
      <c r="M11" s="11">
        <v>298.87099999999998</v>
      </c>
      <c r="N11" s="11">
        <v>332.19400000000002</v>
      </c>
      <c r="O11" s="11">
        <v>318.01799999999997</v>
      </c>
      <c r="P11" s="11">
        <v>317.346</v>
      </c>
      <c r="Q11" s="11">
        <v>283.702</v>
      </c>
      <c r="R11" s="11">
        <v>250.12700000000001</v>
      </c>
      <c r="S11" s="11">
        <v>296.334</v>
      </c>
      <c r="T11" s="11">
        <v>269.81200000000001</v>
      </c>
      <c r="U11" s="11">
        <v>264.37900000000002</v>
      </c>
      <c r="V11" s="11">
        <v>303.14299999999997</v>
      </c>
      <c r="W11" s="11">
        <v>316.20299999999997</v>
      </c>
      <c r="X11" s="11">
        <v>321.07600000000002</v>
      </c>
      <c r="Y11" s="11">
        <v>320.79700000000003</v>
      </c>
      <c r="Z11" s="11">
        <v>298.68599999999998</v>
      </c>
      <c r="AA11" s="11">
        <v>320.95044799999999</v>
      </c>
      <c r="AB11" s="11">
        <v>315.73134999999996</v>
      </c>
      <c r="AC11" s="11">
        <v>309.75420000000003</v>
      </c>
      <c r="AD11" s="11">
        <v>300.8347</v>
      </c>
      <c r="AE11" s="11">
        <v>331.17619999999999</v>
      </c>
    </row>
    <row r="12" spans="1:31" x14ac:dyDescent="0.2">
      <c r="A12" s="16" t="s">
        <v>0</v>
      </c>
      <c r="B12" s="17">
        <v>340.20400000000001</v>
      </c>
      <c r="C12" s="17">
        <v>350.14299999999997</v>
      </c>
      <c r="D12" s="17">
        <v>303.95999999999998</v>
      </c>
      <c r="E12" s="17">
        <v>341.495</v>
      </c>
      <c r="F12" s="17">
        <v>293.71100000000001</v>
      </c>
      <c r="G12" s="17">
        <v>279.01900000000001</v>
      </c>
      <c r="H12" s="17">
        <v>329.60500000000002</v>
      </c>
      <c r="I12" s="17">
        <v>279.714</v>
      </c>
      <c r="J12" s="17">
        <v>364.08800000000002</v>
      </c>
      <c r="K12" s="17">
        <v>319.202</v>
      </c>
      <c r="L12" s="17">
        <v>284.95600000000002</v>
      </c>
      <c r="M12" s="17">
        <v>315.065</v>
      </c>
      <c r="N12" s="17">
        <v>313.40600000000001</v>
      </c>
      <c r="O12" s="17">
        <v>329.49700000000001</v>
      </c>
      <c r="P12" s="17">
        <v>287.93599999999998</v>
      </c>
      <c r="Q12" s="17">
        <v>272.48099999999999</v>
      </c>
      <c r="R12" s="17">
        <v>282.21100000000001</v>
      </c>
      <c r="S12" s="17">
        <v>298.11599999999999</v>
      </c>
      <c r="T12" s="17">
        <v>220.488</v>
      </c>
      <c r="U12" s="17">
        <v>298.233</v>
      </c>
      <c r="V12" s="17">
        <v>279.56799999999998</v>
      </c>
      <c r="W12" s="17">
        <v>233.36799999999999</v>
      </c>
      <c r="X12" s="17">
        <v>296.35000000000002</v>
      </c>
      <c r="Y12" s="17">
        <v>270.22300000000001</v>
      </c>
      <c r="Z12" s="17">
        <v>257.75</v>
      </c>
      <c r="AA12" s="17">
        <v>322.21532000000002</v>
      </c>
      <c r="AB12" s="17">
        <v>300.148461</v>
      </c>
      <c r="AC12" s="17">
        <v>212.26910000000001</v>
      </c>
      <c r="AD12" s="17">
        <v>368.99360000000001</v>
      </c>
      <c r="AE12" s="17">
        <v>278.58920000000001</v>
      </c>
    </row>
    <row r="13" spans="1:31" x14ac:dyDescent="0.2">
      <c r="A13" s="10" t="s">
        <v>70</v>
      </c>
      <c r="B13" s="11">
        <v>296.48099999999999</v>
      </c>
      <c r="C13" s="11">
        <v>236.738</v>
      </c>
      <c r="D13" s="11">
        <v>317.09399999999999</v>
      </c>
      <c r="E13" s="11">
        <v>221.23</v>
      </c>
      <c r="F13" s="11">
        <v>282.089</v>
      </c>
      <c r="G13" s="11">
        <v>277.40699999999998</v>
      </c>
      <c r="H13" s="11">
        <v>319.21300000000002</v>
      </c>
      <c r="I13" s="11">
        <v>267.60599999999999</v>
      </c>
      <c r="J13" s="11">
        <v>323.68900000000002</v>
      </c>
      <c r="K13" s="11">
        <v>306.66800000000001</v>
      </c>
      <c r="L13" s="11">
        <v>283.70100000000002</v>
      </c>
      <c r="M13" s="11">
        <v>251.15299999999999</v>
      </c>
      <c r="N13" s="11">
        <v>306.7</v>
      </c>
      <c r="O13" s="11">
        <v>262.589</v>
      </c>
      <c r="P13" s="11">
        <v>231.11</v>
      </c>
      <c r="Q13" s="11">
        <v>158.75800000000001</v>
      </c>
      <c r="R13" s="11">
        <v>165.02</v>
      </c>
      <c r="S13" s="11">
        <v>215.87</v>
      </c>
      <c r="T13" s="11">
        <v>212.16300000000001</v>
      </c>
      <c r="U13" s="11">
        <v>250.13399999999999</v>
      </c>
      <c r="V13" s="11">
        <v>261.01900000000001</v>
      </c>
      <c r="W13" s="11">
        <v>286.67</v>
      </c>
      <c r="X13" s="11">
        <v>231.74100000000001</v>
      </c>
      <c r="Y13" s="11">
        <v>237.137</v>
      </c>
      <c r="Z13" s="11">
        <v>266.14999999999998</v>
      </c>
      <c r="AA13" s="11">
        <v>233.81225899999998</v>
      </c>
      <c r="AB13" s="11">
        <v>219.061181</v>
      </c>
      <c r="AC13" s="11">
        <v>275.54309999999998</v>
      </c>
      <c r="AD13" s="11">
        <v>289.15100000000001</v>
      </c>
      <c r="AE13" s="11">
        <v>296.24340000000001</v>
      </c>
    </row>
    <row r="14" spans="1:31" x14ac:dyDescent="0.2">
      <c r="A14" s="16" t="s">
        <v>71</v>
      </c>
      <c r="B14" s="17">
        <v>1274.807</v>
      </c>
      <c r="C14" s="17">
        <v>1350.3520000000001</v>
      </c>
      <c r="D14" s="17">
        <v>1278.2239999999999</v>
      </c>
      <c r="E14" s="17">
        <v>1413.6010000000001</v>
      </c>
      <c r="F14" s="17">
        <v>1348.03</v>
      </c>
      <c r="G14" s="17">
        <v>1396.3019999999999</v>
      </c>
      <c r="H14" s="17">
        <v>1303.095</v>
      </c>
      <c r="I14" s="17">
        <v>1384.7270000000001</v>
      </c>
      <c r="J14" s="17">
        <v>1513.116</v>
      </c>
      <c r="K14" s="17">
        <v>1444.329</v>
      </c>
      <c r="L14" s="17">
        <v>1454.8810000000001</v>
      </c>
      <c r="M14" s="17">
        <v>1420.559</v>
      </c>
      <c r="N14" s="17">
        <v>1424.6210000000001</v>
      </c>
      <c r="O14" s="17">
        <v>1356.6690000000001</v>
      </c>
      <c r="P14" s="17">
        <v>1360.4880000000001</v>
      </c>
      <c r="Q14" s="17">
        <v>1086.9739999999999</v>
      </c>
      <c r="R14" s="17">
        <v>1216.712</v>
      </c>
      <c r="S14" s="17">
        <v>1232.049</v>
      </c>
      <c r="T14" s="17">
        <v>1146.9870000000001</v>
      </c>
      <c r="U14" s="17">
        <v>1126.355</v>
      </c>
      <c r="V14" s="17">
        <v>1215.72</v>
      </c>
      <c r="W14" s="17">
        <v>1227.818</v>
      </c>
      <c r="X14" s="17">
        <v>1365.08</v>
      </c>
      <c r="Y14" s="17">
        <v>1348.63</v>
      </c>
      <c r="Z14" s="17">
        <v>1309.6310000000001</v>
      </c>
      <c r="AA14" s="17">
        <v>1262.513888</v>
      </c>
      <c r="AB14" s="17">
        <v>1277.188787</v>
      </c>
      <c r="AC14" s="17">
        <v>1316.7936</v>
      </c>
      <c r="AD14" s="17">
        <v>1242.4519</v>
      </c>
      <c r="AE14" s="17">
        <v>1328.335</v>
      </c>
    </row>
    <row r="15" spans="1:31" ht="28" x14ac:dyDescent="0.2">
      <c r="A15" s="10" t="s">
        <v>72</v>
      </c>
      <c r="B15" s="11">
        <v>2103.4650000000001</v>
      </c>
      <c r="C15" s="11">
        <v>2460.6080000000002</v>
      </c>
      <c r="D15" s="11">
        <v>2672.0940000000001</v>
      </c>
      <c r="E15" s="11">
        <v>2535.625</v>
      </c>
      <c r="F15" s="11">
        <v>2701.3910000000001</v>
      </c>
      <c r="G15" s="11">
        <v>2755.3049999999998</v>
      </c>
      <c r="H15" s="11">
        <v>2520.0610000000001</v>
      </c>
      <c r="I15" s="11">
        <v>2607.1170000000002</v>
      </c>
      <c r="J15" s="11">
        <v>2578.692</v>
      </c>
      <c r="K15" s="11">
        <v>2542.444</v>
      </c>
      <c r="L15" s="11">
        <v>2555.6109999999999</v>
      </c>
      <c r="M15" s="11">
        <v>2323.1030000000001</v>
      </c>
      <c r="N15" s="11">
        <v>2123.2750000000001</v>
      </c>
      <c r="O15" s="11">
        <v>2403.9580000000001</v>
      </c>
      <c r="P15" s="11">
        <v>2411.018</v>
      </c>
      <c r="Q15" s="11">
        <v>1998.848</v>
      </c>
      <c r="R15" s="11">
        <v>2013.9690000000001</v>
      </c>
      <c r="S15" s="11">
        <v>2120.7199999999998</v>
      </c>
      <c r="T15" s="11">
        <v>2018.3689999999999</v>
      </c>
      <c r="U15" s="11">
        <v>2296.6729999999998</v>
      </c>
      <c r="V15" s="11">
        <v>2194.1239999999998</v>
      </c>
      <c r="W15" s="11">
        <v>2288.8820000000001</v>
      </c>
      <c r="X15" s="11">
        <v>2449.5709999999999</v>
      </c>
      <c r="Y15" s="11">
        <v>2239.915</v>
      </c>
      <c r="Z15" s="11">
        <v>2001.098</v>
      </c>
      <c r="AA15" s="11">
        <v>2139.5501519999998</v>
      </c>
      <c r="AB15" s="11">
        <v>2220.8724130000001</v>
      </c>
      <c r="AC15" s="11">
        <v>2356.0770000000002</v>
      </c>
      <c r="AD15" s="11">
        <v>2304.4739</v>
      </c>
      <c r="AE15" s="11">
        <v>2411.8516</v>
      </c>
    </row>
    <row r="16" spans="1:31" x14ac:dyDescent="0.2">
      <c r="A16" s="20" t="s">
        <v>73</v>
      </c>
      <c r="B16" s="21">
        <v>2170.8620000000001</v>
      </c>
      <c r="C16" s="21">
        <v>2059.8249999999998</v>
      </c>
      <c r="D16" s="21">
        <v>2211.7669999999998</v>
      </c>
      <c r="E16" s="21">
        <v>2048.5230000000001</v>
      </c>
      <c r="F16" s="21">
        <v>1915.501</v>
      </c>
      <c r="G16" s="21">
        <v>2120.5549999999998</v>
      </c>
      <c r="H16" s="21">
        <v>2159.3440000000001</v>
      </c>
      <c r="I16" s="21">
        <v>2038.1389999999999</v>
      </c>
      <c r="J16" s="21">
        <v>1972.001</v>
      </c>
      <c r="K16" s="21">
        <v>2126.527</v>
      </c>
      <c r="L16" s="21">
        <v>1910.8109999999999</v>
      </c>
      <c r="M16" s="21">
        <v>2020.5150000000001</v>
      </c>
      <c r="N16" s="21">
        <v>2147.2809999999999</v>
      </c>
      <c r="O16" s="21">
        <v>2036.96</v>
      </c>
      <c r="P16" s="21">
        <v>1699.944</v>
      </c>
      <c r="Q16" s="21">
        <v>1242.769</v>
      </c>
      <c r="R16" s="21">
        <v>1374.5530000000001</v>
      </c>
      <c r="S16" s="21">
        <v>1383.7629999999999</v>
      </c>
      <c r="T16" s="21">
        <v>1469.8340000000001</v>
      </c>
      <c r="U16" s="21">
        <v>1616.0730000000001</v>
      </c>
      <c r="V16" s="21">
        <v>1741.01</v>
      </c>
      <c r="W16" s="21">
        <v>1923.431</v>
      </c>
      <c r="X16" s="21">
        <v>1716.825</v>
      </c>
      <c r="Y16" s="21">
        <v>1719.192</v>
      </c>
      <c r="Z16" s="21">
        <v>1759.828</v>
      </c>
      <c r="AA16" s="21">
        <v>1759.6638740000001</v>
      </c>
      <c r="AB16" s="21">
        <v>1729.6904569999999</v>
      </c>
      <c r="AC16" s="21">
        <v>1608.201</v>
      </c>
      <c r="AD16" s="21">
        <v>1719.7836</v>
      </c>
      <c r="AE16" s="21">
        <v>1527.9367</v>
      </c>
    </row>
    <row r="18" spans="2:26" ht="15.75" customHeight="1" x14ac:dyDescent="0.2">
      <c r="B18">
        <v>2019</v>
      </c>
      <c r="N18" s="25">
        <f>AVERAGE(N3:S3)</f>
        <v>19368.813166666667</v>
      </c>
      <c r="Z18" s="25">
        <f>AVERAGE(Z3:AE3)</f>
        <v>20524.1173705</v>
      </c>
    </row>
    <row r="19" spans="2:26" x14ac:dyDescent="0.2">
      <c r="B19" s="25">
        <f>AVERAGE(B3:G3)</f>
        <v>22085.570666666667</v>
      </c>
      <c r="N19" s="25">
        <f t="shared" ref="N19:N34" si="0">AVERAGE(N4:S4)</f>
        <v>3154.1696666666667</v>
      </c>
      <c r="Z19" s="25">
        <f t="shared" ref="Z19:Z32" si="1">AVERAGE(Z4:AE4)</f>
        <v>3204.9520706666667</v>
      </c>
    </row>
    <row r="20" spans="2:26" x14ac:dyDescent="0.2">
      <c r="B20" s="25">
        <f t="shared" ref="B20:B33" si="2">AVERAGE(B4:G4)</f>
        <v>3445.7208333333333</v>
      </c>
      <c r="N20" s="25">
        <f t="shared" si="0"/>
        <v>2077.4424999999997</v>
      </c>
      <c r="Z20" s="25">
        <f t="shared" si="1"/>
        <v>2204.4697966666668</v>
      </c>
    </row>
    <row r="21" spans="2:26" x14ac:dyDescent="0.2">
      <c r="B21" s="25">
        <f t="shared" si="2"/>
        <v>2512.1181666666671</v>
      </c>
      <c r="N21" s="25">
        <f t="shared" si="0"/>
        <v>447.37990000000008</v>
      </c>
      <c r="Z21" s="25">
        <f t="shared" si="1"/>
        <v>470.47225000000009</v>
      </c>
    </row>
    <row r="22" spans="2:26" x14ac:dyDescent="0.2">
      <c r="B22" s="25">
        <f t="shared" si="2"/>
        <v>396.51425</v>
      </c>
      <c r="N22" s="25">
        <f t="shared" si="0"/>
        <v>1255.0228333333332</v>
      </c>
      <c r="Z22" s="25">
        <f t="shared" si="1"/>
        <v>1474.3851791666666</v>
      </c>
    </row>
    <row r="23" spans="2:26" x14ac:dyDescent="0.2">
      <c r="B23" s="25">
        <f t="shared" si="2"/>
        <v>1477.1786666666667</v>
      </c>
      <c r="N23" s="25">
        <f t="shared" si="0"/>
        <v>3654.0236666666665</v>
      </c>
      <c r="Z23" s="25">
        <f t="shared" si="1"/>
        <v>4032.8894405000005</v>
      </c>
    </row>
    <row r="24" spans="2:26" x14ac:dyDescent="0.2">
      <c r="B24" s="25">
        <f t="shared" si="2"/>
        <v>4222.3460000000005</v>
      </c>
      <c r="N24" s="25">
        <f t="shared" si="0"/>
        <v>1414.5609999999999</v>
      </c>
      <c r="Z24" s="25">
        <f t="shared" si="1"/>
        <v>1485.2662926666665</v>
      </c>
    </row>
    <row r="25" spans="2:26" x14ac:dyDescent="0.2">
      <c r="B25" s="25">
        <f t="shared" si="2"/>
        <v>1546.443</v>
      </c>
      <c r="N25" s="25">
        <f t="shared" si="0"/>
        <v>1427.7691666666667</v>
      </c>
      <c r="Z25" s="25">
        <f t="shared" si="1"/>
        <v>1572.844874666667</v>
      </c>
    </row>
    <row r="26" spans="2:26" x14ac:dyDescent="0.2">
      <c r="B26" s="25">
        <f t="shared" si="2"/>
        <v>1582.9046666666666</v>
      </c>
      <c r="N26" s="25">
        <f t="shared" si="0"/>
        <v>299.62016666666665</v>
      </c>
      <c r="Z26" s="25">
        <f t="shared" si="1"/>
        <v>312.85548299999999</v>
      </c>
    </row>
    <row r="27" spans="2:26" x14ac:dyDescent="0.2">
      <c r="B27" s="25">
        <f t="shared" si="2"/>
        <v>342.94450000000006</v>
      </c>
      <c r="N27" s="25">
        <f t="shared" si="0"/>
        <v>297.27449999999999</v>
      </c>
      <c r="Z27" s="25">
        <f t="shared" si="1"/>
        <v>289.99428016666667</v>
      </c>
    </row>
    <row r="28" spans="2:26" x14ac:dyDescent="0.2">
      <c r="B28" s="25">
        <f t="shared" si="2"/>
        <v>318.08866666666671</v>
      </c>
      <c r="N28" s="25">
        <f t="shared" si="0"/>
        <v>223.34116666666668</v>
      </c>
      <c r="Z28" s="25">
        <f t="shared" si="1"/>
        <v>263.32682333333332</v>
      </c>
    </row>
    <row r="29" spans="2:26" x14ac:dyDescent="0.2">
      <c r="B29" s="25">
        <f t="shared" si="2"/>
        <v>271.83983333333333</v>
      </c>
      <c r="N29" s="25">
        <f t="shared" si="0"/>
        <v>1279.5854999999999</v>
      </c>
      <c r="Z29" s="25">
        <f t="shared" si="1"/>
        <v>1289.4856958333332</v>
      </c>
    </row>
    <row r="30" spans="2:26" x14ac:dyDescent="0.2">
      <c r="B30" s="25">
        <f t="shared" si="2"/>
        <v>1343.5526666666667</v>
      </c>
      <c r="N30" s="25">
        <f t="shared" si="0"/>
        <v>2178.6313333333333</v>
      </c>
      <c r="Z30" s="25">
        <f t="shared" si="1"/>
        <v>2238.9871775000001</v>
      </c>
    </row>
    <row r="31" spans="2:26" x14ac:dyDescent="0.2">
      <c r="B31" s="25">
        <f t="shared" si="2"/>
        <v>2538.0813333333335</v>
      </c>
      <c r="N31" s="25">
        <f>AVERAGE(N16:S16)</f>
        <v>1647.5450000000001</v>
      </c>
      <c r="Z31" s="25">
        <f t="shared" si="1"/>
        <v>1684.1839385000001</v>
      </c>
    </row>
    <row r="32" spans="2:26" x14ac:dyDescent="0.2">
      <c r="B32" s="25">
        <f t="shared" si="2"/>
        <v>2087.8388333333332</v>
      </c>
      <c r="N32" s="25"/>
      <c r="Z32" s="25"/>
    </row>
    <row r="33" spans="2:14" x14ac:dyDescent="0.2">
      <c r="B33" s="25"/>
      <c r="N33" s="25"/>
    </row>
    <row r="34" spans="2:14" x14ac:dyDescent="0.2">
      <c r="N34" s="25"/>
    </row>
    <row r="40" spans="2:14" ht="15.75" customHeight="1" x14ac:dyDescent="0.2"/>
    <row r="52" ht="15.75" customHeight="1" x14ac:dyDescent="0.2"/>
    <row r="69" ht="15.75" customHeight="1" x14ac:dyDescent="0.2"/>
    <row r="104" ht="15.75" customHeight="1" x14ac:dyDescent="0.2"/>
    <row r="106" ht="15.75" customHeight="1" x14ac:dyDescent="0.2"/>
    <row r="124" ht="15.75" customHeight="1" x14ac:dyDescent="0.2"/>
    <row r="136" ht="15.75" customHeight="1" x14ac:dyDescent="0.2"/>
    <row r="148" ht="15.75" customHeight="1" x14ac:dyDescent="0.2"/>
    <row r="160" ht="15.75" customHeight="1" x14ac:dyDescent="0.2"/>
    <row r="180" ht="15.75" customHeight="1" x14ac:dyDescent="0.2"/>
    <row r="225" ht="15.75" customHeight="1" x14ac:dyDescent="0.2"/>
    <row r="276" ht="15.75" customHeight="1" x14ac:dyDescent="0.2"/>
    <row r="291" ht="15.75" customHeight="1" x14ac:dyDescent="0.2"/>
    <row r="300" ht="15.75" customHeight="1" x14ac:dyDescent="0.2"/>
    <row r="315" ht="15.75" customHeight="1" x14ac:dyDescent="0.2"/>
    <row r="331" ht="15.75" customHeight="1" x14ac:dyDescent="0.2"/>
    <row r="335" ht="15.75" customHeight="1" x14ac:dyDescent="0.2"/>
    <row r="410" ht="15.75" customHeight="1" x14ac:dyDescent="0.2"/>
    <row r="442" ht="15.75" customHeight="1" x14ac:dyDescent="0.2"/>
    <row r="471" ht="15.75" customHeight="1" x14ac:dyDescent="0.2"/>
    <row r="715" ht="15.75" customHeight="1" x14ac:dyDescent="0.2"/>
    <row r="763" ht="15.75" customHeight="1" x14ac:dyDescent="0.2"/>
    <row r="793" ht="15.75" customHeight="1" x14ac:dyDescent="0.2"/>
    <row r="833" ht="15.75" customHeight="1" x14ac:dyDescent="0.2"/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87DC-378E-934E-95E6-F9C69162CF71}">
  <dimension ref="A1:N55"/>
  <sheetViews>
    <sheetView topLeftCell="D20" workbookViewId="0">
      <selection activeCell="I40" sqref="I40:K55"/>
    </sheetView>
  </sheetViews>
  <sheetFormatPr baseColWidth="10" defaultRowHeight="15" x14ac:dyDescent="0.2"/>
  <cols>
    <col min="1" max="1" width="68.33203125" customWidth="1"/>
  </cols>
  <sheetData>
    <row r="1" spans="1:14" x14ac:dyDescent="0.2">
      <c r="B1" s="22">
        <v>202001</v>
      </c>
      <c r="C1" s="22">
        <v>202002</v>
      </c>
      <c r="D1" s="22">
        <v>202003</v>
      </c>
      <c r="E1" s="22">
        <v>202004</v>
      </c>
      <c r="F1" s="22">
        <v>202005</v>
      </c>
      <c r="G1" s="22">
        <v>202006</v>
      </c>
      <c r="I1" s="23">
        <v>2020</v>
      </c>
    </row>
    <row r="2" spans="1:14" x14ac:dyDescent="0.2">
      <c r="A2" s="24" t="s">
        <v>76</v>
      </c>
      <c r="B2" s="11">
        <v>21544.846000000001</v>
      </c>
      <c r="C2" s="11">
        <v>22005.79</v>
      </c>
      <c r="D2" s="11">
        <v>20530.606</v>
      </c>
      <c r="E2" s="11">
        <v>16524.627</v>
      </c>
      <c r="F2" s="11">
        <v>17262.385999999999</v>
      </c>
      <c r="G2" s="11">
        <v>18344.624</v>
      </c>
      <c r="I2" s="25">
        <f>AVERAGE(B2:G2)</f>
        <v>19368.813166666667</v>
      </c>
      <c r="L2" s="25">
        <v>19368.813166666667</v>
      </c>
      <c r="M2" s="25">
        <v>20524.1173705</v>
      </c>
      <c r="N2" s="25">
        <f>M2-L2</f>
        <v>1155.3042038333333</v>
      </c>
    </row>
    <row r="3" spans="1:14" x14ac:dyDescent="0.2">
      <c r="A3" s="26" t="s">
        <v>63</v>
      </c>
      <c r="B3" s="27">
        <v>3230.7339999999999</v>
      </c>
      <c r="C3" s="27">
        <v>3414.221</v>
      </c>
      <c r="D3" s="27">
        <v>3255.0259999999998</v>
      </c>
      <c r="E3" s="27">
        <v>2933.4830000000002</v>
      </c>
      <c r="F3" s="27">
        <v>2683.5630000000001</v>
      </c>
      <c r="G3" s="27">
        <v>3407.991</v>
      </c>
      <c r="I3" s="25">
        <f t="shared" ref="I3:I15" si="0">AVERAGE(B3:G3)</f>
        <v>3154.1696666666667</v>
      </c>
      <c r="J3">
        <f>(I3/$I$2)*100</f>
        <v>16.284785441035325</v>
      </c>
      <c r="L3" s="25">
        <v>3154.1696666666667</v>
      </c>
      <c r="M3" s="25">
        <v>3204.9520706666667</v>
      </c>
      <c r="N3" s="25">
        <f t="shared" ref="N3:N15" si="1">M3-L3</f>
        <v>50.782404000000042</v>
      </c>
    </row>
    <row r="4" spans="1:14" x14ac:dyDescent="0.2">
      <c r="A4" s="24" t="s">
        <v>65</v>
      </c>
      <c r="B4" s="11">
        <v>2447.681</v>
      </c>
      <c r="C4" s="11">
        <v>2447.6709999999998</v>
      </c>
      <c r="D4" s="11">
        <v>2121.2890000000002</v>
      </c>
      <c r="E4" s="11">
        <v>1858.079</v>
      </c>
      <c r="F4" s="11">
        <v>1752.1120000000001</v>
      </c>
      <c r="G4" s="11">
        <v>1837.8230000000001</v>
      </c>
      <c r="I4" s="25">
        <f t="shared" si="0"/>
        <v>2077.4424999999997</v>
      </c>
      <c r="J4">
        <f t="shared" ref="J4:J15" si="2">(I4/$I$2)*100</f>
        <v>10.725708808917812</v>
      </c>
      <c r="L4" s="25">
        <v>2077.4424999999997</v>
      </c>
      <c r="M4" s="25">
        <v>2204.4697966666668</v>
      </c>
      <c r="N4" s="25">
        <f t="shared" si="1"/>
        <v>127.0272966666671</v>
      </c>
    </row>
    <row r="5" spans="1:14" x14ac:dyDescent="0.2">
      <c r="A5" s="26" t="s">
        <v>78</v>
      </c>
      <c r="B5" s="27">
        <v>421.70240000000001</v>
      </c>
      <c r="C5" s="27">
        <v>461.17999999999995</v>
      </c>
      <c r="D5" s="27">
        <v>420.63750000000005</v>
      </c>
      <c r="E5" s="27">
        <v>385.41039999999998</v>
      </c>
      <c r="F5" s="27">
        <v>635.94479999999999</v>
      </c>
      <c r="G5" s="27">
        <v>359.40430000000003</v>
      </c>
      <c r="I5" s="25">
        <f t="shared" si="0"/>
        <v>447.37990000000008</v>
      </c>
      <c r="J5">
        <f t="shared" si="2"/>
        <v>2.3097951131560901</v>
      </c>
      <c r="L5" s="25">
        <v>447.37990000000008</v>
      </c>
      <c r="M5" s="25">
        <v>470.47225000000009</v>
      </c>
      <c r="N5" s="25">
        <f t="shared" si="1"/>
        <v>23.09235000000001</v>
      </c>
    </row>
    <row r="6" spans="1:14" x14ac:dyDescent="0.2">
      <c r="A6" s="24" t="s">
        <v>2</v>
      </c>
      <c r="B6" s="11">
        <v>1424.105</v>
      </c>
      <c r="C6" s="11">
        <v>1559.2719999999999</v>
      </c>
      <c r="D6" s="11">
        <v>1350.6969999999999</v>
      </c>
      <c r="E6" s="11">
        <v>864.21100000000001</v>
      </c>
      <c r="F6" s="11">
        <v>1006.407</v>
      </c>
      <c r="G6" s="11">
        <v>1325.4449999999999</v>
      </c>
      <c r="I6" s="25">
        <f t="shared" si="0"/>
        <v>1255.0228333333332</v>
      </c>
      <c r="J6">
        <f t="shared" si="2"/>
        <v>6.4796062749637233</v>
      </c>
      <c r="L6" s="25">
        <v>1255.0228333333332</v>
      </c>
      <c r="M6" s="25">
        <v>1474.3851791666666</v>
      </c>
      <c r="N6" s="25">
        <f t="shared" si="1"/>
        <v>219.36234583333339</v>
      </c>
    </row>
    <row r="7" spans="1:14" x14ac:dyDescent="0.2">
      <c r="A7" s="26" t="s">
        <v>4</v>
      </c>
      <c r="B7" s="27">
        <v>4015.9609999999998</v>
      </c>
      <c r="C7" s="27">
        <v>3991.7159999999999</v>
      </c>
      <c r="D7" s="27">
        <v>3860.0410000000002</v>
      </c>
      <c r="E7" s="27">
        <v>3131.712</v>
      </c>
      <c r="F7" s="27">
        <v>3348.623</v>
      </c>
      <c r="G7" s="27">
        <v>3576.0889999999999</v>
      </c>
      <c r="I7" s="25">
        <f t="shared" si="0"/>
        <v>3654.0236666666665</v>
      </c>
      <c r="J7">
        <f t="shared" si="2"/>
        <v>18.865501129182075</v>
      </c>
      <c r="L7" s="25">
        <v>3654.0236666666665</v>
      </c>
      <c r="M7" s="25">
        <v>4032.8894405000005</v>
      </c>
      <c r="N7" s="25">
        <f t="shared" si="1"/>
        <v>378.86577383333406</v>
      </c>
    </row>
    <row r="8" spans="1:14" x14ac:dyDescent="0.2">
      <c r="A8" s="24" t="s">
        <v>1</v>
      </c>
      <c r="B8" s="11">
        <v>1547.28</v>
      </c>
      <c r="C8" s="11">
        <v>1657.1579999999999</v>
      </c>
      <c r="D8" s="11">
        <v>1574.682</v>
      </c>
      <c r="E8" s="11">
        <v>1223.597</v>
      </c>
      <c r="F8" s="11">
        <v>1355.8689999999999</v>
      </c>
      <c r="G8" s="11">
        <v>1128.78</v>
      </c>
      <c r="I8" s="25">
        <f t="shared" si="0"/>
        <v>1414.5609999999999</v>
      </c>
      <c r="J8">
        <f t="shared" si="2"/>
        <v>7.3032920903714977</v>
      </c>
      <c r="L8" s="25">
        <v>1414.5609999999999</v>
      </c>
      <c r="M8" s="25">
        <v>1485.2662926666665</v>
      </c>
      <c r="N8" s="25">
        <f t="shared" si="1"/>
        <v>70.705292666666537</v>
      </c>
    </row>
    <row r="9" spans="1:14" x14ac:dyDescent="0.2">
      <c r="A9" s="26" t="s">
        <v>3</v>
      </c>
      <c r="B9" s="27">
        <v>1797.057</v>
      </c>
      <c r="C9" s="27">
        <v>1766.8810000000001</v>
      </c>
      <c r="D9" s="27">
        <v>1622.0909999999999</v>
      </c>
      <c r="E9" s="27">
        <v>1054.008</v>
      </c>
      <c r="F9" s="27">
        <v>1169.1079999999999</v>
      </c>
      <c r="G9" s="27">
        <v>1157.47</v>
      </c>
      <c r="I9" s="25">
        <f t="shared" si="0"/>
        <v>1427.7691666666667</v>
      </c>
      <c r="J9">
        <f t="shared" si="2"/>
        <v>7.371485048571941</v>
      </c>
      <c r="L9" s="25">
        <v>1427.7691666666667</v>
      </c>
      <c r="M9" s="25">
        <v>1572.844874666667</v>
      </c>
      <c r="N9" s="25">
        <f t="shared" si="1"/>
        <v>145.0757080000003</v>
      </c>
    </row>
    <row r="10" spans="1:14" x14ac:dyDescent="0.2">
      <c r="A10" s="24" t="s">
        <v>69</v>
      </c>
      <c r="B10" s="11">
        <v>332.19400000000002</v>
      </c>
      <c r="C10" s="11">
        <v>318.01799999999997</v>
      </c>
      <c r="D10" s="11">
        <v>317.346</v>
      </c>
      <c r="E10" s="11">
        <v>283.702</v>
      </c>
      <c r="F10" s="11">
        <v>250.12700000000001</v>
      </c>
      <c r="G10" s="11">
        <v>296.334</v>
      </c>
      <c r="I10" s="25">
        <f t="shared" si="0"/>
        <v>299.62016666666665</v>
      </c>
      <c r="J10">
        <f t="shared" si="2"/>
        <v>1.5469206300275893</v>
      </c>
      <c r="L10" s="25">
        <v>299.62016666666665</v>
      </c>
      <c r="M10" s="25">
        <v>312.85548299999999</v>
      </c>
      <c r="N10" s="25">
        <f t="shared" si="1"/>
        <v>13.235316333333344</v>
      </c>
    </row>
    <row r="11" spans="1:14" x14ac:dyDescent="0.2">
      <c r="A11" s="26" t="s">
        <v>0</v>
      </c>
      <c r="B11" s="27">
        <v>313.40600000000001</v>
      </c>
      <c r="C11" s="27">
        <v>329.49700000000001</v>
      </c>
      <c r="D11" s="27">
        <v>287.93599999999998</v>
      </c>
      <c r="E11" s="27">
        <v>272.48099999999999</v>
      </c>
      <c r="F11" s="27">
        <v>282.21100000000001</v>
      </c>
      <c r="G11" s="27">
        <v>298.11599999999999</v>
      </c>
      <c r="I11" s="25">
        <f t="shared" si="0"/>
        <v>297.27449999999999</v>
      </c>
      <c r="J11">
        <f t="shared" si="2"/>
        <v>1.5348100962200584</v>
      </c>
      <c r="L11" s="25">
        <v>297.27449999999999</v>
      </c>
      <c r="M11" s="25">
        <v>289.99428016666667</v>
      </c>
      <c r="N11" s="25">
        <f t="shared" si="1"/>
        <v>-7.2802198333333195</v>
      </c>
    </row>
    <row r="12" spans="1:14" x14ac:dyDescent="0.2">
      <c r="A12" s="24" t="s">
        <v>70</v>
      </c>
      <c r="B12" s="11">
        <v>306.7</v>
      </c>
      <c r="C12" s="11">
        <v>262.589</v>
      </c>
      <c r="D12" s="11">
        <v>231.11</v>
      </c>
      <c r="E12" s="11">
        <v>158.75800000000001</v>
      </c>
      <c r="F12" s="11">
        <v>165.02</v>
      </c>
      <c r="G12" s="11">
        <v>215.87</v>
      </c>
      <c r="I12" s="25">
        <f t="shared" si="0"/>
        <v>223.34116666666668</v>
      </c>
      <c r="J12">
        <f t="shared" si="2"/>
        <v>1.1530968095197092</v>
      </c>
      <c r="L12" s="25">
        <v>223.34116666666668</v>
      </c>
      <c r="M12" s="25">
        <v>263.32682333333332</v>
      </c>
      <c r="N12" s="25">
        <f t="shared" si="1"/>
        <v>39.985656666666642</v>
      </c>
    </row>
    <row r="13" spans="1:14" x14ac:dyDescent="0.2">
      <c r="A13" s="26" t="s">
        <v>71</v>
      </c>
      <c r="B13" s="27">
        <v>1424.6210000000001</v>
      </c>
      <c r="C13" s="27">
        <v>1356.6690000000001</v>
      </c>
      <c r="D13" s="27">
        <v>1360.4880000000001</v>
      </c>
      <c r="E13" s="27">
        <v>1086.9739999999999</v>
      </c>
      <c r="F13" s="27">
        <v>1216.712</v>
      </c>
      <c r="G13" s="27">
        <v>1232.049</v>
      </c>
      <c r="I13" s="25">
        <f t="shared" si="0"/>
        <v>1279.5854999999999</v>
      </c>
      <c r="J13">
        <f t="shared" si="2"/>
        <v>6.606421823522675</v>
      </c>
      <c r="L13" s="25">
        <v>1279.5854999999999</v>
      </c>
      <c r="M13" s="25">
        <v>1289.4856958333332</v>
      </c>
      <c r="N13" s="25">
        <f t="shared" si="1"/>
        <v>9.9001958333333278</v>
      </c>
    </row>
    <row r="14" spans="1:14" x14ac:dyDescent="0.2">
      <c r="A14" s="24" t="s">
        <v>72</v>
      </c>
      <c r="B14" s="11">
        <v>2123.2750000000001</v>
      </c>
      <c r="C14" s="11">
        <v>2403.9580000000001</v>
      </c>
      <c r="D14" s="11">
        <v>2411.018</v>
      </c>
      <c r="E14" s="11">
        <v>1998.848</v>
      </c>
      <c r="F14" s="11">
        <v>2013.9690000000001</v>
      </c>
      <c r="G14" s="11">
        <v>2120.7199999999998</v>
      </c>
      <c r="I14" s="25">
        <f t="shared" si="0"/>
        <v>2178.6313333333333</v>
      </c>
      <c r="J14">
        <f t="shared" si="2"/>
        <v>11.248140578291672</v>
      </c>
      <c r="L14" s="25">
        <v>2178.6313333333333</v>
      </c>
      <c r="M14" s="25">
        <v>2238.9871775000001</v>
      </c>
      <c r="N14" s="25">
        <f t="shared" si="1"/>
        <v>60.355844166666884</v>
      </c>
    </row>
    <row r="15" spans="1:14" x14ac:dyDescent="0.2">
      <c r="A15" s="20" t="s">
        <v>73</v>
      </c>
      <c r="B15" s="21">
        <v>2147.2809999999999</v>
      </c>
      <c r="C15" s="21">
        <v>2036.96</v>
      </c>
      <c r="D15" s="21">
        <v>1699.944</v>
      </c>
      <c r="E15" s="21">
        <v>1242.769</v>
      </c>
      <c r="F15" s="21">
        <v>1374.5530000000001</v>
      </c>
      <c r="G15" s="21">
        <v>1383.7629999999999</v>
      </c>
      <c r="I15" s="25">
        <f t="shared" si="0"/>
        <v>1647.5450000000001</v>
      </c>
      <c r="J15">
        <f t="shared" si="2"/>
        <v>8.5061742597393177</v>
      </c>
      <c r="L15" s="25">
        <v>1647.5450000000001</v>
      </c>
      <c r="M15" s="25">
        <v>1684.1839385000001</v>
      </c>
      <c r="N15" s="25">
        <f t="shared" si="1"/>
        <v>36.638938499999995</v>
      </c>
    </row>
    <row r="21" spans="1:11" x14ac:dyDescent="0.2">
      <c r="B21" s="22">
        <v>202101</v>
      </c>
      <c r="C21" s="22">
        <v>202102</v>
      </c>
      <c r="D21" s="22">
        <v>202103</v>
      </c>
      <c r="E21" s="22">
        <v>202104</v>
      </c>
      <c r="F21" s="22">
        <v>202105</v>
      </c>
      <c r="G21" s="22">
        <v>202106</v>
      </c>
      <c r="I21" s="23">
        <v>2021</v>
      </c>
    </row>
    <row r="22" spans="1:11" x14ac:dyDescent="0.2">
      <c r="A22" s="24" t="s">
        <v>76</v>
      </c>
      <c r="B22" s="11">
        <v>19967.802</v>
      </c>
      <c r="C22" s="11">
        <v>20814.849813999997</v>
      </c>
      <c r="D22" s="11">
        <v>20801.273309000004</v>
      </c>
      <c r="E22" s="11">
        <v>20465.166400000002</v>
      </c>
      <c r="F22" s="11">
        <v>20467.464899999999</v>
      </c>
      <c r="G22" s="11">
        <v>20628.147799999999</v>
      </c>
      <c r="I22" s="25">
        <f>AVERAGE(B22:G22)</f>
        <v>20524.1173705</v>
      </c>
    </row>
    <row r="23" spans="1:11" x14ac:dyDescent="0.2">
      <c r="A23" s="26" t="s">
        <v>63</v>
      </c>
      <c r="B23" s="27">
        <v>3178.1619999999998</v>
      </c>
      <c r="C23" s="27">
        <v>3320.9490740000001</v>
      </c>
      <c r="D23" s="27">
        <v>3206.6230499999997</v>
      </c>
      <c r="E23" s="27">
        <v>3091.4582</v>
      </c>
      <c r="F23" s="27">
        <v>2865.3571000000002</v>
      </c>
      <c r="G23" s="27">
        <v>3567.163</v>
      </c>
      <c r="I23" s="25">
        <f t="shared" ref="I23:I35" si="3">AVERAGE(B23:G23)</f>
        <v>3204.9520706666667</v>
      </c>
      <c r="J23">
        <f>(I23/$I$22)*100</f>
        <v>15.615541525177845</v>
      </c>
      <c r="K23" s="25">
        <f>I3-I23</f>
        <v>-50.782404000000042</v>
      </c>
    </row>
    <row r="24" spans="1:11" x14ac:dyDescent="0.2">
      <c r="A24" s="24" t="s">
        <v>65</v>
      </c>
      <c r="B24" s="11">
        <v>2043.703</v>
      </c>
      <c r="C24" s="11">
        <v>2383.9669089999998</v>
      </c>
      <c r="D24" s="11">
        <v>2255.9239709999997</v>
      </c>
      <c r="E24" s="11">
        <v>2356.8896</v>
      </c>
      <c r="F24" s="11">
        <v>2148.1111999999998</v>
      </c>
      <c r="G24" s="11">
        <v>2038.2240999999999</v>
      </c>
      <c r="I24" s="25">
        <f t="shared" si="3"/>
        <v>2204.4697966666668</v>
      </c>
      <c r="J24">
        <f t="shared" ref="J24:J35" si="4">(I24/$I$22)*100</f>
        <v>10.740875024595333</v>
      </c>
    </row>
    <row r="25" spans="1:11" x14ac:dyDescent="0.2">
      <c r="A25" s="26" t="s">
        <v>78</v>
      </c>
      <c r="B25" s="27">
        <v>439.9205</v>
      </c>
      <c r="C25" s="27">
        <v>292.9889</v>
      </c>
      <c r="D25" s="27">
        <v>488.5104</v>
      </c>
      <c r="E25" s="27">
        <v>488.29679999999996</v>
      </c>
      <c r="F25" s="27">
        <v>761.46170000000006</v>
      </c>
      <c r="G25" s="27">
        <v>351.65519999999998</v>
      </c>
      <c r="I25" s="25">
        <f t="shared" si="3"/>
        <v>470.47225000000009</v>
      </c>
      <c r="J25">
        <f t="shared" si="4"/>
        <v>2.292289804755383</v>
      </c>
    </row>
    <row r="26" spans="1:11" x14ac:dyDescent="0.2">
      <c r="A26" s="24" t="s">
        <v>2</v>
      </c>
      <c r="B26" s="11">
        <v>1455.646</v>
      </c>
      <c r="C26" s="11">
        <v>1517.4980859999998</v>
      </c>
      <c r="D26" s="11">
        <v>1502.6103889999999</v>
      </c>
      <c r="E26" s="11">
        <v>1459.1507999999999</v>
      </c>
      <c r="F26" s="11">
        <v>1454.6148000000001</v>
      </c>
      <c r="G26" s="11">
        <v>1456.7909999999999</v>
      </c>
      <c r="I26" s="25">
        <f t="shared" si="3"/>
        <v>1474.3851791666666</v>
      </c>
      <c r="J26">
        <f t="shared" si="4"/>
        <v>7.183671543828968</v>
      </c>
    </row>
    <row r="27" spans="1:11" x14ac:dyDescent="0.2">
      <c r="A27" s="26" t="s">
        <v>4</v>
      </c>
      <c r="B27" s="27">
        <v>4060.0889999999999</v>
      </c>
      <c r="C27" s="27">
        <v>4027.6350159999997</v>
      </c>
      <c r="D27" s="27">
        <v>4007.6272269999999</v>
      </c>
      <c r="E27" s="27">
        <v>3990.7640000000001</v>
      </c>
      <c r="F27" s="27">
        <v>4061.1448</v>
      </c>
      <c r="G27" s="27">
        <v>4050.0765999999999</v>
      </c>
      <c r="I27" s="25">
        <f t="shared" si="3"/>
        <v>4032.8894405000005</v>
      </c>
      <c r="J27">
        <f t="shared" si="4"/>
        <v>19.64951460615114</v>
      </c>
    </row>
    <row r="28" spans="1:11" x14ac:dyDescent="0.2">
      <c r="A28" s="24" t="s">
        <v>1</v>
      </c>
      <c r="B28" s="11">
        <v>1377.6679999999999</v>
      </c>
      <c r="C28" s="11">
        <v>1545.6227530000001</v>
      </c>
      <c r="D28" s="11">
        <v>1635.3151029999999</v>
      </c>
      <c r="E28" s="11">
        <v>1523.3878999999999</v>
      </c>
      <c r="F28" s="11">
        <v>1366.0931</v>
      </c>
      <c r="G28" s="11">
        <v>1463.5109</v>
      </c>
      <c r="I28" s="25">
        <f t="shared" si="3"/>
        <v>1485.2662926666665</v>
      </c>
      <c r="J28">
        <f t="shared" si="4"/>
        <v>7.2366877749466072</v>
      </c>
    </row>
    <row r="29" spans="1:11" x14ac:dyDescent="0.2">
      <c r="A29" s="26" t="s">
        <v>3</v>
      </c>
      <c r="B29" s="27">
        <v>1519.47</v>
      </c>
      <c r="C29" s="27">
        <v>1687.4831750000001</v>
      </c>
      <c r="D29" s="27">
        <v>1641.9705730000001</v>
      </c>
      <c r="E29" s="27">
        <v>1476.5811000000001</v>
      </c>
      <c r="F29" s="27">
        <v>1584.9935</v>
      </c>
      <c r="G29" s="27">
        <v>1526.5708999999999</v>
      </c>
      <c r="I29" s="25">
        <f t="shared" si="3"/>
        <v>1572.844874666667</v>
      </c>
      <c r="J29">
        <f t="shared" si="4"/>
        <v>7.6633983633682083</v>
      </c>
    </row>
    <row r="30" spans="1:11" x14ac:dyDescent="0.2">
      <c r="A30" s="24" t="s">
        <v>69</v>
      </c>
      <c r="B30" s="11">
        <v>298.68599999999998</v>
      </c>
      <c r="C30" s="11">
        <v>320.95044799999999</v>
      </c>
      <c r="D30" s="11">
        <v>315.73134999999996</v>
      </c>
      <c r="E30" s="11">
        <v>309.75420000000003</v>
      </c>
      <c r="F30" s="11">
        <v>300.8347</v>
      </c>
      <c r="G30" s="11">
        <v>331.17619999999999</v>
      </c>
      <c r="I30" s="25">
        <f t="shared" si="3"/>
        <v>312.85548299999999</v>
      </c>
      <c r="J30">
        <f t="shared" si="4"/>
        <v>1.5243309972962718</v>
      </c>
    </row>
    <row r="31" spans="1:11" x14ac:dyDescent="0.2">
      <c r="A31" s="26" t="s">
        <v>0</v>
      </c>
      <c r="B31" s="27">
        <v>257.75</v>
      </c>
      <c r="C31" s="27">
        <v>322.21532000000002</v>
      </c>
      <c r="D31" s="27">
        <v>300.148461</v>
      </c>
      <c r="E31" s="27">
        <v>212.26910000000001</v>
      </c>
      <c r="F31" s="27">
        <v>368.99360000000001</v>
      </c>
      <c r="G31" s="27">
        <v>278.58920000000001</v>
      </c>
      <c r="I31" s="25">
        <f t="shared" si="3"/>
        <v>289.99428016666667</v>
      </c>
      <c r="J31">
        <f t="shared" si="4"/>
        <v>1.4129439767455489</v>
      </c>
    </row>
    <row r="32" spans="1:11" x14ac:dyDescent="0.2">
      <c r="A32" s="24" t="s">
        <v>70</v>
      </c>
      <c r="B32" s="11">
        <v>266.14999999999998</v>
      </c>
      <c r="C32" s="11">
        <v>233.81225899999998</v>
      </c>
      <c r="D32" s="11">
        <v>219.061181</v>
      </c>
      <c r="E32" s="11">
        <v>275.54309999999998</v>
      </c>
      <c r="F32" s="11">
        <v>289.15100000000001</v>
      </c>
      <c r="G32" s="11">
        <v>296.24340000000001</v>
      </c>
      <c r="I32" s="25">
        <f t="shared" si="3"/>
        <v>263.32682333333332</v>
      </c>
      <c r="J32">
        <f t="shared" si="4"/>
        <v>1.283011681232255</v>
      </c>
    </row>
    <row r="33" spans="1:13" x14ac:dyDescent="0.2">
      <c r="A33" s="26" t="s">
        <v>71</v>
      </c>
      <c r="B33" s="27">
        <v>1309.6310000000001</v>
      </c>
      <c r="C33" s="27">
        <v>1262.513888</v>
      </c>
      <c r="D33" s="27">
        <v>1277.188787</v>
      </c>
      <c r="E33" s="27">
        <v>1316.7936</v>
      </c>
      <c r="F33" s="27">
        <v>1242.4519</v>
      </c>
      <c r="G33" s="27">
        <v>1328.335</v>
      </c>
      <c r="I33" s="25">
        <f t="shared" si="3"/>
        <v>1289.4856958333332</v>
      </c>
      <c r="J33">
        <f t="shared" si="4"/>
        <v>6.2827827017143942</v>
      </c>
    </row>
    <row r="34" spans="1:13" x14ac:dyDescent="0.2">
      <c r="A34" s="24" t="s">
        <v>72</v>
      </c>
      <c r="B34" s="11">
        <v>2001.098</v>
      </c>
      <c r="C34" s="11">
        <v>2139.5501519999998</v>
      </c>
      <c r="D34" s="11">
        <v>2220.8724130000001</v>
      </c>
      <c r="E34" s="11">
        <v>2356.0770000000002</v>
      </c>
      <c r="F34" s="11">
        <v>2304.4739</v>
      </c>
      <c r="G34" s="11">
        <v>2411.8516</v>
      </c>
      <c r="I34" s="25">
        <f t="shared" si="3"/>
        <v>2238.9871775000001</v>
      </c>
      <c r="J34">
        <f t="shared" si="4"/>
        <v>10.909054635977531</v>
      </c>
    </row>
    <row r="35" spans="1:13" x14ac:dyDescent="0.2">
      <c r="A35" s="20" t="s">
        <v>73</v>
      </c>
      <c r="B35" s="21">
        <v>1759.828</v>
      </c>
      <c r="C35" s="21">
        <v>1759.6638740000001</v>
      </c>
      <c r="D35" s="21">
        <v>1729.6904569999999</v>
      </c>
      <c r="E35" s="21">
        <v>1608.201</v>
      </c>
      <c r="F35" s="21">
        <v>1719.7836</v>
      </c>
      <c r="G35" s="21">
        <v>1527.9367</v>
      </c>
      <c r="I35" s="25">
        <f t="shared" si="3"/>
        <v>1684.1839385000001</v>
      </c>
      <c r="J35">
        <f t="shared" si="4"/>
        <v>8.2058775444382039</v>
      </c>
    </row>
    <row r="40" spans="1:13" x14ac:dyDescent="0.2">
      <c r="I40">
        <v>2019</v>
      </c>
      <c r="K40" s="23">
        <v>2021</v>
      </c>
    </row>
    <row r="41" spans="1:13" x14ac:dyDescent="0.2">
      <c r="B41" s="22">
        <v>201901</v>
      </c>
      <c r="C41" s="22">
        <v>201902</v>
      </c>
      <c r="D41" s="22">
        <v>201903</v>
      </c>
      <c r="E41" s="22">
        <v>201904</v>
      </c>
      <c r="F41" s="22">
        <v>201905</v>
      </c>
      <c r="G41" s="22">
        <v>201906</v>
      </c>
      <c r="K41" s="25"/>
    </row>
    <row r="42" spans="1:13" x14ac:dyDescent="0.2">
      <c r="A42" s="24" t="s">
        <v>76</v>
      </c>
      <c r="B42" s="11">
        <v>21649.861000000001</v>
      </c>
      <c r="C42" s="11">
        <v>22071.182000000001</v>
      </c>
      <c r="D42" s="11">
        <v>22114.055</v>
      </c>
      <c r="E42" s="11">
        <v>21896.027999999998</v>
      </c>
      <c r="F42" s="11">
        <v>22164.214</v>
      </c>
      <c r="G42" s="11">
        <v>22618.083999999999</v>
      </c>
      <c r="I42" s="25">
        <f>AVERAGE(B42:G42)</f>
        <v>22085.570666666667</v>
      </c>
      <c r="K42" s="25">
        <v>20524.1173705</v>
      </c>
      <c r="M42" s="25">
        <f>K42-I42</f>
        <v>-1561.4532961666664</v>
      </c>
    </row>
    <row r="43" spans="1:13" x14ac:dyDescent="0.2">
      <c r="A43" s="26" t="s">
        <v>63</v>
      </c>
      <c r="B43" s="27">
        <v>3482.84</v>
      </c>
      <c r="C43" s="27">
        <v>3631.779</v>
      </c>
      <c r="D43" s="27">
        <v>3260.52</v>
      </c>
      <c r="E43" s="27">
        <v>3062.3919999999998</v>
      </c>
      <c r="F43" s="27">
        <v>3252.4670000000001</v>
      </c>
      <c r="G43" s="27">
        <v>3984.3270000000002</v>
      </c>
      <c r="I43" s="25">
        <f t="shared" ref="I43:I55" si="5">AVERAGE(B43:G43)</f>
        <v>3445.7208333333333</v>
      </c>
      <c r="K43" s="25">
        <v>3204.9520706666667</v>
      </c>
      <c r="M43" s="25">
        <f t="shared" ref="M43:M55" si="6">K43-I43</f>
        <v>-240.76876266666659</v>
      </c>
    </row>
    <row r="44" spans="1:13" x14ac:dyDescent="0.2">
      <c r="A44" s="28" t="s">
        <v>65</v>
      </c>
      <c r="B44" s="11">
        <v>2296.7689999999998</v>
      </c>
      <c r="C44" s="11">
        <v>2470.2510000000002</v>
      </c>
      <c r="D44" s="11">
        <v>2524.7730000000001</v>
      </c>
      <c r="E44" s="11">
        <v>2875.819</v>
      </c>
      <c r="F44" s="11">
        <v>2468.44</v>
      </c>
      <c r="G44" s="11">
        <v>2436.6570000000002</v>
      </c>
      <c r="I44" s="25">
        <f t="shared" si="5"/>
        <v>2512.1181666666671</v>
      </c>
      <c r="K44" s="25">
        <v>2204.4697966666668</v>
      </c>
      <c r="M44" s="25">
        <f t="shared" si="6"/>
        <v>-307.64837000000034</v>
      </c>
    </row>
    <row r="45" spans="1:13" x14ac:dyDescent="0.2">
      <c r="A45" s="29" t="s">
        <v>78</v>
      </c>
      <c r="B45" s="27">
        <v>376.02970000000005</v>
      </c>
      <c r="C45" s="27">
        <v>298.62689999999998</v>
      </c>
      <c r="D45" s="27">
        <v>377.7629</v>
      </c>
      <c r="E45" s="27">
        <v>376.7534</v>
      </c>
      <c r="F45" s="27">
        <v>680.38300000000004</v>
      </c>
      <c r="G45" s="27">
        <v>269.52960000000002</v>
      </c>
      <c r="I45" s="25">
        <f t="shared" si="5"/>
        <v>396.51425</v>
      </c>
      <c r="K45" s="25">
        <v>470.47225000000009</v>
      </c>
      <c r="M45" s="25">
        <f t="shared" si="6"/>
        <v>73.958000000000084</v>
      </c>
    </row>
    <row r="46" spans="1:13" x14ac:dyDescent="0.2">
      <c r="A46" s="28" t="s">
        <v>2</v>
      </c>
      <c r="B46" s="11">
        <v>1492.4459999999999</v>
      </c>
      <c r="C46" s="11">
        <v>1349.9590000000001</v>
      </c>
      <c r="D46" s="11">
        <v>1430.8009999999999</v>
      </c>
      <c r="E46" s="11">
        <v>1521.0309999999999</v>
      </c>
      <c r="F46" s="11">
        <v>1469.5809999999999</v>
      </c>
      <c r="G46" s="11">
        <v>1599.2539999999999</v>
      </c>
      <c r="I46" s="25">
        <f t="shared" si="5"/>
        <v>1477.1786666666667</v>
      </c>
      <c r="K46" s="25">
        <v>1474.3851791666666</v>
      </c>
      <c r="M46" s="25">
        <f t="shared" si="6"/>
        <v>-2.7934875000000829</v>
      </c>
    </row>
    <row r="47" spans="1:13" x14ac:dyDescent="0.2">
      <c r="A47" s="26" t="s">
        <v>4</v>
      </c>
      <c r="B47" s="27">
        <v>4352.2749999999996</v>
      </c>
      <c r="C47" s="27">
        <v>4246.5469999999996</v>
      </c>
      <c r="D47" s="27">
        <v>4188.8950000000004</v>
      </c>
      <c r="E47" s="27">
        <v>4075.1419999999998</v>
      </c>
      <c r="F47" s="27">
        <v>4259.1080000000002</v>
      </c>
      <c r="G47" s="27">
        <v>4212.1090000000004</v>
      </c>
      <c r="I47" s="25">
        <f t="shared" si="5"/>
        <v>4222.3460000000005</v>
      </c>
      <c r="K47" s="25">
        <v>4032.8894405000005</v>
      </c>
      <c r="M47" s="25">
        <f t="shared" si="6"/>
        <v>-189.45655949999991</v>
      </c>
    </row>
    <row r="48" spans="1:13" x14ac:dyDescent="0.2">
      <c r="A48" s="24" t="s">
        <v>1</v>
      </c>
      <c r="B48" s="11">
        <v>1568.0820000000001</v>
      </c>
      <c r="C48" s="11">
        <v>1618.441</v>
      </c>
      <c r="D48" s="11">
        <v>1598.6420000000001</v>
      </c>
      <c r="E48" s="11">
        <v>1526.365</v>
      </c>
      <c r="F48" s="11">
        <v>1560.479</v>
      </c>
      <c r="G48" s="11">
        <v>1406.6489999999999</v>
      </c>
      <c r="I48" s="25">
        <f t="shared" si="5"/>
        <v>1546.443</v>
      </c>
      <c r="K48" s="25">
        <v>1485.2662926666665</v>
      </c>
      <c r="M48" s="25">
        <f t="shared" si="6"/>
        <v>-61.176707333333525</v>
      </c>
    </row>
    <row r="49" spans="1:13" x14ac:dyDescent="0.2">
      <c r="A49" s="26" t="s">
        <v>3</v>
      </c>
      <c r="B49" s="27">
        <v>1606.778</v>
      </c>
      <c r="C49" s="27">
        <v>1652.1389999999999</v>
      </c>
      <c r="D49" s="27">
        <v>1632.2439999999999</v>
      </c>
      <c r="E49" s="27">
        <v>1489.566</v>
      </c>
      <c r="F49" s="27">
        <v>1578.982</v>
      </c>
      <c r="G49" s="27">
        <v>1537.7190000000001</v>
      </c>
      <c r="I49" s="25">
        <f t="shared" si="5"/>
        <v>1582.9046666666666</v>
      </c>
      <c r="K49" s="25">
        <v>1572.844874666667</v>
      </c>
      <c r="M49" s="25">
        <f t="shared" si="6"/>
        <v>-10.059791999999561</v>
      </c>
    </row>
    <row r="50" spans="1:13" x14ac:dyDescent="0.2">
      <c r="A50" s="28" t="s">
        <v>69</v>
      </c>
      <c r="B50" s="11">
        <v>288.82299999999998</v>
      </c>
      <c r="C50" s="11">
        <v>345.77300000000002</v>
      </c>
      <c r="D50" s="11">
        <v>317.27999999999997</v>
      </c>
      <c r="E50" s="11">
        <v>408.48599999999999</v>
      </c>
      <c r="F50" s="11">
        <v>354.05200000000002</v>
      </c>
      <c r="G50" s="11">
        <v>343.25299999999999</v>
      </c>
      <c r="I50" s="25">
        <f t="shared" si="5"/>
        <v>342.94450000000006</v>
      </c>
      <c r="K50" s="25">
        <v>312.85548299999999</v>
      </c>
      <c r="M50" s="25">
        <f t="shared" si="6"/>
        <v>-30.089017000000069</v>
      </c>
    </row>
    <row r="51" spans="1:13" x14ac:dyDescent="0.2">
      <c r="A51" s="26" t="s">
        <v>0</v>
      </c>
      <c r="B51" s="27">
        <v>340.20400000000001</v>
      </c>
      <c r="C51" s="27">
        <v>350.14299999999997</v>
      </c>
      <c r="D51" s="27">
        <v>303.95999999999998</v>
      </c>
      <c r="E51" s="27">
        <v>341.495</v>
      </c>
      <c r="F51" s="27">
        <v>293.71100000000001</v>
      </c>
      <c r="G51" s="27">
        <v>279.01900000000001</v>
      </c>
      <c r="I51" s="25">
        <f t="shared" si="5"/>
        <v>318.08866666666671</v>
      </c>
      <c r="K51" s="25">
        <v>289.99428016666667</v>
      </c>
      <c r="M51" s="25">
        <f t="shared" si="6"/>
        <v>-28.094386500000041</v>
      </c>
    </row>
    <row r="52" spans="1:13" x14ac:dyDescent="0.2">
      <c r="A52" s="28" t="s">
        <v>70</v>
      </c>
      <c r="B52" s="11">
        <v>296.48099999999999</v>
      </c>
      <c r="C52" s="11">
        <v>236.738</v>
      </c>
      <c r="D52" s="11">
        <v>317.09399999999999</v>
      </c>
      <c r="E52" s="11">
        <v>221.23</v>
      </c>
      <c r="F52" s="11">
        <v>282.089</v>
      </c>
      <c r="G52" s="11">
        <v>277.40699999999998</v>
      </c>
      <c r="I52" s="25">
        <f t="shared" si="5"/>
        <v>271.83983333333333</v>
      </c>
      <c r="K52" s="25">
        <v>263.32682333333332</v>
      </c>
      <c r="M52" s="25">
        <f t="shared" si="6"/>
        <v>-8.5130100000000084</v>
      </c>
    </row>
    <row r="53" spans="1:13" x14ac:dyDescent="0.2">
      <c r="A53" s="29" t="s">
        <v>71</v>
      </c>
      <c r="B53" s="27">
        <v>1274.807</v>
      </c>
      <c r="C53" s="27">
        <v>1350.3520000000001</v>
      </c>
      <c r="D53" s="27">
        <v>1278.2239999999999</v>
      </c>
      <c r="E53" s="27">
        <v>1413.6010000000001</v>
      </c>
      <c r="F53" s="27">
        <v>1348.03</v>
      </c>
      <c r="G53" s="27">
        <v>1396.3019999999999</v>
      </c>
      <c r="I53" s="25">
        <f t="shared" si="5"/>
        <v>1343.5526666666667</v>
      </c>
      <c r="K53" s="25">
        <v>1289.4856958333332</v>
      </c>
      <c r="M53" s="25">
        <f t="shared" si="6"/>
        <v>-54.066970833333471</v>
      </c>
    </row>
    <row r="54" spans="1:13" x14ac:dyDescent="0.2">
      <c r="A54" s="28" t="s">
        <v>72</v>
      </c>
      <c r="B54" s="11">
        <v>2103.4650000000001</v>
      </c>
      <c r="C54" s="11">
        <v>2460.6080000000002</v>
      </c>
      <c r="D54" s="11">
        <v>2672.0940000000001</v>
      </c>
      <c r="E54" s="11">
        <v>2535.625</v>
      </c>
      <c r="F54" s="11">
        <v>2701.3910000000001</v>
      </c>
      <c r="G54" s="11">
        <v>2755.3049999999998</v>
      </c>
      <c r="I54" s="25">
        <f t="shared" si="5"/>
        <v>2538.0813333333335</v>
      </c>
      <c r="K54" s="25">
        <v>2238.9871775000001</v>
      </c>
      <c r="M54" s="25">
        <f t="shared" si="6"/>
        <v>-299.09415583333339</v>
      </c>
    </row>
    <row r="55" spans="1:13" x14ac:dyDescent="0.2">
      <c r="A55" s="20" t="s">
        <v>73</v>
      </c>
      <c r="B55" s="21">
        <v>2170.8620000000001</v>
      </c>
      <c r="C55" s="21">
        <v>2059.8249999999998</v>
      </c>
      <c r="D55" s="21">
        <v>2211.7669999999998</v>
      </c>
      <c r="E55" s="21">
        <v>2048.5230000000001</v>
      </c>
      <c r="F55" s="21">
        <v>1915.501</v>
      </c>
      <c r="G55" s="21">
        <v>2120.5549999999998</v>
      </c>
      <c r="I55" s="25">
        <f t="shared" si="5"/>
        <v>2087.8388333333332</v>
      </c>
      <c r="K55" s="25">
        <v>1684.1839385000001</v>
      </c>
      <c r="M55" s="25">
        <f t="shared" si="6"/>
        <v>-403.65489483333317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1A6-4F87-2F48-A044-60D68BDA1A01}">
  <dimension ref="A1:J32"/>
  <sheetViews>
    <sheetView workbookViewId="0">
      <selection activeCell="C20" sqref="C20"/>
    </sheetView>
  </sheetViews>
  <sheetFormatPr baseColWidth="10" defaultRowHeight="15" x14ac:dyDescent="0.2"/>
  <cols>
    <col min="1" max="1" width="65.5" customWidth="1"/>
  </cols>
  <sheetData>
    <row r="1" spans="1:7" x14ac:dyDescent="0.2">
      <c r="B1">
        <v>2019</v>
      </c>
      <c r="C1" s="23">
        <v>2021</v>
      </c>
    </row>
    <row r="2" spans="1:7" x14ac:dyDescent="0.2">
      <c r="C2" s="25"/>
    </row>
    <row r="3" spans="1:7" x14ac:dyDescent="0.2">
      <c r="A3" s="24" t="s">
        <v>76</v>
      </c>
      <c r="B3" s="25">
        <v>22085.570666666667</v>
      </c>
      <c r="C3" s="25">
        <v>20524.1173705</v>
      </c>
      <c r="D3" t="s">
        <v>79</v>
      </c>
      <c r="E3" t="s">
        <v>80</v>
      </c>
      <c r="F3" t="s">
        <v>81</v>
      </c>
      <c r="G3" t="s">
        <v>82</v>
      </c>
    </row>
    <row r="4" spans="1:7" x14ac:dyDescent="0.2">
      <c r="A4" s="26" t="s">
        <v>63</v>
      </c>
      <c r="B4" s="25">
        <v>3445.7208333333333</v>
      </c>
      <c r="C4" s="25">
        <v>3204.9520706666667</v>
      </c>
      <c r="D4">
        <f>(C4/$C$3)*100</f>
        <v>15.615541525177845</v>
      </c>
      <c r="E4">
        <f>((C4/B4)-1)*100</f>
        <v>-6.9874715426017531</v>
      </c>
      <c r="F4">
        <f>(B4/$B$3)*100</f>
        <v>15.601683494345448</v>
      </c>
      <c r="G4">
        <f>(E4*F4)/100</f>
        <v>-1.090163194334183</v>
      </c>
    </row>
    <row r="5" spans="1:7" x14ac:dyDescent="0.2">
      <c r="A5" s="28" t="s">
        <v>65</v>
      </c>
      <c r="B5" s="25">
        <v>2512.1181666666671</v>
      </c>
      <c r="C5" s="25">
        <v>2204.4697966666668</v>
      </c>
      <c r="D5">
        <f t="shared" ref="D5:D16" si="0">(C5/$C$3)*100</f>
        <v>10.740875024595333</v>
      </c>
      <c r="E5">
        <f t="shared" ref="E5:E16" si="1">((C5/B5)-1)*100</f>
        <v>-12.246572397835065</v>
      </c>
      <c r="F5">
        <f t="shared" ref="F5:F16" si="2">(B5/$B$3)*100</f>
        <v>11.37447704920824</v>
      </c>
      <c r="G5">
        <f t="shared" ref="G5:G16" si="3">(E5*F5)/100</f>
        <v>-1.3929835667064208</v>
      </c>
    </row>
    <row r="6" spans="1:7" x14ac:dyDescent="0.2">
      <c r="A6" s="29" t="s">
        <v>78</v>
      </c>
      <c r="B6" s="25">
        <v>396.51425</v>
      </c>
      <c r="C6" s="25">
        <v>470.47225000000009</v>
      </c>
      <c r="D6">
        <f t="shared" si="0"/>
        <v>2.292289804755383</v>
      </c>
      <c r="E6">
        <f t="shared" si="1"/>
        <v>18.652040878732624</v>
      </c>
      <c r="F6">
        <f t="shared" si="2"/>
        <v>1.795354333308903</v>
      </c>
      <c r="G6">
        <f t="shared" si="3"/>
        <v>0.33487022416687418</v>
      </c>
    </row>
    <row r="7" spans="1:7" x14ac:dyDescent="0.2">
      <c r="A7" s="28" t="s">
        <v>2</v>
      </c>
      <c r="B7" s="25">
        <v>1477.1786666666667</v>
      </c>
      <c r="C7" s="25">
        <v>1474.3851791666666</v>
      </c>
      <c r="D7">
        <f t="shared" si="0"/>
        <v>7.183671543828968</v>
      </c>
      <c r="E7">
        <f t="shared" si="1"/>
        <v>-0.18910965633587296</v>
      </c>
      <c r="F7">
        <f t="shared" si="2"/>
        <v>6.6884333167634393</v>
      </c>
      <c r="G7">
        <f t="shared" si="3"/>
        <v>-1.2648473259585369E-2</v>
      </c>
    </row>
    <row r="8" spans="1:7" x14ac:dyDescent="0.2">
      <c r="A8" s="26" t="s">
        <v>4</v>
      </c>
      <c r="B8" s="25">
        <v>4222.3460000000005</v>
      </c>
      <c r="C8" s="25">
        <v>4032.8894405000005</v>
      </c>
      <c r="D8">
        <f t="shared" si="0"/>
        <v>19.64951460615114</v>
      </c>
      <c r="E8">
        <f t="shared" si="1"/>
        <v>-4.4869975009153684</v>
      </c>
      <c r="F8">
        <f t="shared" si="2"/>
        <v>19.11812044038648</v>
      </c>
      <c r="G8">
        <f t="shared" si="3"/>
        <v>-0.85782958638213158</v>
      </c>
    </row>
    <row r="9" spans="1:7" x14ac:dyDescent="0.2">
      <c r="A9" s="24" t="s">
        <v>1</v>
      </c>
      <c r="B9" s="25">
        <v>1546.443</v>
      </c>
      <c r="C9" s="25">
        <v>1485.2662926666665</v>
      </c>
      <c r="D9">
        <f t="shared" si="0"/>
        <v>7.2366877749466072</v>
      </c>
      <c r="E9">
        <f t="shared" si="1"/>
        <v>-3.955962640287003</v>
      </c>
      <c r="F9">
        <f t="shared" si="2"/>
        <v>7.0020513544348528</v>
      </c>
      <c r="G9">
        <f t="shared" si="3"/>
        <v>-0.27699853563515286</v>
      </c>
    </row>
    <row r="10" spans="1:7" x14ac:dyDescent="0.2">
      <c r="A10" s="26" t="s">
        <v>3</v>
      </c>
      <c r="B10" s="25">
        <v>1582.9046666666666</v>
      </c>
      <c r="C10" s="25">
        <v>1572.844874666667</v>
      </c>
      <c r="D10">
        <f t="shared" si="0"/>
        <v>7.6633983633682083</v>
      </c>
      <c r="E10">
        <f t="shared" si="1"/>
        <v>-0.63552734487691831</v>
      </c>
      <c r="F10">
        <f t="shared" si="2"/>
        <v>7.1671440623253382</v>
      </c>
      <c r="G10">
        <f t="shared" si="3"/>
        <v>-4.5549160362799927E-2</v>
      </c>
    </row>
    <row r="11" spans="1:7" x14ac:dyDescent="0.2">
      <c r="A11" s="28" t="s">
        <v>69</v>
      </c>
      <c r="B11" s="25">
        <v>342.94450000000006</v>
      </c>
      <c r="C11" s="25">
        <v>312.85548299999999</v>
      </c>
      <c r="D11">
        <f t="shared" si="0"/>
        <v>1.5243309972962718</v>
      </c>
      <c r="E11">
        <f t="shared" si="1"/>
        <v>-8.7737278189328194</v>
      </c>
      <c r="F11">
        <f t="shared" si="2"/>
        <v>1.5527989073771125</v>
      </c>
      <c r="G11">
        <f t="shared" si="3"/>
        <v>-0.13623834970863058</v>
      </c>
    </row>
    <row r="12" spans="1:7" x14ac:dyDescent="0.2">
      <c r="A12" s="26" t="s">
        <v>0</v>
      </c>
      <c r="B12" s="25">
        <v>318.08866666666671</v>
      </c>
      <c r="C12" s="25">
        <v>289.99428016666667</v>
      </c>
      <c r="D12">
        <f t="shared" si="0"/>
        <v>1.4129439767455489</v>
      </c>
      <c r="E12">
        <f t="shared" si="1"/>
        <v>-8.8322500749267068</v>
      </c>
      <c r="F12">
        <f t="shared" si="2"/>
        <v>1.4402555925201965</v>
      </c>
      <c r="G12">
        <f t="shared" si="3"/>
        <v>-0.12720697564950115</v>
      </c>
    </row>
    <row r="13" spans="1:7" x14ac:dyDescent="0.2">
      <c r="A13" s="28" t="s">
        <v>70</v>
      </c>
      <c r="B13" s="25">
        <v>271.83983333333333</v>
      </c>
      <c r="C13" s="25">
        <v>263.32682333333332</v>
      </c>
      <c r="D13">
        <f t="shared" si="0"/>
        <v>1.283011681232255</v>
      </c>
      <c r="E13">
        <f t="shared" si="1"/>
        <v>-3.1316271407366703</v>
      </c>
      <c r="F13">
        <f t="shared" si="2"/>
        <v>1.230848129016725</v>
      </c>
      <c r="G13">
        <f t="shared" si="3"/>
        <v>-3.8545574069537271E-2</v>
      </c>
    </row>
    <row r="14" spans="1:7" x14ac:dyDescent="0.2">
      <c r="A14" s="29" t="s">
        <v>71</v>
      </c>
      <c r="B14" s="25">
        <v>1343.5526666666667</v>
      </c>
      <c r="C14" s="25">
        <v>1289.4856958333332</v>
      </c>
      <c r="D14">
        <f t="shared" si="0"/>
        <v>6.2827827017143942</v>
      </c>
      <c r="E14">
        <f t="shared" si="1"/>
        <v>-4.024179488808044</v>
      </c>
      <c r="F14">
        <f t="shared" si="2"/>
        <v>6.0833957471357776</v>
      </c>
      <c r="G14">
        <f t="shared" si="3"/>
        <v>-0.24480676387925882</v>
      </c>
    </row>
    <row r="15" spans="1:7" x14ac:dyDescent="0.2">
      <c r="A15" s="28" t="s">
        <v>72</v>
      </c>
      <c r="B15" s="25">
        <v>2538.0813333333335</v>
      </c>
      <c r="C15" s="25">
        <v>2238.9871775000001</v>
      </c>
      <c r="D15">
        <f t="shared" si="0"/>
        <v>10.909054635977531</v>
      </c>
      <c r="E15">
        <f t="shared" si="1"/>
        <v>-11.784262068565177</v>
      </c>
      <c r="F15">
        <f t="shared" si="2"/>
        <v>11.492034195720429</v>
      </c>
      <c r="G15">
        <f t="shared" si="3"/>
        <v>-1.3542514266328218</v>
      </c>
    </row>
    <row r="16" spans="1:7" x14ac:dyDescent="0.2">
      <c r="A16" s="20" t="s">
        <v>73</v>
      </c>
      <c r="B16" s="25">
        <v>2087.8388333333332</v>
      </c>
      <c r="C16" s="25">
        <v>1684.1839385000001</v>
      </c>
      <c r="D16">
        <f t="shared" si="0"/>
        <v>8.2058775444382039</v>
      </c>
      <c r="E16">
        <f t="shared" si="1"/>
        <v>-19.333623284939051</v>
      </c>
      <c r="F16">
        <f t="shared" si="2"/>
        <v>9.4534067733394309</v>
      </c>
      <c r="G16">
        <f t="shared" si="3"/>
        <v>-1.8276860531503576</v>
      </c>
    </row>
    <row r="20" spans="1:10" x14ac:dyDescent="0.2">
      <c r="I20" t="s">
        <v>87</v>
      </c>
    </row>
    <row r="22" spans="1:10" x14ac:dyDescent="0.2">
      <c r="A22" s="24" t="s">
        <v>76</v>
      </c>
      <c r="B22" s="25"/>
      <c r="C22" s="25"/>
      <c r="D22" t="s">
        <v>79</v>
      </c>
      <c r="E22" t="s">
        <v>80</v>
      </c>
      <c r="F22" t="s">
        <v>81</v>
      </c>
      <c r="G22" t="s">
        <v>82</v>
      </c>
      <c r="I22" s="25">
        <f>AVERAGE(B3:C3)</f>
        <v>21304.844018583331</v>
      </c>
    </row>
    <row r="23" spans="1:10" x14ac:dyDescent="0.2">
      <c r="A23" s="31" t="s">
        <v>63</v>
      </c>
      <c r="B23" s="25">
        <f>B4</f>
        <v>3445.7208333333333</v>
      </c>
      <c r="C23" s="25">
        <f>C4</f>
        <v>3204.9520706666667</v>
      </c>
      <c r="D23">
        <f>(C23/$C$3)*100</f>
        <v>15.615541525177845</v>
      </c>
      <c r="E23">
        <f>((C23/B23)-1)*100</f>
        <v>-6.9874715426017531</v>
      </c>
      <c r="F23">
        <f>(B23/$B$3)*100</f>
        <v>15.601683494345448</v>
      </c>
      <c r="G23">
        <f>(E23*F23)/100</f>
        <v>-1.090163194334183</v>
      </c>
      <c r="I23" s="25">
        <f>AVERAGE(B23:C23)</f>
        <v>3325.336452</v>
      </c>
      <c r="J23">
        <f>(I23/$I$22)*100</f>
        <v>15.608358592531571</v>
      </c>
    </row>
    <row r="24" spans="1:10" x14ac:dyDescent="0.2">
      <c r="A24" s="32" t="s">
        <v>83</v>
      </c>
      <c r="B24" s="25">
        <f>B5+B7</f>
        <v>3989.2968333333338</v>
      </c>
      <c r="C24" s="25">
        <f>C5+C7</f>
        <v>3678.8549758333334</v>
      </c>
      <c r="D24">
        <f t="shared" ref="D24:D31" si="4">(C24/$C$3)*100</f>
        <v>17.924546568424297</v>
      </c>
      <c r="E24">
        <f t="shared" ref="E24:E31" si="5">((C24/B24)-1)*100</f>
        <v>-7.7818690979834848</v>
      </c>
      <c r="F24">
        <f t="shared" ref="F24:F31" si="6">(B24/$B$3)*100</f>
        <v>18.062910365971678</v>
      </c>
      <c r="G24">
        <f t="shared" ref="G24:G31" si="7">(E24*F24)/100</f>
        <v>-1.4056320399660054</v>
      </c>
      <c r="I24" s="25">
        <f t="shared" ref="I24:I31" si="8">AVERAGE(B24:C24)</f>
        <v>3834.0759045833338</v>
      </c>
      <c r="J24">
        <f t="shared" ref="J24:J31" si="9">(I24/$I$22)*100</f>
        <v>17.996263672425989</v>
      </c>
    </row>
    <row r="25" spans="1:10" x14ac:dyDescent="0.2">
      <c r="A25" s="26" t="s">
        <v>78</v>
      </c>
      <c r="B25" s="25">
        <f>B6</f>
        <v>396.51425</v>
      </c>
      <c r="C25" s="25">
        <f>C6</f>
        <v>470.47225000000009</v>
      </c>
      <c r="D25">
        <f t="shared" si="4"/>
        <v>2.292289804755383</v>
      </c>
      <c r="E25">
        <f t="shared" si="5"/>
        <v>18.652040878732624</v>
      </c>
      <c r="F25">
        <f t="shared" si="6"/>
        <v>1.795354333308903</v>
      </c>
      <c r="G25">
        <f t="shared" si="7"/>
        <v>0.33487022416687418</v>
      </c>
      <c r="I25" s="25">
        <f t="shared" si="8"/>
        <v>433.49325000000005</v>
      </c>
      <c r="J25">
        <f t="shared" si="9"/>
        <v>2.0347168447789707</v>
      </c>
    </row>
    <row r="26" spans="1:10" x14ac:dyDescent="0.2">
      <c r="A26" s="26" t="s">
        <v>84</v>
      </c>
      <c r="B26" s="25">
        <f>B8+B9+B10</f>
        <v>7351.693666666667</v>
      </c>
      <c r="C26" s="25">
        <f>C8+C9+C10</f>
        <v>7091.0006078333345</v>
      </c>
      <c r="D26">
        <f t="shared" si="4"/>
        <v>34.549600744465955</v>
      </c>
      <c r="E26">
        <f t="shared" si="5"/>
        <v>-3.5460272238401536</v>
      </c>
      <c r="F26">
        <f t="shared" si="6"/>
        <v>33.287315857146673</v>
      </c>
      <c r="G26">
        <f t="shared" si="7"/>
        <v>-1.1803772823800813</v>
      </c>
      <c r="I26" s="25">
        <f t="shared" si="8"/>
        <v>7221.3471372500007</v>
      </c>
      <c r="J26">
        <f t="shared" si="9"/>
        <v>33.895329770784144</v>
      </c>
    </row>
    <row r="27" spans="1:10" x14ac:dyDescent="0.2">
      <c r="A27" s="30" t="s">
        <v>69</v>
      </c>
      <c r="B27" s="25">
        <v>342.94450000000006</v>
      </c>
      <c r="C27" s="25">
        <v>312.85548299999999</v>
      </c>
      <c r="D27">
        <f t="shared" si="4"/>
        <v>1.5243309972962718</v>
      </c>
      <c r="E27">
        <f t="shared" si="5"/>
        <v>-8.7737278189328194</v>
      </c>
      <c r="F27">
        <f t="shared" si="6"/>
        <v>1.5527989073771125</v>
      </c>
      <c r="G27">
        <f t="shared" si="7"/>
        <v>-0.13623834970863058</v>
      </c>
      <c r="I27" s="25">
        <f t="shared" si="8"/>
        <v>327.89999150000006</v>
      </c>
      <c r="J27">
        <f t="shared" si="9"/>
        <v>1.5390865627271737</v>
      </c>
    </row>
    <row r="28" spans="1:10" x14ac:dyDescent="0.2">
      <c r="A28" s="26" t="s">
        <v>0</v>
      </c>
      <c r="B28" s="25">
        <v>318.08866666666671</v>
      </c>
      <c r="C28" s="25">
        <v>289.99428016666667</v>
      </c>
      <c r="D28">
        <f t="shared" si="4"/>
        <v>1.4129439767455489</v>
      </c>
      <c r="E28">
        <f t="shared" si="5"/>
        <v>-8.8322500749267068</v>
      </c>
      <c r="F28">
        <f t="shared" si="6"/>
        <v>1.4402555925201965</v>
      </c>
      <c r="G28">
        <f t="shared" si="7"/>
        <v>-0.12720697564950115</v>
      </c>
      <c r="I28" s="25">
        <f t="shared" si="8"/>
        <v>304.04147341666669</v>
      </c>
      <c r="J28">
        <f t="shared" si="9"/>
        <v>1.4271002085322191</v>
      </c>
    </row>
    <row r="29" spans="1:10" x14ac:dyDescent="0.2">
      <c r="A29" s="30" t="s">
        <v>70</v>
      </c>
      <c r="B29" s="25">
        <v>271.83983333333333</v>
      </c>
      <c r="C29" s="25">
        <v>263.32682333333332</v>
      </c>
      <c r="D29">
        <f t="shared" si="4"/>
        <v>1.283011681232255</v>
      </c>
      <c r="E29">
        <f t="shared" si="5"/>
        <v>-3.1316271407366703</v>
      </c>
      <c r="F29">
        <f t="shared" si="6"/>
        <v>1.230848129016725</v>
      </c>
      <c r="G29">
        <f t="shared" si="7"/>
        <v>-3.8545574069537271E-2</v>
      </c>
      <c r="I29" s="25">
        <f t="shared" si="8"/>
        <v>267.58332833333333</v>
      </c>
      <c r="J29">
        <f t="shared" si="9"/>
        <v>1.2559741254145371</v>
      </c>
    </row>
    <row r="30" spans="1:10" x14ac:dyDescent="0.2">
      <c r="A30" s="26" t="s">
        <v>71</v>
      </c>
      <c r="B30" s="25">
        <v>1343.5526666666667</v>
      </c>
      <c r="C30" s="25">
        <v>1289.4856958333332</v>
      </c>
      <c r="D30">
        <f t="shared" si="4"/>
        <v>6.2827827017143942</v>
      </c>
      <c r="E30">
        <f t="shared" si="5"/>
        <v>-4.024179488808044</v>
      </c>
      <c r="F30">
        <f t="shared" si="6"/>
        <v>6.0833957471357776</v>
      </c>
      <c r="G30">
        <f t="shared" si="7"/>
        <v>-0.24480676387925882</v>
      </c>
      <c r="I30" s="25">
        <f t="shared" si="8"/>
        <v>1316.51918125</v>
      </c>
      <c r="J30">
        <f t="shared" si="9"/>
        <v>6.1794359071657832</v>
      </c>
    </row>
    <row r="31" spans="1:10" x14ac:dyDescent="0.2">
      <c r="A31" s="30" t="s">
        <v>85</v>
      </c>
      <c r="B31" s="25">
        <f>B15+B16</f>
        <v>4625.9201666666668</v>
      </c>
      <c r="C31" s="25">
        <f>C15+C16</f>
        <v>3923.1711160000004</v>
      </c>
      <c r="D31">
        <f t="shared" si="4"/>
        <v>19.114932180415735</v>
      </c>
      <c r="E31">
        <f t="shared" si="5"/>
        <v>-15.191551633997424</v>
      </c>
      <c r="F31">
        <f t="shared" si="6"/>
        <v>20.94544096905986</v>
      </c>
      <c r="G31">
        <f t="shared" si="7"/>
        <v>-3.181937479783179</v>
      </c>
      <c r="I31" s="25">
        <f t="shared" si="8"/>
        <v>4274.5456413333341</v>
      </c>
      <c r="J31">
        <f t="shared" si="9"/>
        <v>20.063726529069282</v>
      </c>
    </row>
    <row r="32" spans="1:10" x14ac:dyDescent="0.2">
      <c r="A32" s="20"/>
      <c r="B32" s="25"/>
      <c r="C3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60C0-776D-2E41-90DE-F77E561B5200}">
  <dimension ref="A1:C11"/>
  <sheetViews>
    <sheetView workbookViewId="0">
      <selection activeCell="A2" sqref="A2:A10"/>
    </sheetView>
  </sheetViews>
  <sheetFormatPr baseColWidth="10" defaultRowHeight="15" x14ac:dyDescent="0.2"/>
  <cols>
    <col min="1" max="1" width="30.1640625" customWidth="1"/>
  </cols>
  <sheetData>
    <row r="1" spans="1:3" x14ac:dyDescent="0.2">
      <c r="A1" s="24" t="s">
        <v>76</v>
      </c>
      <c r="B1" t="s">
        <v>80</v>
      </c>
      <c r="C1" t="s">
        <v>86</v>
      </c>
    </row>
    <row r="2" spans="1:3" x14ac:dyDescent="0.2">
      <c r="A2" s="31" t="s">
        <v>63</v>
      </c>
      <c r="B2">
        <v>15.615541525177845</v>
      </c>
      <c r="C2">
        <v>-8.6999999999999993</v>
      </c>
    </row>
    <row r="3" spans="1:3" x14ac:dyDescent="0.2">
      <c r="A3" s="32" t="s">
        <v>83</v>
      </c>
      <c r="B3">
        <v>17.924546568424297</v>
      </c>
      <c r="C3">
        <v>-16.899999999999999</v>
      </c>
    </row>
    <row r="4" spans="1:3" x14ac:dyDescent="0.2">
      <c r="A4" s="26" t="s">
        <v>78</v>
      </c>
      <c r="B4">
        <v>2.292289804755383</v>
      </c>
      <c r="C4">
        <v>-2.8</v>
      </c>
    </row>
    <row r="5" spans="1:3" x14ac:dyDescent="0.2">
      <c r="A5" s="26" t="s">
        <v>84</v>
      </c>
      <c r="B5">
        <v>34.549600744465955</v>
      </c>
      <c r="C5">
        <v>-11.6</v>
      </c>
    </row>
    <row r="6" spans="1:3" x14ac:dyDescent="0.2">
      <c r="A6" s="30" t="s">
        <v>69</v>
      </c>
      <c r="B6">
        <v>1.5243309972962718</v>
      </c>
      <c r="C6">
        <v>2.9</v>
      </c>
    </row>
    <row r="7" spans="1:3" x14ac:dyDescent="0.2">
      <c r="A7" s="26" t="s">
        <v>0</v>
      </c>
      <c r="B7">
        <v>1.4129439767455489</v>
      </c>
      <c r="C7">
        <v>0</v>
      </c>
    </row>
    <row r="8" spans="1:3" x14ac:dyDescent="0.2">
      <c r="A8" s="30" t="s">
        <v>70</v>
      </c>
      <c r="B8">
        <v>1.283011681232255</v>
      </c>
      <c r="C8">
        <v>3.9</v>
      </c>
    </row>
    <row r="9" spans="1:3" x14ac:dyDescent="0.2">
      <c r="A9" s="26" t="s">
        <v>71</v>
      </c>
      <c r="B9">
        <v>6.2827827017143942</v>
      </c>
      <c r="C9">
        <v>1.1000000000000001</v>
      </c>
    </row>
    <row r="10" spans="1:3" x14ac:dyDescent="0.2">
      <c r="A10" s="30" t="s">
        <v>85</v>
      </c>
      <c r="B10">
        <v>19.114932180415735</v>
      </c>
      <c r="C10">
        <v>10.3</v>
      </c>
    </row>
    <row r="11" spans="1:3" x14ac:dyDescent="0.2">
      <c r="A1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DBC4-7F8A-5543-BB63-4D305926A26A}">
  <dimension ref="A1:G55"/>
  <sheetViews>
    <sheetView workbookViewId="0">
      <selection activeCell="D4" sqref="D4:E16"/>
    </sheetView>
  </sheetViews>
  <sheetFormatPr baseColWidth="10" defaultRowHeight="15" x14ac:dyDescent="0.2"/>
  <cols>
    <col min="1" max="1" width="75.1640625" customWidth="1"/>
    <col min="5" max="5" width="19.1640625" customWidth="1"/>
    <col min="6" max="6" width="16.83203125" customWidth="1"/>
    <col min="7" max="7" width="13.33203125" customWidth="1"/>
  </cols>
  <sheetData>
    <row r="1" spans="1:7" x14ac:dyDescent="0.2">
      <c r="A1" s="18" t="s">
        <v>75</v>
      </c>
      <c r="B1" s="44" t="s">
        <v>90</v>
      </c>
      <c r="C1" s="44" t="s">
        <v>89</v>
      </c>
    </row>
    <row r="2" spans="1:7" x14ac:dyDescent="0.2">
      <c r="A2" s="46" t="s">
        <v>77</v>
      </c>
      <c r="B2" s="44">
        <v>2019</v>
      </c>
      <c r="C2" s="49">
        <v>2018</v>
      </c>
      <c r="D2" s="43" t="s">
        <v>88</v>
      </c>
      <c r="E2" s="43" t="s">
        <v>94</v>
      </c>
      <c r="F2" s="43" t="s">
        <v>95</v>
      </c>
      <c r="G2" s="43" t="s">
        <v>82</v>
      </c>
    </row>
    <row r="3" spans="1:7" x14ac:dyDescent="0.2">
      <c r="A3" s="47" t="s">
        <v>76</v>
      </c>
      <c r="B3" s="44">
        <v>22085.570666666667</v>
      </c>
      <c r="C3" s="50">
        <v>22210.081483333332</v>
      </c>
      <c r="D3">
        <f>((B3-C3)/C3)*100</f>
        <v>-0.56060495212545358</v>
      </c>
    </row>
    <row r="4" spans="1:7" x14ac:dyDescent="0.2">
      <c r="A4" s="48" t="s">
        <v>63</v>
      </c>
      <c r="B4" s="44">
        <v>3445.7208333333333</v>
      </c>
      <c r="C4" s="50">
        <v>3643.1239499999997</v>
      </c>
      <c r="D4">
        <f t="shared" ref="D4:D16" si="0">((B4-C4)/C4)*100</f>
        <v>-5.4185122267571053</v>
      </c>
      <c r="E4" s="43">
        <f>(B4/$B$3)*100</f>
        <v>15.601683494345448</v>
      </c>
      <c r="F4" s="43">
        <f>(C4/$C$3)*100</f>
        <v>16.403019289838429</v>
      </c>
      <c r="G4" s="43">
        <f>(D4*F4)/100</f>
        <v>-0.88879960577722172</v>
      </c>
    </row>
    <row r="5" spans="1:7" x14ac:dyDescent="0.2">
      <c r="A5" s="47" t="s">
        <v>65</v>
      </c>
      <c r="B5" s="44">
        <v>2512.1181666666671</v>
      </c>
      <c r="C5" s="50">
        <v>2543.7526999999995</v>
      </c>
      <c r="D5">
        <f t="shared" si="0"/>
        <v>-1.2436166980120538</v>
      </c>
      <c r="E5" s="43">
        <f t="shared" ref="E5:E16" si="1">(B5/$B$3)*100</f>
        <v>11.37447704920824</v>
      </c>
      <c r="F5" s="43">
        <f t="shared" ref="F5:F16" si="2">(C5/$C$3)*100</f>
        <v>11.453144383593807</v>
      </c>
      <c r="G5" s="43">
        <f t="shared" ref="G5:G16" si="3">(D5*F5)/100</f>
        <v>-0.14243321600180228</v>
      </c>
    </row>
    <row r="6" spans="1:7" x14ac:dyDescent="0.2">
      <c r="A6" s="48" t="s">
        <v>78</v>
      </c>
      <c r="B6" s="44">
        <v>396.51425</v>
      </c>
      <c r="C6" s="50">
        <v>400.65635000000003</v>
      </c>
      <c r="D6">
        <f t="shared" si="0"/>
        <v>-1.0338286164689583</v>
      </c>
      <c r="E6" s="43">
        <f t="shared" si="1"/>
        <v>1.795354333308903</v>
      </c>
      <c r="F6" s="43">
        <f t="shared" si="2"/>
        <v>1.8039391269260157</v>
      </c>
      <c r="G6" s="43">
        <f t="shared" si="3"/>
        <v>-1.8649638917841434E-2</v>
      </c>
    </row>
    <row r="7" spans="1:7" x14ac:dyDescent="0.2">
      <c r="A7" s="47" t="s">
        <v>2</v>
      </c>
      <c r="B7" s="44">
        <v>1477.1786666666667</v>
      </c>
      <c r="C7" s="50">
        <v>1442.9580999999998</v>
      </c>
      <c r="D7">
        <f t="shared" si="0"/>
        <v>2.3715565037312492</v>
      </c>
      <c r="E7" s="43">
        <f t="shared" si="1"/>
        <v>6.6884333167634393</v>
      </c>
      <c r="F7" s="43">
        <f t="shared" si="2"/>
        <v>6.4968609011309129</v>
      </c>
      <c r="G7" s="43">
        <f t="shared" si="3"/>
        <v>0.15407672723914281</v>
      </c>
    </row>
    <row r="8" spans="1:7" x14ac:dyDescent="0.2">
      <c r="A8" s="48" t="s">
        <v>4</v>
      </c>
      <c r="B8" s="44">
        <v>4222.3460000000005</v>
      </c>
      <c r="C8" s="50">
        <v>4190.2837333333337</v>
      </c>
      <c r="D8">
        <f t="shared" si="0"/>
        <v>0.76515741432052264</v>
      </c>
      <c r="E8" s="43">
        <f t="shared" si="1"/>
        <v>19.11812044038648</v>
      </c>
      <c r="F8" s="43">
        <f t="shared" si="2"/>
        <v>18.866584242285491</v>
      </c>
      <c r="G8" s="43">
        <f t="shared" si="3"/>
        <v>0.14435906815887484</v>
      </c>
    </row>
    <row r="9" spans="1:7" x14ac:dyDescent="0.2">
      <c r="A9" s="47" t="s">
        <v>1</v>
      </c>
      <c r="B9" s="44">
        <v>1546.443</v>
      </c>
      <c r="C9" s="50">
        <v>1618.9464333333335</v>
      </c>
      <c r="D9">
        <f t="shared" si="0"/>
        <v>-4.4784331241925299</v>
      </c>
      <c r="E9" s="43">
        <f t="shared" si="1"/>
        <v>7.0020513544348528</v>
      </c>
      <c r="F9" s="43">
        <f t="shared" si="2"/>
        <v>7.289241304892137</v>
      </c>
      <c r="G9" s="43">
        <f t="shared" si="3"/>
        <v>-0.32644379710061328</v>
      </c>
    </row>
    <row r="10" spans="1:7" x14ac:dyDescent="0.2">
      <c r="A10" s="48" t="s">
        <v>3</v>
      </c>
      <c r="B10" s="44">
        <v>1582.9046666666666</v>
      </c>
      <c r="C10" s="50">
        <v>1550.2333833333334</v>
      </c>
      <c r="D10">
        <f t="shared" si="0"/>
        <v>2.1075074040195725</v>
      </c>
      <c r="E10" s="43">
        <f t="shared" si="1"/>
        <v>7.1671440623253382</v>
      </c>
      <c r="F10" s="43">
        <f t="shared" si="2"/>
        <v>6.9798635565414031</v>
      </c>
      <c r="G10" s="43">
        <f t="shared" si="3"/>
        <v>0.14710114124457394</v>
      </c>
    </row>
    <row r="11" spans="1:7" x14ac:dyDescent="0.2">
      <c r="A11" s="47" t="s">
        <v>69</v>
      </c>
      <c r="B11" s="44">
        <v>342.94450000000006</v>
      </c>
      <c r="C11" s="50">
        <v>341.54818333333333</v>
      </c>
      <c r="D11">
        <f t="shared" si="0"/>
        <v>0.40881981951694418</v>
      </c>
      <c r="E11" s="43">
        <f t="shared" si="1"/>
        <v>1.5527989073771125</v>
      </c>
      <c r="F11" s="43">
        <f t="shared" si="2"/>
        <v>1.5378069800853027</v>
      </c>
      <c r="G11" s="43">
        <f t="shared" si="3"/>
        <v>6.286859720503705E-3</v>
      </c>
    </row>
    <row r="12" spans="1:7" x14ac:dyDescent="0.2">
      <c r="A12" s="48" t="s">
        <v>0</v>
      </c>
      <c r="B12" s="44">
        <v>318.08866666666671</v>
      </c>
      <c r="C12" s="50">
        <v>286.68830000000003</v>
      </c>
      <c r="D12">
        <f t="shared" si="0"/>
        <v>10.952789725519557</v>
      </c>
      <c r="E12" s="43">
        <f t="shared" si="1"/>
        <v>1.4402555925201965</v>
      </c>
      <c r="F12" s="43">
        <f t="shared" si="2"/>
        <v>1.2908025583568157</v>
      </c>
      <c r="G12" s="43">
        <f t="shared" si="3"/>
        <v>0.14137888998844889</v>
      </c>
    </row>
    <row r="13" spans="1:7" x14ac:dyDescent="0.2">
      <c r="A13" s="47" t="s">
        <v>70</v>
      </c>
      <c r="B13" s="44">
        <v>271.83983333333333</v>
      </c>
      <c r="C13" s="50">
        <v>291.64493333333331</v>
      </c>
      <c r="D13">
        <f t="shared" si="0"/>
        <v>-6.790826013549804</v>
      </c>
      <c r="E13" s="43">
        <f t="shared" si="1"/>
        <v>1.230848129016725</v>
      </c>
      <c r="F13" s="43">
        <f t="shared" si="2"/>
        <v>1.3131196008991981</v>
      </c>
      <c r="G13" s="43">
        <f t="shared" si="3"/>
        <v>-8.9171667446884109E-2</v>
      </c>
    </row>
    <row r="14" spans="1:7" x14ac:dyDescent="0.2">
      <c r="A14" s="48" t="s">
        <v>71</v>
      </c>
      <c r="B14" s="44">
        <v>1343.5526666666667</v>
      </c>
      <c r="C14" s="50">
        <v>1371.6722333333335</v>
      </c>
      <c r="D14">
        <f t="shared" si="0"/>
        <v>-2.0500208419567341</v>
      </c>
      <c r="E14" s="43">
        <f t="shared" si="1"/>
        <v>6.0833957471357776</v>
      </c>
      <c r="F14" s="43">
        <f t="shared" si="2"/>
        <v>6.1758991490537758</v>
      </c>
      <c r="G14" s="43">
        <f t="shared" si="3"/>
        <v>-0.12660721973383099</v>
      </c>
    </row>
    <row r="15" spans="1:7" x14ac:dyDescent="0.2">
      <c r="A15" s="47" t="s">
        <v>72</v>
      </c>
      <c r="B15" s="44">
        <v>2538.0813333333335</v>
      </c>
      <c r="C15" s="50">
        <v>2536.2560833333332</v>
      </c>
      <c r="D15">
        <f t="shared" si="0"/>
        <v>7.1966313338574506E-2</v>
      </c>
      <c r="E15" s="43">
        <f t="shared" si="1"/>
        <v>11.492034195720429</v>
      </c>
      <c r="F15" s="43">
        <f t="shared" si="2"/>
        <v>11.419391168089884</v>
      </c>
      <c r="G15" s="43">
        <f t="shared" si="3"/>
        <v>8.2181148293850696E-3</v>
      </c>
    </row>
    <row r="16" spans="1:7" x14ac:dyDescent="0.2">
      <c r="A16" s="48" t="s">
        <v>73</v>
      </c>
      <c r="B16" s="44">
        <v>2087.8388333333332</v>
      </c>
      <c r="C16" s="50">
        <v>1992.2877500000002</v>
      </c>
      <c r="D16">
        <f t="shared" si="0"/>
        <v>4.7960483285274957</v>
      </c>
      <c r="E16" s="43">
        <f t="shared" si="1"/>
        <v>9.4534067733394309</v>
      </c>
      <c r="F16" s="43">
        <f t="shared" si="2"/>
        <v>8.9701955911104285</v>
      </c>
      <c r="G16" s="43">
        <f t="shared" si="3"/>
        <v>0.43021491571309878</v>
      </c>
    </row>
    <row r="17" spans="1:7" x14ac:dyDescent="0.2">
      <c r="A17" s="45"/>
      <c r="B17" s="45"/>
    </row>
    <row r="18" spans="1:7" x14ac:dyDescent="0.2">
      <c r="A18" s="45"/>
      <c r="B18" s="45"/>
    </row>
    <row r="19" spans="1:7" x14ac:dyDescent="0.2">
      <c r="A19" s="45"/>
      <c r="B19" s="45"/>
    </row>
    <row r="20" spans="1:7" x14ac:dyDescent="0.2">
      <c r="A20" s="45"/>
      <c r="B20" s="45"/>
    </row>
    <row r="21" spans="1:7" x14ac:dyDescent="0.2">
      <c r="A21" s="18" t="s">
        <v>75</v>
      </c>
      <c r="B21" s="44" t="s">
        <v>90</v>
      </c>
      <c r="C21" s="44" t="s">
        <v>89</v>
      </c>
    </row>
    <row r="22" spans="1:7" x14ac:dyDescent="0.2">
      <c r="A22" s="51" t="s">
        <v>77</v>
      </c>
      <c r="B22" s="44">
        <v>2020</v>
      </c>
      <c r="C22" s="49">
        <v>2019</v>
      </c>
      <c r="D22" s="43" t="s">
        <v>91</v>
      </c>
      <c r="E22" s="43" t="s">
        <v>92</v>
      </c>
      <c r="F22" s="43" t="s">
        <v>93</v>
      </c>
      <c r="G22" s="43" t="s">
        <v>82</v>
      </c>
    </row>
    <row r="23" spans="1:7" x14ac:dyDescent="0.2">
      <c r="A23" s="52" t="s">
        <v>76</v>
      </c>
      <c r="B23" s="44">
        <v>19368.813166666667</v>
      </c>
      <c r="C23" s="50">
        <v>22085.570666666667</v>
      </c>
      <c r="D23">
        <f>((B23-C23)/C23)*100</f>
        <v>-12.301051854187994</v>
      </c>
    </row>
    <row r="24" spans="1:7" x14ac:dyDescent="0.2">
      <c r="A24" s="53" t="s">
        <v>63</v>
      </c>
      <c r="B24" s="44">
        <v>3154.1696666666667</v>
      </c>
      <c r="C24" s="50">
        <v>3445.7208333333333</v>
      </c>
      <c r="D24">
        <f t="shared" ref="D24:D36" si="4">((B24-C24)/C24)*100</f>
        <v>-8.4612532694537776</v>
      </c>
      <c r="E24" s="43">
        <f>(B24/$B$23)*100</f>
        <v>16.284785441035325</v>
      </c>
      <c r="F24" s="43">
        <f>(C24/$C$23)*100</f>
        <v>15.601683494345448</v>
      </c>
      <c r="G24" s="43">
        <f>(D24*F24)/100</f>
        <v>-1.3200979547551348</v>
      </c>
    </row>
    <row r="25" spans="1:7" x14ac:dyDescent="0.2">
      <c r="A25" s="52" t="s">
        <v>65</v>
      </c>
      <c r="B25" s="44">
        <v>2077.4424999999997</v>
      </c>
      <c r="C25" s="50">
        <v>2512.1181666666671</v>
      </c>
      <c r="D25">
        <f t="shared" si="4"/>
        <v>-17.303153666670035</v>
      </c>
      <c r="E25" s="43">
        <f t="shared" ref="E25:E36" si="5">(B25/$B$23)*100</f>
        <v>10.725708808917812</v>
      </c>
      <c r="F25" s="43">
        <f t="shared" ref="F25:F36" si="6">(C25/$C$23)*100</f>
        <v>11.37447704920824</v>
      </c>
      <c r="G25" s="43">
        <f t="shared" ref="G25:G36" si="7">(D25*F25)/100</f>
        <v>-1.9681432426046173</v>
      </c>
    </row>
    <row r="26" spans="1:7" x14ac:dyDescent="0.2">
      <c r="A26" s="53" t="s">
        <v>78</v>
      </c>
      <c r="B26" s="44">
        <v>447.37990000000008</v>
      </c>
      <c r="C26" s="50">
        <v>396.51425</v>
      </c>
      <c r="D26">
        <f t="shared" si="4"/>
        <v>12.828202265114072</v>
      </c>
      <c r="E26" s="43">
        <f t="shared" si="5"/>
        <v>2.3097951131560901</v>
      </c>
      <c r="F26" s="43">
        <f t="shared" si="6"/>
        <v>1.795354333308903</v>
      </c>
      <c r="G26" s="43">
        <f t="shared" si="7"/>
        <v>0.23031168525235635</v>
      </c>
    </row>
    <row r="27" spans="1:7" x14ac:dyDescent="0.2">
      <c r="A27" s="52" t="s">
        <v>2</v>
      </c>
      <c r="B27" s="44">
        <v>1255.0228333333332</v>
      </c>
      <c r="C27" s="50">
        <v>1477.1786666666667</v>
      </c>
      <c r="D27">
        <f t="shared" si="4"/>
        <v>-15.039198598409229</v>
      </c>
      <c r="E27" s="43">
        <f t="shared" si="5"/>
        <v>6.4796062749637233</v>
      </c>
      <c r="F27" s="43">
        <f t="shared" si="6"/>
        <v>6.6884333167634393</v>
      </c>
      <c r="G27" s="43">
        <f t="shared" si="7"/>
        <v>-1.0058867696302232</v>
      </c>
    </row>
    <row r="28" spans="1:7" x14ac:dyDescent="0.2">
      <c r="A28" s="53" t="s">
        <v>4</v>
      </c>
      <c r="B28" s="44">
        <v>3654.0236666666665</v>
      </c>
      <c r="C28" s="50">
        <v>4222.3460000000005</v>
      </c>
      <c r="D28">
        <f t="shared" si="4"/>
        <v>-13.459871202723175</v>
      </c>
      <c r="E28" s="43">
        <f t="shared" si="5"/>
        <v>18.865501129182075</v>
      </c>
      <c r="F28" s="43">
        <f t="shared" si="6"/>
        <v>19.11812044038648</v>
      </c>
      <c r="G28" s="43">
        <f t="shared" si="7"/>
        <v>-2.5732743876575133</v>
      </c>
    </row>
    <row r="29" spans="1:7" x14ac:dyDescent="0.2">
      <c r="A29" s="52" t="s">
        <v>1</v>
      </c>
      <c r="B29" s="44">
        <v>1414.5609999999999</v>
      </c>
      <c r="C29" s="50">
        <v>1546.443</v>
      </c>
      <c r="D29">
        <f t="shared" si="4"/>
        <v>-8.5280867125396842</v>
      </c>
      <c r="E29" s="43">
        <f t="shared" si="5"/>
        <v>7.3032920903714977</v>
      </c>
      <c r="F29" s="43">
        <f t="shared" si="6"/>
        <v>7.0020513544348528</v>
      </c>
      <c r="G29" s="43">
        <f t="shared" si="7"/>
        <v>-0.59714101116276364</v>
      </c>
    </row>
    <row r="30" spans="1:7" x14ac:dyDescent="0.2">
      <c r="A30" s="53" t="s">
        <v>3</v>
      </c>
      <c r="B30" s="44">
        <v>1427.7691666666667</v>
      </c>
      <c r="C30" s="50">
        <v>1582.9046666666666</v>
      </c>
      <c r="D30">
        <f t="shared" si="4"/>
        <v>-9.8006849854507898</v>
      </c>
      <c r="E30" s="43">
        <f t="shared" si="5"/>
        <v>7.371485048571941</v>
      </c>
      <c r="F30" s="43">
        <f t="shared" si="6"/>
        <v>7.1671440623253382</v>
      </c>
      <c r="G30" s="43">
        <f t="shared" si="7"/>
        <v>-0.70242921200194719</v>
      </c>
    </row>
    <row r="31" spans="1:7" x14ac:dyDescent="0.2">
      <c r="A31" s="52" t="s">
        <v>69</v>
      </c>
      <c r="B31" s="44">
        <v>299.62016666666665</v>
      </c>
      <c r="C31" s="50">
        <v>342.94450000000006</v>
      </c>
      <c r="D31">
        <f t="shared" si="4"/>
        <v>-12.633045094274264</v>
      </c>
      <c r="E31" s="43">
        <f t="shared" si="5"/>
        <v>1.5469206300275893</v>
      </c>
      <c r="F31" s="43">
        <f t="shared" si="6"/>
        <v>1.5527989073771125</v>
      </c>
      <c r="G31" s="43">
        <f t="shared" si="7"/>
        <v>-0.19616578619234867</v>
      </c>
    </row>
    <row r="32" spans="1:7" x14ac:dyDescent="0.2">
      <c r="A32" s="53" t="s">
        <v>0</v>
      </c>
      <c r="B32" s="44">
        <v>297.27449999999999</v>
      </c>
      <c r="C32" s="50">
        <v>318.08866666666671</v>
      </c>
      <c r="D32">
        <f t="shared" si="4"/>
        <v>-6.5435109288186064</v>
      </c>
      <c r="E32" s="43">
        <f t="shared" si="5"/>
        <v>1.5348100962200584</v>
      </c>
      <c r="F32" s="43">
        <f t="shared" si="6"/>
        <v>1.4402555925201965</v>
      </c>
      <c r="G32" s="43">
        <f t="shared" si="7"/>
        <v>-9.4243282099480241E-2</v>
      </c>
    </row>
    <row r="33" spans="1:7" x14ac:dyDescent="0.2">
      <c r="A33" s="52" t="s">
        <v>70</v>
      </c>
      <c r="B33" s="44">
        <v>223.34116666666668</v>
      </c>
      <c r="C33" s="50">
        <v>271.83983333333333</v>
      </c>
      <c r="D33">
        <f t="shared" si="4"/>
        <v>-17.840897734511554</v>
      </c>
      <c r="E33" s="43">
        <f t="shared" si="5"/>
        <v>1.1530968095197092</v>
      </c>
      <c r="F33" s="43">
        <f t="shared" si="6"/>
        <v>1.230848129016725</v>
      </c>
      <c r="G33" s="43">
        <f t="shared" si="7"/>
        <v>-0.21959435596502275</v>
      </c>
    </row>
    <row r="34" spans="1:7" x14ac:dyDescent="0.2">
      <c r="A34" s="53" t="s">
        <v>71</v>
      </c>
      <c r="B34" s="44">
        <v>1279.5854999999999</v>
      </c>
      <c r="C34" s="50">
        <v>1343.5526666666667</v>
      </c>
      <c r="D34">
        <f t="shared" si="4"/>
        <v>-4.7610464594118476</v>
      </c>
      <c r="E34" s="43">
        <f t="shared" si="5"/>
        <v>6.606421823522675</v>
      </c>
      <c r="F34" s="43">
        <f t="shared" si="6"/>
        <v>6.0833957471357776</v>
      </c>
      <c r="G34" s="43">
        <f t="shared" si="7"/>
        <v>-0.28963329783101882</v>
      </c>
    </row>
    <row r="35" spans="1:7" x14ac:dyDescent="0.2">
      <c r="A35" s="52" t="s">
        <v>72</v>
      </c>
      <c r="B35" s="44">
        <v>2178.6313333333333</v>
      </c>
      <c r="C35" s="50">
        <v>2538.0813333333335</v>
      </c>
      <c r="D35">
        <f t="shared" si="4"/>
        <v>-14.162272708886144</v>
      </c>
      <c r="E35" s="43">
        <f t="shared" si="5"/>
        <v>11.248140578291672</v>
      </c>
      <c r="F35" s="43">
        <f t="shared" si="6"/>
        <v>11.492034195720429</v>
      </c>
      <c r="G35" s="43">
        <f t="shared" si="7"/>
        <v>-1.6275332225963777</v>
      </c>
    </row>
    <row r="36" spans="1:7" x14ac:dyDescent="0.2">
      <c r="A36" s="53" t="s">
        <v>73</v>
      </c>
      <c r="B36" s="44">
        <v>1647.5450000000001</v>
      </c>
      <c r="C36" s="50">
        <v>2087.8388333333332</v>
      </c>
      <c r="D36">
        <f t="shared" si="4"/>
        <v>-21.088497172474913</v>
      </c>
      <c r="E36" s="43">
        <f t="shared" si="5"/>
        <v>8.5061742597393177</v>
      </c>
      <c r="F36" s="43">
        <f t="shared" si="6"/>
        <v>9.4534067733394309</v>
      </c>
      <c r="G36" s="43">
        <f t="shared" si="7"/>
        <v>-1.9935814200982378</v>
      </c>
    </row>
    <row r="37" spans="1:7" x14ac:dyDescent="0.2">
      <c r="A37" s="45"/>
      <c r="B37" s="45"/>
    </row>
    <row r="38" spans="1:7" x14ac:dyDescent="0.2">
      <c r="A38" s="45"/>
      <c r="B38" s="45"/>
    </row>
    <row r="39" spans="1:7" x14ac:dyDescent="0.2">
      <c r="A39" s="45"/>
      <c r="B39" s="45"/>
    </row>
    <row r="40" spans="1:7" x14ac:dyDescent="0.2">
      <c r="A40" s="18" t="s">
        <v>75</v>
      </c>
      <c r="B40" s="44" t="s">
        <v>90</v>
      </c>
      <c r="C40" s="44" t="s">
        <v>89</v>
      </c>
    </row>
    <row r="41" spans="1:7" x14ac:dyDescent="0.2">
      <c r="A41" s="51" t="s">
        <v>77</v>
      </c>
      <c r="B41" s="44">
        <v>2021</v>
      </c>
      <c r="C41" s="50">
        <v>2020</v>
      </c>
      <c r="D41" s="43" t="s">
        <v>91</v>
      </c>
      <c r="E41" s="43" t="s">
        <v>96</v>
      </c>
      <c r="F41" s="43" t="s">
        <v>97</v>
      </c>
      <c r="G41" s="43" t="s">
        <v>82</v>
      </c>
    </row>
    <row r="42" spans="1:7" x14ac:dyDescent="0.2">
      <c r="A42" s="52" t="s">
        <v>76</v>
      </c>
      <c r="B42" s="44">
        <v>20524.1173705</v>
      </c>
      <c r="C42" s="50">
        <v>19368.813166666667</v>
      </c>
      <c r="D42">
        <f>((B42-C42)/C42)*100</f>
        <v>5.9647650782319914</v>
      </c>
    </row>
    <row r="43" spans="1:7" x14ac:dyDescent="0.2">
      <c r="A43" s="53" t="s">
        <v>63</v>
      </c>
      <c r="B43" s="44">
        <v>3204.9520706666667</v>
      </c>
      <c r="C43" s="50">
        <v>3154.1696666666667</v>
      </c>
      <c r="D43">
        <f t="shared" ref="D43:D55" si="8">((B43-C43)/C43)*100</f>
        <v>1.6100086351304936</v>
      </c>
      <c r="E43" s="43">
        <f>(B43/B42)*100</f>
        <v>15.615541525177845</v>
      </c>
      <c r="F43" s="43">
        <f xml:space="preserve"> (C43/C42)*100</f>
        <v>16.284785441035325</v>
      </c>
      <c r="G43">
        <f>(D43*F43)/100</f>
        <v>0.26218645181314221</v>
      </c>
    </row>
    <row r="44" spans="1:7" x14ac:dyDescent="0.2">
      <c r="A44" s="52" t="s">
        <v>65</v>
      </c>
      <c r="B44" s="44">
        <v>2204.4697966666668</v>
      </c>
      <c r="C44" s="50">
        <v>2077.4424999999997</v>
      </c>
      <c r="D44">
        <f t="shared" si="8"/>
        <v>6.1145998826281414</v>
      </c>
      <c r="E44" s="43">
        <f t="shared" ref="E44:E55" si="9">(B44/B43)*100</f>
        <v>68.78323756673565</v>
      </c>
      <c r="F44" s="43">
        <f t="shared" ref="F44:F55" si="10" xml:space="preserve"> (C44/C43)*100</f>
        <v>65.86337196614555</v>
      </c>
      <c r="G44">
        <f t="shared" ref="G44:G55" si="11">(D44*F44)/100</f>
        <v>4.0272816649368721</v>
      </c>
    </row>
    <row r="45" spans="1:7" x14ac:dyDescent="0.2">
      <c r="A45" s="53" t="s">
        <v>78</v>
      </c>
      <c r="B45" s="44">
        <v>470.47225000000009</v>
      </c>
      <c r="C45" s="50">
        <v>447.37990000000008</v>
      </c>
      <c r="D45">
        <f t="shared" si="8"/>
        <v>5.161686968949657</v>
      </c>
      <c r="E45" s="43">
        <f t="shared" si="9"/>
        <v>21.341741706390874</v>
      </c>
      <c r="F45" s="43">
        <f t="shared" si="10"/>
        <v>21.535127927728453</v>
      </c>
      <c r="G45">
        <f t="shared" si="11"/>
        <v>1.1115758919921979</v>
      </c>
    </row>
    <row r="46" spans="1:7" x14ac:dyDescent="0.2">
      <c r="A46" s="52" t="s">
        <v>2</v>
      </c>
      <c r="B46" s="44">
        <v>1474.3851791666666</v>
      </c>
      <c r="C46" s="50">
        <v>1255.0228333333332</v>
      </c>
      <c r="D46">
        <f t="shared" si="8"/>
        <v>17.478753374606605</v>
      </c>
      <c r="E46" s="43">
        <f t="shared" si="9"/>
        <v>313.3840899578384</v>
      </c>
      <c r="F46" s="43">
        <f t="shared" si="10"/>
        <v>280.52731768533476</v>
      </c>
      <c r="G46">
        <f t="shared" si="11"/>
        <v>49.032678006618845</v>
      </c>
    </row>
    <row r="47" spans="1:7" x14ac:dyDescent="0.2">
      <c r="A47" s="53" t="s">
        <v>4</v>
      </c>
      <c r="B47" s="44">
        <v>4032.8894405000005</v>
      </c>
      <c r="C47" s="50">
        <v>3654.0236666666665</v>
      </c>
      <c r="D47">
        <f t="shared" si="8"/>
        <v>10.36845429572571</v>
      </c>
      <c r="E47" s="43">
        <f t="shared" si="9"/>
        <v>273.53024823400756</v>
      </c>
      <c r="F47" s="43">
        <f t="shared" si="10"/>
        <v>291.151967089045</v>
      </c>
      <c r="G47">
        <f t="shared" si="11"/>
        <v>30.187958638733996</v>
      </c>
    </row>
    <row r="48" spans="1:7" x14ac:dyDescent="0.2">
      <c r="A48" s="52" t="s">
        <v>1</v>
      </c>
      <c r="B48" s="44">
        <v>1485.2662926666665</v>
      </c>
      <c r="C48" s="50">
        <v>1414.5609999999999</v>
      </c>
      <c r="D48">
        <f t="shared" si="8"/>
        <v>4.9983912087684121</v>
      </c>
      <c r="E48" s="43">
        <f t="shared" si="9"/>
        <v>36.828837352965522</v>
      </c>
      <c r="F48" s="43">
        <f t="shared" si="10"/>
        <v>38.712420308169868</v>
      </c>
      <c r="G48">
        <f t="shared" si="11"/>
        <v>1.9349982133850401</v>
      </c>
    </row>
    <row r="49" spans="1:7" x14ac:dyDescent="0.2">
      <c r="A49" s="53" t="s">
        <v>3</v>
      </c>
      <c r="B49" s="44">
        <v>1572.844874666667</v>
      </c>
      <c r="C49" s="50">
        <v>1427.7691666666667</v>
      </c>
      <c r="D49">
        <f t="shared" si="8"/>
        <v>10.161005811513672</v>
      </c>
      <c r="E49" s="43">
        <f t="shared" si="9"/>
        <v>105.89649024100322</v>
      </c>
      <c r="F49" s="43">
        <f t="shared" si="10"/>
        <v>100.93372902735666</v>
      </c>
      <c r="G49">
        <f t="shared" si="11"/>
        <v>10.255882072247173</v>
      </c>
    </row>
    <row r="50" spans="1:7" x14ac:dyDescent="0.2">
      <c r="A50" s="52" t="s">
        <v>69</v>
      </c>
      <c r="B50" s="44">
        <v>312.85548299999999</v>
      </c>
      <c r="C50" s="50">
        <v>299.62016666666665</v>
      </c>
      <c r="D50">
        <f t="shared" si="8"/>
        <v>4.4173649860017248</v>
      </c>
      <c r="E50" s="43">
        <f t="shared" si="9"/>
        <v>19.89105779209812</v>
      </c>
      <c r="F50" s="43">
        <f t="shared" si="10"/>
        <v>20.985196603325814</v>
      </c>
      <c r="G50">
        <f t="shared" si="11"/>
        <v>0.92699272699893787</v>
      </c>
    </row>
    <row r="51" spans="1:7" x14ac:dyDescent="0.2">
      <c r="A51" s="53" t="s">
        <v>0</v>
      </c>
      <c r="B51" s="44">
        <v>289.99428016666667</v>
      </c>
      <c r="C51" s="50">
        <v>297.27449999999999</v>
      </c>
      <c r="D51">
        <f t="shared" si="8"/>
        <v>-2.4489890095966254</v>
      </c>
      <c r="E51" s="43">
        <f t="shared" si="9"/>
        <v>92.69272744907164</v>
      </c>
      <c r="F51" s="43">
        <f t="shared" si="10"/>
        <v>99.217119897915197</v>
      </c>
      <c r="G51">
        <f t="shared" si="11"/>
        <v>-2.4298163619382493</v>
      </c>
    </row>
    <row r="52" spans="1:7" x14ac:dyDescent="0.2">
      <c r="A52" s="52" t="s">
        <v>70</v>
      </c>
      <c r="B52" s="44">
        <v>263.32682333333332</v>
      </c>
      <c r="C52" s="50">
        <v>223.34116666666668</v>
      </c>
      <c r="D52">
        <f t="shared" si="8"/>
        <v>17.903397418150245</v>
      </c>
      <c r="E52" s="43">
        <f t="shared" si="9"/>
        <v>90.804143854835033</v>
      </c>
      <c r="F52" s="43">
        <f t="shared" si="10"/>
        <v>75.129608044641131</v>
      </c>
      <c r="G52">
        <f t="shared" si="11"/>
        <v>13.450752306930678</v>
      </c>
    </row>
    <row r="53" spans="1:7" x14ac:dyDescent="0.2">
      <c r="A53" s="53" t="s">
        <v>71</v>
      </c>
      <c r="B53" s="44">
        <v>1289.4856958333332</v>
      </c>
      <c r="C53" s="50">
        <v>1279.5854999999999</v>
      </c>
      <c r="D53">
        <f t="shared" si="8"/>
        <v>0.77370334638313176</v>
      </c>
      <c r="E53" s="43">
        <f t="shared" si="9"/>
        <v>489.69021822779996</v>
      </c>
      <c r="F53" s="43">
        <f t="shared" si="10"/>
        <v>572.92863608515211</v>
      </c>
      <c r="G53">
        <f t="shared" si="11"/>
        <v>4.4327680297780567</v>
      </c>
    </row>
    <row r="54" spans="1:7" x14ac:dyDescent="0.2">
      <c r="A54" s="52" t="s">
        <v>72</v>
      </c>
      <c r="B54" s="44">
        <v>2238.9871775000001</v>
      </c>
      <c r="C54" s="50">
        <v>2178.6313333333333</v>
      </c>
      <c r="D54">
        <f t="shared" si="8"/>
        <v>2.7703560140357335</v>
      </c>
      <c r="E54" s="43">
        <f t="shared" si="9"/>
        <v>173.63412287044017</v>
      </c>
      <c r="F54" s="43">
        <f t="shared" si="10"/>
        <v>170.26070812253917</v>
      </c>
      <c r="G54">
        <f t="shared" si="11"/>
        <v>4.7168277670125907</v>
      </c>
    </row>
    <row r="55" spans="1:7" x14ac:dyDescent="0.2">
      <c r="A55" s="53" t="s">
        <v>73</v>
      </c>
      <c r="B55" s="44">
        <v>1684.1839385000001</v>
      </c>
      <c r="C55" s="50">
        <v>1647.5450000000001</v>
      </c>
      <c r="D55">
        <f t="shared" si="8"/>
        <v>2.2238505473295112</v>
      </c>
      <c r="E55" s="43">
        <f t="shared" si="9"/>
        <v>75.22079426915343</v>
      </c>
      <c r="F55" s="43">
        <f t="shared" si="10"/>
        <v>75.62293696929602</v>
      </c>
      <c r="G55">
        <f t="shared" si="11"/>
        <v>1.6817410976983407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1BC2-2170-0A4B-85BB-EEB4A5318C36}">
  <dimension ref="A1:G61"/>
  <sheetViews>
    <sheetView tabSelected="1" topLeftCell="A32" workbookViewId="0">
      <selection activeCell="D52" sqref="D52:D61"/>
    </sheetView>
  </sheetViews>
  <sheetFormatPr baseColWidth="10" defaultRowHeight="15" x14ac:dyDescent="0.2"/>
  <cols>
    <col min="1" max="1" width="75.1640625" customWidth="1"/>
    <col min="5" max="5" width="19.1640625" customWidth="1"/>
    <col min="6" max="6" width="16.83203125" customWidth="1"/>
    <col min="7" max="7" width="13.33203125" customWidth="1"/>
  </cols>
  <sheetData>
    <row r="1" spans="1:7" x14ac:dyDescent="0.2">
      <c r="A1" s="18" t="s">
        <v>75</v>
      </c>
      <c r="B1" s="44" t="s">
        <v>90</v>
      </c>
      <c r="C1" s="44" t="s">
        <v>89</v>
      </c>
    </row>
    <row r="2" spans="1:7" x14ac:dyDescent="0.2">
      <c r="A2" s="46" t="s">
        <v>77</v>
      </c>
      <c r="B2" s="44">
        <v>2019</v>
      </c>
      <c r="C2" s="49">
        <v>2018</v>
      </c>
      <c r="D2" s="43" t="s">
        <v>88</v>
      </c>
      <c r="E2" s="43" t="s">
        <v>94</v>
      </c>
      <c r="F2" s="43" t="s">
        <v>95</v>
      </c>
      <c r="G2" s="43" t="s">
        <v>82</v>
      </c>
    </row>
    <row r="3" spans="1:7" x14ac:dyDescent="0.2">
      <c r="A3" s="47" t="s">
        <v>76</v>
      </c>
      <c r="B3" s="44">
        <v>22085.570666666667</v>
      </c>
      <c r="C3" s="50">
        <v>22210.081483333332</v>
      </c>
      <c r="D3">
        <f>((B3-C3)/C3)*100</f>
        <v>-0.56060495212545358</v>
      </c>
    </row>
    <row r="4" spans="1:7" x14ac:dyDescent="0.2">
      <c r="A4" s="54" t="s">
        <v>63</v>
      </c>
      <c r="B4" s="44">
        <v>3445.7208333333333</v>
      </c>
      <c r="C4" s="50">
        <v>3643.1239499999997</v>
      </c>
      <c r="D4">
        <f t="shared" ref="D4:D12" si="0">((B4-C4)/C4)*100</f>
        <v>-5.4185122267571053</v>
      </c>
      <c r="E4" s="43">
        <f>(B4/$B$3)*100</f>
        <v>15.601683494345448</v>
      </c>
      <c r="F4" s="43">
        <f>(C4/$C$3)*100</f>
        <v>16.403019289838429</v>
      </c>
      <c r="G4" s="43">
        <f>(D4*F4)/100</f>
        <v>-0.88879960577722172</v>
      </c>
    </row>
    <row r="5" spans="1:7" x14ac:dyDescent="0.2">
      <c r="A5" s="55" t="s">
        <v>98</v>
      </c>
      <c r="B5" s="44">
        <v>2512.1181666666698</v>
      </c>
      <c r="C5" s="50">
        <v>2543.7526999999995</v>
      </c>
      <c r="D5">
        <f t="shared" si="0"/>
        <v>-1.2436166980119465</v>
      </c>
      <c r="E5" s="43">
        <f t="shared" ref="E5:E12" si="1">(B5/$B$3)*100</f>
        <v>11.374477049208252</v>
      </c>
      <c r="F5" s="43">
        <f t="shared" ref="F5:F12" si="2">(C5/$C$3)*100</f>
        <v>11.453144383593807</v>
      </c>
      <c r="G5" s="43">
        <f t="shared" ref="G5:G12" si="3">(D5*F5)/100</f>
        <v>-0.14243321600179001</v>
      </c>
    </row>
    <row r="6" spans="1:7" x14ac:dyDescent="0.2">
      <c r="A6" s="48" t="s">
        <v>78</v>
      </c>
      <c r="B6" s="44">
        <v>396.51425</v>
      </c>
      <c r="C6" s="50">
        <v>400.65635000000003</v>
      </c>
      <c r="D6">
        <f t="shared" si="0"/>
        <v>-1.0338286164689583</v>
      </c>
      <c r="E6" s="43">
        <f t="shared" si="1"/>
        <v>1.795354333308903</v>
      </c>
      <c r="F6" s="43">
        <f t="shared" si="2"/>
        <v>1.8039391269260157</v>
      </c>
      <c r="G6" s="43">
        <f t="shared" si="3"/>
        <v>-1.8649638917841434E-2</v>
      </c>
    </row>
    <row r="7" spans="1:7" x14ac:dyDescent="0.2">
      <c r="A7" s="48" t="s">
        <v>84</v>
      </c>
      <c r="B7" s="44">
        <v>7351.6936666666661</v>
      </c>
      <c r="C7" s="44">
        <v>7391.5258166666663</v>
      </c>
      <c r="D7">
        <f t="shared" si="0"/>
        <v>-0.53888941184762262</v>
      </c>
      <c r="E7" s="43">
        <f t="shared" si="1"/>
        <v>33.287315857146666</v>
      </c>
      <c r="F7" s="43">
        <f t="shared" si="2"/>
        <v>33.280048171877901</v>
      </c>
      <c r="G7" s="43">
        <f t="shared" si="3"/>
        <v>-0.17934265585603831</v>
      </c>
    </row>
    <row r="8" spans="1:7" x14ac:dyDescent="0.2">
      <c r="A8" s="47" t="s">
        <v>69</v>
      </c>
      <c r="B8" s="44">
        <v>342.94450000000006</v>
      </c>
      <c r="C8" s="50">
        <v>341.54818333333333</v>
      </c>
      <c r="D8">
        <f t="shared" si="0"/>
        <v>0.40881981951694418</v>
      </c>
      <c r="E8" s="43">
        <f t="shared" si="1"/>
        <v>1.5527989073771125</v>
      </c>
      <c r="F8" s="43">
        <f t="shared" si="2"/>
        <v>1.5378069800853027</v>
      </c>
      <c r="G8" s="43">
        <f t="shared" si="3"/>
        <v>6.286859720503705E-3</v>
      </c>
    </row>
    <row r="9" spans="1:7" x14ac:dyDescent="0.2">
      <c r="A9" s="48" t="s">
        <v>0</v>
      </c>
      <c r="B9" s="44">
        <v>318.08866666666671</v>
      </c>
      <c r="C9" s="50">
        <v>286.68830000000003</v>
      </c>
      <c r="D9">
        <f t="shared" si="0"/>
        <v>10.952789725519557</v>
      </c>
      <c r="E9" s="43">
        <f t="shared" si="1"/>
        <v>1.4402555925201965</v>
      </c>
      <c r="F9" s="43">
        <f t="shared" si="2"/>
        <v>1.2908025583568157</v>
      </c>
      <c r="G9" s="43">
        <f t="shared" si="3"/>
        <v>0.14137888998844889</v>
      </c>
    </row>
    <row r="10" spans="1:7" x14ac:dyDescent="0.2">
      <c r="A10" s="47" t="s">
        <v>70</v>
      </c>
      <c r="B10" s="44">
        <v>271.83983333333333</v>
      </c>
      <c r="C10" s="50">
        <v>291.64493333333331</v>
      </c>
      <c r="D10">
        <f t="shared" si="0"/>
        <v>-6.790826013549804</v>
      </c>
      <c r="E10" s="43">
        <f t="shared" si="1"/>
        <v>1.230848129016725</v>
      </c>
      <c r="F10" s="43">
        <f t="shared" si="2"/>
        <v>1.3131196008991981</v>
      </c>
      <c r="G10" s="43">
        <f t="shared" si="3"/>
        <v>-8.9171667446884109E-2</v>
      </c>
    </row>
    <row r="11" spans="1:7" x14ac:dyDescent="0.2">
      <c r="A11" s="48" t="s">
        <v>71</v>
      </c>
      <c r="B11" s="44">
        <v>1343.5526666666667</v>
      </c>
      <c r="C11" s="50">
        <v>1371.6722333333335</v>
      </c>
      <c r="D11">
        <f t="shared" si="0"/>
        <v>-2.0500208419567341</v>
      </c>
      <c r="E11" s="43">
        <f t="shared" si="1"/>
        <v>6.0833957471357776</v>
      </c>
      <c r="F11" s="43">
        <f t="shared" si="2"/>
        <v>6.1758991490537758</v>
      </c>
      <c r="G11" s="43">
        <f t="shared" si="3"/>
        <v>-0.12660721973383099</v>
      </c>
    </row>
    <row r="12" spans="1:7" x14ac:dyDescent="0.2">
      <c r="A12" s="47" t="s">
        <v>85</v>
      </c>
      <c r="B12" s="44">
        <v>4625.9201666666631</v>
      </c>
      <c r="C12" s="44">
        <v>4530.3690833333303</v>
      </c>
      <c r="D12">
        <f t="shared" si="0"/>
        <v>2.1091235962397299</v>
      </c>
      <c r="E12" s="43">
        <f t="shared" si="1"/>
        <v>20.945440969059842</v>
      </c>
      <c r="F12" s="43">
        <f t="shared" si="2"/>
        <v>20.397804874029681</v>
      </c>
      <c r="G12" s="43">
        <f t="shared" si="3"/>
        <v>0.43021491571309772</v>
      </c>
    </row>
    <row r="13" spans="1:7" x14ac:dyDescent="0.2">
      <c r="A13" s="45"/>
      <c r="B13" s="45"/>
    </row>
    <row r="14" spans="1:7" x14ac:dyDescent="0.2">
      <c r="A14" s="45"/>
      <c r="B14" s="45"/>
    </row>
    <row r="15" spans="1:7" x14ac:dyDescent="0.2">
      <c r="A15" s="45"/>
      <c r="B15" s="45"/>
    </row>
    <row r="16" spans="1:7" x14ac:dyDescent="0.2">
      <c r="A16" s="45"/>
      <c r="B16" s="45"/>
    </row>
    <row r="17" spans="1:7" x14ac:dyDescent="0.2">
      <c r="A17" s="18" t="s">
        <v>75</v>
      </c>
      <c r="B17" s="44" t="s">
        <v>90</v>
      </c>
      <c r="C17" s="44" t="s">
        <v>89</v>
      </c>
    </row>
    <row r="18" spans="1:7" x14ac:dyDescent="0.2">
      <c r="A18" s="51" t="s">
        <v>77</v>
      </c>
      <c r="B18" s="44">
        <v>2020</v>
      </c>
      <c r="C18" s="49">
        <v>2019</v>
      </c>
      <c r="D18" s="43" t="s">
        <v>91</v>
      </c>
      <c r="E18" s="43" t="s">
        <v>92</v>
      </c>
      <c r="F18" s="43" t="s">
        <v>93</v>
      </c>
      <c r="G18" s="43" t="s">
        <v>82</v>
      </c>
    </row>
    <row r="19" spans="1:7" x14ac:dyDescent="0.2">
      <c r="A19" s="52" t="s">
        <v>76</v>
      </c>
      <c r="B19" s="44">
        <v>19368.813166666667</v>
      </c>
      <c r="C19" s="50">
        <v>22085.570666666667</v>
      </c>
      <c r="D19">
        <f>((B19-C19)/C19)*100</f>
        <v>-12.301051854187994</v>
      </c>
    </row>
    <row r="20" spans="1:7" x14ac:dyDescent="0.2">
      <c r="A20" s="56" t="s">
        <v>63</v>
      </c>
      <c r="B20" s="44">
        <v>3154.1696666666667</v>
      </c>
      <c r="C20" s="50">
        <v>3445.7208333333333</v>
      </c>
      <c r="D20">
        <f>((B20-C20)/C20)*100</f>
        <v>-8.4612532694537776</v>
      </c>
      <c r="E20" s="43">
        <f>(B20/$B$19)*100</f>
        <v>16.284785441035325</v>
      </c>
      <c r="F20" s="43">
        <f>(C20/$C$19)*100</f>
        <v>15.601683494345448</v>
      </c>
      <c r="G20" s="43">
        <f>(D20*F20)/100</f>
        <v>-1.3200979547551348</v>
      </c>
    </row>
    <row r="21" spans="1:7" x14ac:dyDescent="0.2">
      <c r="A21" s="52" t="s">
        <v>99</v>
      </c>
      <c r="B21" s="44">
        <v>3332.4653333333335</v>
      </c>
      <c r="C21" s="44">
        <v>3554.6211666666668</v>
      </c>
      <c r="D21">
        <f>((B21-C21)/C21)*100</f>
        <v>-6.2497752339009196</v>
      </c>
      <c r="E21" s="43">
        <f>(B21/$B$19)*100</f>
        <v>17.205315083881541</v>
      </c>
      <c r="F21" s="43">
        <f>(C21/$C$19)*100</f>
        <v>16.094767123367067</v>
      </c>
      <c r="G21" s="43">
        <f t="shared" ref="G21:G28" si="4">(D21*F21)/100</f>
        <v>-1.0058867696302223</v>
      </c>
    </row>
    <row r="22" spans="1:7" x14ac:dyDescent="0.2">
      <c r="A22" s="53" t="s">
        <v>78</v>
      </c>
      <c r="B22" s="44">
        <v>447.37990000000008</v>
      </c>
      <c r="C22" s="50">
        <v>396.51425</v>
      </c>
      <c r="D22">
        <f>((B22-C22)/C22)*100</f>
        <v>12.828202265114072</v>
      </c>
      <c r="E22" s="43">
        <f>(B22/$B$19)*100</f>
        <v>2.3097951131560901</v>
      </c>
      <c r="F22" s="43">
        <f>(C22/$C$19)*100</f>
        <v>1.795354333308903</v>
      </c>
      <c r="G22" s="43">
        <f t="shared" si="4"/>
        <v>0.23031168525235635</v>
      </c>
    </row>
    <row r="23" spans="1:7" x14ac:dyDescent="0.2">
      <c r="A23" s="53" t="s">
        <v>84</v>
      </c>
      <c r="B23" s="44">
        <v>6496.3538333333372</v>
      </c>
      <c r="C23" s="44">
        <v>6783.3713333333362</v>
      </c>
      <c r="D23">
        <f>((B23-C23)/C23)*100</f>
        <v>-4.231192513221286</v>
      </c>
      <c r="E23" s="43">
        <f>(B23/$B$19)*100</f>
        <v>33.540278268125533</v>
      </c>
      <c r="F23" s="43">
        <f>(C23/$C$19)*100</f>
        <v>30.714041469489175</v>
      </c>
      <c r="G23" s="43">
        <f t="shared" si="4"/>
        <v>-1.2995702231647071</v>
      </c>
    </row>
    <row r="24" spans="1:7" x14ac:dyDescent="0.2">
      <c r="A24" s="52" t="s">
        <v>69</v>
      </c>
      <c r="B24" s="44">
        <v>299.62016666666665</v>
      </c>
      <c r="C24" s="50">
        <v>342.94450000000006</v>
      </c>
      <c r="D24">
        <f>((B24-C24)/C24)*100</f>
        <v>-12.633045094274264</v>
      </c>
      <c r="E24" s="43">
        <f>(B24/$B$19)*100</f>
        <v>1.5469206300275893</v>
      </c>
      <c r="F24" s="43">
        <f>(C24/$C$19)*100</f>
        <v>1.5527989073771125</v>
      </c>
      <c r="G24" s="43">
        <f t="shared" si="4"/>
        <v>-0.19616578619234867</v>
      </c>
    </row>
    <row r="25" spans="1:7" x14ac:dyDescent="0.2">
      <c r="A25" s="53" t="s">
        <v>0</v>
      </c>
      <c r="B25" s="44">
        <v>297.27449999999999</v>
      </c>
      <c r="C25" s="50">
        <v>318.08866666666671</v>
      </c>
      <c r="D25">
        <f>((B25-C25)/C25)*100</f>
        <v>-6.5435109288186064</v>
      </c>
      <c r="E25" s="43">
        <f>(B25/$B$19)*100</f>
        <v>1.5348100962200584</v>
      </c>
      <c r="F25" s="43">
        <f>(C25/$C$19)*100</f>
        <v>1.4402555925201965</v>
      </c>
      <c r="G25" s="43">
        <f t="shared" si="4"/>
        <v>-9.4243282099480241E-2</v>
      </c>
    </row>
    <row r="26" spans="1:7" x14ac:dyDescent="0.2">
      <c r="A26" s="52" t="s">
        <v>70</v>
      </c>
      <c r="B26" s="44">
        <v>223.34116666666668</v>
      </c>
      <c r="C26" s="50">
        <v>271.83983333333333</v>
      </c>
      <c r="D26">
        <f>((B26-C26)/C26)*100</f>
        <v>-17.840897734511554</v>
      </c>
      <c r="E26" s="43">
        <f>(B26/$B$19)*100</f>
        <v>1.1530968095197092</v>
      </c>
      <c r="F26" s="43">
        <f>(C26/$C$19)*100</f>
        <v>1.230848129016725</v>
      </c>
      <c r="G26" s="43">
        <f t="shared" si="4"/>
        <v>-0.21959435596502275</v>
      </c>
    </row>
    <row r="27" spans="1:7" x14ac:dyDescent="0.2">
      <c r="A27" s="53" t="s">
        <v>71</v>
      </c>
      <c r="B27" s="44">
        <v>1279.5854999999999</v>
      </c>
      <c r="C27" s="50">
        <v>1343.5526666666667</v>
      </c>
      <c r="D27">
        <f>((B27-C27)/C27)*100</f>
        <v>-4.7610464594118476</v>
      </c>
      <c r="E27" s="43">
        <f>(B27/$B$19)*100</f>
        <v>6.606421823522675</v>
      </c>
      <c r="F27" s="43">
        <f>(C27/$C$19)*100</f>
        <v>6.0833957471357776</v>
      </c>
      <c r="G27" s="43">
        <f t="shared" si="4"/>
        <v>-0.28963329783101882</v>
      </c>
    </row>
    <row r="28" spans="1:7" x14ac:dyDescent="0.2">
      <c r="A28" s="52" t="s">
        <v>85</v>
      </c>
      <c r="B28" s="44">
        <v>3826.1763333333301</v>
      </c>
      <c r="C28" s="44">
        <v>4266.4701666666633</v>
      </c>
      <c r="D28">
        <f>((B28-C28)/C28)*100</f>
        <v>-10.319861996769308</v>
      </c>
      <c r="E28" s="43">
        <f>(B28/$B$19)*100</f>
        <v>19.754314838030972</v>
      </c>
      <c r="F28" s="43">
        <f>(C28/$C$19)*100</f>
        <v>19.317907746463465</v>
      </c>
      <c r="G28" s="43">
        <f t="shared" si="4"/>
        <v>-1.9935814200982376</v>
      </c>
    </row>
    <row r="29" spans="1:7" x14ac:dyDescent="0.2">
      <c r="A29" s="45"/>
      <c r="B29" s="45"/>
    </row>
    <row r="30" spans="1:7" x14ac:dyDescent="0.2">
      <c r="A30" s="45"/>
      <c r="B30" s="45"/>
    </row>
    <row r="31" spans="1:7" x14ac:dyDescent="0.2">
      <c r="A31" s="45"/>
      <c r="B31" s="45"/>
    </row>
    <row r="32" spans="1:7" x14ac:dyDescent="0.2">
      <c r="A32" s="18" t="s">
        <v>75</v>
      </c>
      <c r="B32" s="44" t="s">
        <v>90</v>
      </c>
      <c r="C32" s="44" t="s">
        <v>89</v>
      </c>
    </row>
    <row r="33" spans="1:7" x14ac:dyDescent="0.2">
      <c r="A33" s="51" t="s">
        <v>77</v>
      </c>
      <c r="B33" s="44">
        <v>2021</v>
      </c>
      <c r="C33" s="50">
        <v>2020</v>
      </c>
      <c r="D33" s="43" t="s">
        <v>91</v>
      </c>
      <c r="E33" s="43" t="s">
        <v>96</v>
      </c>
      <c r="F33" s="43" t="s">
        <v>97</v>
      </c>
      <c r="G33" s="43" t="s">
        <v>82</v>
      </c>
    </row>
    <row r="34" spans="1:7" x14ac:dyDescent="0.2">
      <c r="A34" s="52" t="s">
        <v>76</v>
      </c>
      <c r="B34" s="44">
        <v>20524.1173705</v>
      </c>
      <c r="C34" s="50">
        <v>19368.813166666667</v>
      </c>
      <c r="D34">
        <f>((B34-C34)/C34)*100</f>
        <v>5.9647650782319914</v>
      </c>
    </row>
    <row r="35" spans="1:7" x14ac:dyDescent="0.2">
      <c r="A35" s="53" t="s">
        <v>63</v>
      </c>
      <c r="B35" s="44">
        <v>3204.9520706666667</v>
      </c>
      <c r="C35" s="50">
        <v>3154.1696666666667</v>
      </c>
      <c r="D35">
        <f t="shared" ref="D35:D43" si="5">((B35-C35)/C35)*100</f>
        <v>1.6100086351304936</v>
      </c>
      <c r="E35" s="43">
        <f>(B35/$B$34)*100</f>
        <v>15.615541525177845</v>
      </c>
      <c r="F35" s="43">
        <f>(C35/$C$34)*100</f>
        <v>16.284785441035325</v>
      </c>
      <c r="G35">
        <f>(D35*F35)/100</f>
        <v>0.26218645181314221</v>
      </c>
    </row>
    <row r="36" spans="1:7" x14ac:dyDescent="0.2">
      <c r="A36" s="52" t="s">
        <v>99</v>
      </c>
      <c r="B36" s="44">
        <v>3678.8549758333365</v>
      </c>
      <c r="C36" s="44">
        <v>3459.4926300000034</v>
      </c>
      <c r="D36">
        <f t="shared" si="5"/>
        <v>6.3408820105893087</v>
      </c>
      <c r="E36" s="43">
        <f t="shared" ref="E36:E43" si="6">(B36/$B$34)*100</f>
        <v>17.924546568424315</v>
      </c>
      <c r="F36" s="43">
        <f t="shared" ref="F36:F43" si="7">(C36/$C$19)*100</f>
        <v>15.664040029635052</v>
      </c>
      <c r="G36">
        <f t="shared" ref="G36:G43" si="8">(D36*F36)/100</f>
        <v>0.99323829637063721</v>
      </c>
    </row>
    <row r="37" spans="1:7" x14ac:dyDescent="0.2">
      <c r="A37" s="53" t="s">
        <v>78</v>
      </c>
      <c r="B37" s="44">
        <v>470.47225000000009</v>
      </c>
      <c r="C37" s="50">
        <v>447.37990000000008</v>
      </c>
      <c r="D37">
        <f t="shared" si="5"/>
        <v>5.161686968949657</v>
      </c>
      <c r="E37" s="43">
        <f t="shared" si="6"/>
        <v>2.292289804755383</v>
      </c>
      <c r="F37" s="43">
        <f t="shared" si="7"/>
        <v>2.0256660185612594</v>
      </c>
      <c r="G37">
        <f t="shared" si="8"/>
        <v>0.10455853891451787</v>
      </c>
    </row>
    <row r="38" spans="1:7" x14ac:dyDescent="0.2">
      <c r="A38" s="53" t="s">
        <v>84</v>
      </c>
      <c r="B38" s="44">
        <v>7091.0006078333336</v>
      </c>
      <c r="C38" s="44">
        <v>6875.2196071666667</v>
      </c>
      <c r="D38">
        <f t="shared" si="5"/>
        <v>3.1385324832640791</v>
      </c>
      <c r="E38" s="43">
        <f t="shared" si="6"/>
        <v>34.549600744465955</v>
      </c>
      <c r="F38" s="43">
        <f t="shared" si="7"/>
        <v>31.129916047599828</v>
      </c>
      <c r="G38">
        <f t="shared" si="8"/>
        <v>0.97702252716675786</v>
      </c>
    </row>
    <row r="39" spans="1:7" x14ac:dyDescent="0.2">
      <c r="A39" s="52" t="s">
        <v>69</v>
      </c>
      <c r="B39" s="44">
        <v>312.85548299999999</v>
      </c>
      <c r="C39" s="50">
        <v>299.62016666666665</v>
      </c>
      <c r="D39">
        <f t="shared" si="5"/>
        <v>4.4173649860017248</v>
      </c>
      <c r="E39" s="43">
        <f t="shared" si="6"/>
        <v>1.5243309972962718</v>
      </c>
      <c r="F39" s="43">
        <f t="shared" si="7"/>
        <v>1.3566331211847638</v>
      </c>
      <c r="G39">
        <f t="shared" si="8"/>
        <v>5.9927436483718101E-2</v>
      </c>
    </row>
    <row r="40" spans="1:7" x14ac:dyDescent="0.2">
      <c r="A40" s="53" t="s">
        <v>0</v>
      </c>
      <c r="B40" s="44">
        <v>289.99428016666667</v>
      </c>
      <c r="C40" s="50">
        <v>297.27449999999999</v>
      </c>
      <c r="D40">
        <f t="shared" si="5"/>
        <v>-2.4489890095966254</v>
      </c>
      <c r="E40" s="43">
        <f t="shared" si="6"/>
        <v>1.4129439767455489</v>
      </c>
      <c r="F40" s="43">
        <f t="shared" si="7"/>
        <v>1.3460123104207162</v>
      </c>
      <c r="G40">
        <f t="shared" si="8"/>
        <v>-3.2963693550020955E-2</v>
      </c>
    </row>
    <row r="41" spans="1:7" x14ac:dyDescent="0.2">
      <c r="A41" s="52" t="s">
        <v>70</v>
      </c>
      <c r="B41" s="44">
        <v>263.32682333333332</v>
      </c>
      <c r="C41" s="50">
        <v>223.34116666666668</v>
      </c>
      <c r="D41">
        <f t="shared" si="5"/>
        <v>17.903397418150245</v>
      </c>
      <c r="E41" s="43">
        <f t="shared" si="6"/>
        <v>1.283011681232255</v>
      </c>
      <c r="F41" s="43">
        <f t="shared" si="7"/>
        <v>1.0112537730517024</v>
      </c>
      <c r="G41">
        <f t="shared" si="8"/>
        <v>0.18104878189548543</v>
      </c>
    </row>
    <row r="42" spans="1:7" x14ac:dyDescent="0.2">
      <c r="A42" s="53" t="s">
        <v>71</v>
      </c>
      <c r="B42" s="44">
        <v>1289.4856958333332</v>
      </c>
      <c r="C42" s="50">
        <v>1279.5854999999999</v>
      </c>
      <c r="D42">
        <f t="shared" si="5"/>
        <v>0.77370334638313176</v>
      </c>
      <c r="E42" s="43">
        <f t="shared" si="6"/>
        <v>6.2827827017143942</v>
      </c>
      <c r="F42" s="43">
        <f t="shared" si="7"/>
        <v>5.7937624493047579</v>
      </c>
      <c r="G42">
        <f t="shared" si="8"/>
        <v>4.4826533951760207E-2</v>
      </c>
    </row>
    <row r="43" spans="1:7" x14ac:dyDescent="0.2">
      <c r="A43" s="52" t="s">
        <v>85</v>
      </c>
      <c r="B43" s="44">
        <v>3923.1711160000004</v>
      </c>
      <c r="C43" s="44">
        <v>3886.5321775000002</v>
      </c>
      <c r="D43">
        <f t="shared" si="5"/>
        <v>0.94271542924850049</v>
      </c>
      <c r="E43" s="43">
        <f t="shared" si="6"/>
        <v>19.114932180415735</v>
      </c>
      <c r="F43" s="43">
        <f t="shared" si="7"/>
        <v>17.597608122328801</v>
      </c>
      <c r="G43">
        <f t="shared" si="8"/>
        <v>0.16589536694788096</v>
      </c>
    </row>
    <row r="44" spans="1:7" x14ac:dyDescent="0.2">
      <c r="B44" s="43"/>
      <c r="C44" s="43"/>
    </row>
    <row r="50" spans="1:5" x14ac:dyDescent="0.2">
      <c r="A50" s="18" t="s">
        <v>75</v>
      </c>
      <c r="B50" s="44" t="s">
        <v>89</v>
      </c>
      <c r="C50" s="44" t="s">
        <v>90</v>
      </c>
    </row>
    <row r="51" spans="1:5" x14ac:dyDescent="0.2">
      <c r="A51" s="46" t="s">
        <v>77</v>
      </c>
      <c r="B51" s="44">
        <v>2019</v>
      </c>
      <c r="C51" s="44">
        <v>2021</v>
      </c>
      <c r="D51" t="s">
        <v>100</v>
      </c>
      <c r="E51" t="s">
        <v>101</v>
      </c>
    </row>
    <row r="52" spans="1:5" x14ac:dyDescent="0.2">
      <c r="A52" s="47" t="s">
        <v>76</v>
      </c>
      <c r="B52" s="44">
        <v>22085.570666666667</v>
      </c>
      <c r="C52" s="44">
        <v>20524.1173705</v>
      </c>
      <c r="D52">
        <f>((C52-B52)/B52)*100</f>
        <v>-7.0700156212098175</v>
      </c>
      <c r="E52">
        <f>C52-B52</f>
        <v>-1561.4532961666664</v>
      </c>
    </row>
    <row r="53" spans="1:5" x14ac:dyDescent="0.2">
      <c r="A53" s="54" t="s">
        <v>63</v>
      </c>
      <c r="B53" s="44">
        <v>3445.7208333333333</v>
      </c>
      <c r="C53" s="44">
        <v>3204.9520706666667</v>
      </c>
      <c r="D53">
        <f t="shared" ref="D53:D61" si="9">((C53-B53)/B53)*100</f>
        <v>-6.9874715426017513</v>
      </c>
      <c r="E53">
        <f t="shared" ref="E53:E61" si="10">C53-B53</f>
        <v>-240.76876266666659</v>
      </c>
    </row>
    <row r="54" spans="1:5" x14ac:dyDescent="0.2">
      <c r="A54" s="55" t="s">
        <v>98</v>
      </c>
      <c r="B54" s="44">
        <v>2512.1181666666698</v>
      </c>
      <c r="C54" s="44">
        <v>3678.8549758333365</v>
      </c>
      <c r="D54">
        <f t="shared" si="9"/>
        <v>46.444344244952859</v>
      </c>
      <c r="E54">
        <f t="shared" si="10"/>
        <v>1166.7368091666667</v>
      </c>
    </row>
    <row r="55" spans="1:5" x14ac:dyDescent="0.2">
      <c r="A55" s="48" t="s">
        <v>78</v>
      </c>
      <c r="B55" s="44">
        <v>396.51425</v>
      </c>
      <c r="C55" s="44">
        <v>470.47225000000009</v>
      </c>
      <c r="D55">
        <f t="shared" si="9"/>
        <v>18.652040878732628</v>
      </c>
      <c r="E55">
        <f t="shared" si="10"/>
        <v>73.958000000000084</v>
      </c>
    </row>
    <row r="56" spans="1:5" x14ac:dyDescent="0.2">
      <c r="A56" s="48" t="s">
        <v>84</v>
      </c>
      <c r="B56" s="44">
        <v>7351.6936666666661</v>
      </c>
      <c r="C56" s="44">
        <v>7091.0006078333336</v>
      </c>
      <c r="D56">
        <f t="shared" si="9"/>
        <v>-3.5460272238401558</v>
      </c>
      <c r="E56">
        <f t="shared" si="10"/>
        <v>-260.69305883333254</v>
      </c>
    </row>
    <row r="57" spans="1:5" x14ac:dyDescent="0.2">
      <c r="A57" s="47" t="s">
        <v>69</v>
      </c>
      <c r="B57" s="44">
        <v>342.94450000000006</v>
      </c>
      <c r="C57" s="44">
        <v>312.85548299999999</v>
      </c>
      <c r="D57">
        <f t="shared" si="9"/>
        <v>-8.7737278189328194</v>
      </c>
      <c r="E57">
        <f t="shared" si="10"/>
        <v>-30.089017000000069</v>
      </c>
    </row>
    <row r="58" spans="1:5" x14ac:dyDescent="0.2">
      <c r="A58" s="48" t="s">
        <v>0</v>
      </c>
      <c r="B58" s="44">
        <v>318.08866666666671</v>
      </c>
      <c r="C58" s="44">
        <v>289.99428016666667</v>
      </c>
      <c r="D58">
        <f t="shared" si="9"/>
        <v>-8.8322500749267085</v>
      </c>
      <c r="E58">
        <f t="shared" si="10"/>
        <v>-28.094386500000041</v>
      </c>
    </row>
    <row r="59" spans="1:5" x14ac:dyDescent="0.2">
      <c r="A59" s="47" t="s">
        <v>70</v>
      </c>
      <c r="B59" s="44">
        <v>271.83983333333333</v>
      </c>
      <c r="C59" s="44">
        <v>263.32682333333332</v>
      </c>
      <c r="D59">
        <f t="shared" si="9"/>
        <v>-3.1316271407366743</v>
      </c>
      <c r="E59">
        <f t="shared" si="10"/>
        <v>-8.5130100000000084</v>
      </c>
    </row>
    <row r="60" spans="1:5" x14ac:dyDescent="0.2">
      <c r="A60" s="48" t="s">
        <v>71</v>
      </c>
      <c r="B60" s="44">
        <v>1343.5526666666667</v>
      </c>
      <c r="C60" s="44">
        <v>1289.4856958333332</v>
      </c>
      <c r="D60">
        <f t="shared" si="9"/>
        <v>-4.0241794888080413</v>
      </c>
      <c r="E60">
        <f t="shared" si="10"/>
        <v>-54.066970833333471</v>
      </c>
    </row>
    <row r="61" spans="1:5" x14ac:dyDescent="0.2">
      <c r="A61" s="47" t="s">
        <v>85</v>
      </c>
      <c r="B61" s="44">
        <v>4625.9201666666631</v>
      </c>
      <c r="C61" s="44">
        <v>3923.1711160000004</v>
      </c>
      <c r="D61">
        <f t="shared" si="9"/>
        <v>-15.191551633997358</v>
      </c>
      <c r="E61">
        <f t="shared" si="10"/>
        <v>-702.7490506666627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0E3BC4D9E5946B8519EC903E1D2D8" ma:contentTypeVersion="12" ma:contentTypeDescription="Crear nuevo documento." ma:contentTypeScope="" ma:versionID="a9608b3bd5e82c07ae675a62e09aee25">
  <xsd:schema xmlns:xsd="http://www.w3.org/2001/XMLSchema" xmlns:xs="http://www.w3.org/2001/XMLSchema" xmlns:p="http://schemas.microsoft.com/office/2006/metadata/properties" xmlns:ns3="485f0894-4906-4cf0-9a07-40bae8ee7744" xmlns:ns4="fa7e26b2-5651-4109-9bcc-4045094b0554" targetNamespace="http://schemas.microsoft.com/office/2006/metadata/properties" ma:root="true" ma:fieldsID="39377d38cbfe579f879eaf50f3323077" ns3:_="" ns4:_="">
    <xsd:import namespace="485f0894-4906-4cf0-9a07-40bae8ee7744"/>
    <xsd:import namespace="fa7e26b2-5651-4109-9bcc-4045094b05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0894-4906-4cf0-9a07-40bae8ee7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26b2-5651-4109-9bcc-4045094b05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484EB8-972F-4714-BFDE-7E0C4CEF70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7CC0F-F7BA-4E95-A662-9732FDD8A89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85f0894-4906-4cf0-9a07-40bae8ee7744"/>
    <ds:schemaRef ds:uri="fa7e26b2-5651-4109-9bcc-4045094b055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FB7B1-9E7E-4973-868B-008A8E69E976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485f0894-4906-4cf0-9a07-40bae8ee7744"/>
    <ds:schemaRef ds:uri="http://schemas.microsoft.com/office/2006/documentManagement/types"/>
    <ds:schemaRef ds:uri="http://schemas.openxmlformats.org/package/2006/metadata/core-properties"/>
    <ds:schemaRef ds:uri="fa7e26b2-5651-4109-9bcc-4045094b05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subramas serie</vt:lpstr>
      <vt:lpstr>ramas serie</vt:lpstr>
      <vt:lpstr>Hoja1</vt:lpstr>
      <vt:lpstr>Hoja2</vt:lpstr>
      <vt:lpstr>Hoja3</vt:lpstr>
      <vt:lpstr>Hoja5</vt:lpstr>
      <vt:lpstr>secotres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Ramírez Arias</dc:creator>
  <cp:lastModifiedBy>Santiago Plata Diaz</cp:lastModifiedBy>
  <dcterms:created xsi:type="dcterms:W3CDTF">2021-01-29T13:17:40Z</dcterms:created>
  <dcterms:modified xsi:type="dcterms:W3CDTF">2021-08-11T19:32:57Z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0x0101001020E3BC4D9E5946B8519EC903E1D2D8</vt:lpwstr>
  </property>
</Properties>
</file>