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heckCompatibility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01_MIMP\Redatam\Indicadores_Poblacionales_Cpv2017\Salidas\"/>
    </mc:Choice>
  </mc:AlternateContent>
  <xr:revisionPtr revIDLastSave="0" documentId="13_ncr:1_{7E162963-D146-48BA-9F88-926AFDF33E9E}" xr6:coauthVersionLast="47" xr6:coauthVersionMax="47" xr10:uidLastSave="{00000000-0000-0000-0000-000000000000}"/>
  <bookViews>
    <workbookView xWindow="-120" yWindow="-120" windowWidth="26040" windowHeight="21120" xr2:uid="{00000000-000D-0000-FFFF-FFFF00000000}"/>
  </bookViews>
  <sheets>
    <sheet name="Proc1 M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6" i="1" l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45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E46" i="1" a="1"/>
  <c r="E46" i="1"/>
  <c r="E47" i="1" a="1"/>
  <c r="E47" i="1"/>
  <c r="E48" i="1" a="1"/>
  <c r="E48" i="1" s="1"/>
  <c r="E49" i="1" a="1"/>
  <c r="E49" i="1" s="1"/>
  <c r="E50" i="1" a="1"/>
  <c r="E50" i="1" s="1"/>
  <c r="E51" i="1" a="1"/>
  <c r="E51" i="1" s="1"/>
  <c r="E52" i="1" a="1"/>
  <c r="E52" i="1"/>
  <c r="E53" i="1" a="1"/>
  <c r="E53" i="1"/>
  <c r="E54" i="1" a="1"/>
  <c r="E54" i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/>
  <c r="E62" i="1" a="1"/>
  <c r="E62" i="1" s="1"/>
  <c r="E63" i="1" a="1"/>
  <c r="E63" i="1" s="1"/>
  <c r="E64" i="1" a="1"/>
  <c r="E64" i="1" s="1"/>
  <c r="E65" i="1" a="1"/>
  <c r="E65" i="1" s="1"/>
  <c r="E66" i="1" a="1"/>
  <c r="E66" i="1"/>
  <c r="E67" i="1" a="1"/>
  <c r="E67" i="1" s="1"/>
  <c r="E68" i="1" a="1"/>
  <c r="E68" i="1"/>
  <c r="E69" i="1" a="1"/>
  <c r="E69" i="1" s="1"/>
  <c r="E45" i="1" a="1"/>
  <c r="E45" i="1" s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4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<sst xmlns="http://schemas.openxmlformats.org/spreadsheetml/2006/main" count="101" uniqueCount="50">
  <si>
    <t>CEPAL/CELADE Redatam7 14/06/2025</t>
  </si>
  <si>
    <t>Base de datos</t>
  </si>
  <si>
    <t>CPV2017 - Distrital</t>
  </si>
  <si>
    <t>Filtro</t>
  </si>
  <si>
    <t>PERSONA.DEPARTAMENTO_HABITUAL &gt; 0 AND PERSONA.DEPARTAMENTO_NACIMIENTO &gt; 0</t>
  </si>
  <si>
    <t>Peso</t>
  </si>
  <si>
    <t>PERSONA.FACTORPOND</t>
  </si>
  <si>
    <t>Área Geográfica</t>
  </si>
  <si>
    <t>Toda la Base de Datos</t>
  </si>
  <si>
    <t>Crosstab</t>
  </si>
  <si>
    <t>de Departamento de residencia habitual</t>
  </si>
  <si>
    <t>por Departamento de nacimiento</t>
  </si>
  <si>
    <t>Departamento de residencia habitual</t>
  </si>
  <si>
    <t>Departamento de nacimiento</t>
  </si>
  <si>
    <t>Departamento de Amazonas</t>
  </si>
  <si>
    <t>Departamento de Áncash</t>
  </si>
  <si>
    <t>Departamento de Apurímac</t>
  </si>
  <si>
    <t>Departamento de Arequipa</t>
  </si>
  <si>
    <t>Departamento de Ayacucho</t>
  </si>
  <si>
    <t>Departamento de Cajamarca</t>
  </si>
  <si>
    <t>Provincia Constitucional del Callao</t>
  </si>
  <si>
    <t>Departamento de Cusco</t>
  </si>
  <si>
    <t>Departamento de Huancavelica</t>
  </si>
  <si>
    <t>Departamento de Huánuco</t>
  </si>
  <si>
    <t>Departamento de Ica</t>
  </si>
  <si>
    <t>Departamento de Junín</t>
  </si>
  <si>
    <t>Departamento de La Libertad</t>
  </si>
  <si>
    <t>Departamento de Lambayeque</t>
  </si>
  <si>
    <t>Departamento de Lima</t>
  </si>
  <si>
    <t>Departamento de Loreto</t>
  </si>
  <si>
    <t>Departamento de Madre de Dios</t>
  </si>
  <si>
    <t>Departamento de Moquegua</t>
  </si>
  <si>
    <t>Departamento de Pasco</t>
  </si>
  <si>
    <t>Departamento de Piura</t>
  </si>
  <si>
    <t>Departamento de Puno</t>
  </si>
  <si>
    <t>Departamento de San Martín</t>
  </si>
  <si>
    <t>Departamento de Tacna</t>
  </si>
  <si>
    <t>Departamento de Tumbes</t>
  </si>
  <si>
    <t>Departamento de Ucayali</t>
  </si>
  <si>
    <t>Total</t>
  </si>
  <si>
    <t>Población residente</t>
  </si>
  <si>
    <t>Población de nacimiento</t>
  </si>
  <si>
    <t>No migrantes</t>
  </si>
  <si>
    <t>Inmigrantes</t>
  </si>
  <si>
    <t>Emigrantes</t>
  </si>
  <si>
    <t>Migración neta</t>
  </si>
  <si>
    <t>Migración bruta</t>
  </si>
  <si>
    <t>Porcentaje inmigración</t>
  </si>
  <si>
    <t>Porcentage emigración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</si>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</sst>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"/>
  </numFmts>
  <fonts count="7" x14ac:knownFonts="1">
    <font>
      <sz val="10"/>
      <name val="Arial"/>
    </font>
    <font>
      <sz val="1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i/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E0DFE3"/>
        <bgColor auto="1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5" fillId="0" borderId="3" xfId="0" applyFont="1" applyBorder="1" applyAlignment="1">
      <alignment horizontal="left" vertical="top" wrapText="1"/>
    </xf>
    <xf numFmtId="0" fontId="4" fillId="2" borderId="3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5" fillId="2" borderId="3" xfId="0" applyFont="1" applyFill="1" applyBorder="1" applyAlignment="1">
      <alignment horizontal="right" vertical="top" wrapText="1"/>
    </xf>
    <xf numFmtId="0" fontId="4" fillId="2" borderId="3" xfId="0" applyFont="1" applyFill="1" applyBorder="1" applyAlignment="1">
      <alignment horizontal="right" vertical="top" wrapText="1"/>
    </xf>
    <xf numFmtId="0" fontId="3" fillId="0" borderId="5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172" fontId="5" fillId="0" borderId="3" xfId="0" applyNumberFormat="1" applyFont="1" applyBorder="1" applyAlignment="1">
      <alignment horizontal="right" vertical="top" wrapText="1"/>
    </xf>
    <xf numFmtId="0" fontId="4" fillId="2" borderId="3" xfId="0" applyFont="1" applyFill="1" applyBorder="1" applyAlignment="1">
      <alignment horizontal="left" vertical="top" wrapText="1"/>
    </xf>
    <xf numFmtId="172" fontId="5" fillId="2" borderId="3" xfId="0" applyNumberFormat="1" applyFont="1" applyFill="1" applyBorder="1" applyAlignment="1">
      <alignment horizontal="right" vertical="top" wrapText="1"/>
    </xf>
    <xf numFmtId="0" fontId="3" fillId="0" borderId="6" xfId="0" applyFont="1" applyBorder="1" applyAlignment="1">
      <alignment horizontal="left" vertical="top" wrapText="1"/>
    </xf>
    <xf numFmtId="1" fontId="6" fillId="0" borderId="0" xfId="0" applyNumberFormat="1" applyFont="1" applyAlignment="1">
      <alignment horizontal="center" vertical="center" wrapText="1"/>
    </xf>
    <xf numFmtId="0" fontId="1" fillId="0" borderId="0" xfId="0" applyFont="1"/>
    <xf numFmtId="172" fontId="0" fillId="0" borderId="0" xfId="0" applyNumberFormat="1"/>
    <xf numFmtId="9" fontId="0" fillId="0" borderId="0" xfId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69"/>
  <sheetViews>
    <sheetView showGridLines="0" tabSelected="1" topLeftCell="A13" workbookViewId="0">
      <selection activeCell="J45" sqref="J45:K69"/>
    </sheetView>
  </sheetViews>
  <sheetFormatPr baseColWidth="10" defaultColWidth="9.140625" defaultRowHeight="12.75" x14ac:dyDescent="0.2"/>
  <cols>
    <col min="1" max="1" width="1.42578125" customWidth="1"/>
    <col min="2" max="2" width="31.140625" customWidth="1"/>
    <col min="3" max="3" width="20.5703125" customWidth="1"/>
    <col min="4" max="4" width="18.5703125" customWidth="1"/>
    <col min="5" max="5" width="19.85546875" customWidth="1"/>
    <col min="6" max="6" width="19.7109375" customWidth="1"/>
    <col min="7" max="7" width="20.28515625" customWidth="1"/>
    <col min="8" max="8" width="20.85546875" customWidth="1"/>
    <col min="9" max="9" width="24.28515625" customWidth="1"/>
    <col min="10" max="10" width="17.7109375" customWidth="1"/>
    <col min="11" max="11" width="22.5703125" customWidth="1"/>
    <col min="12" max="12" width="19.5703125" customWidth="1"/>
    <col min="13" max="13" width="15.7109375" customWidth="1"/>
    <col min="14" max="14" width="17.140625" customWidth="1"/>
    <col min="15" max="15" width="21.140625" customWidth="1"/>
    <col min="16" max="16" width="22.28515625" customWidth="1"/>
    <col min="17" max="17" width="16.5703125" customWidth="1"/>
    <col min="18" max="18" width="18" customWidth="1"/>
    <col min="19" max="19" width="23.28515625" customWidth="1"/>
    <col min="20" max="20" width="20.7109375" customWidth="1"/>
    <col min="21" max="21" width="17.5703125" customWidth="1"/>
    <col min="22" max="23" width="17" customWidth="1"/>
    <col min="24" max="24" width="20.85546875" customWidth="1"/>
    <col min="25" max="25" width="17.7109375" customWidth="1"/>
    <col min="26" max="26" width="18.85546875" customWidth="1"/>
    <col min="27" max="27" width="18.42578125" customWidth="1"/>
    <col min="28" max="28" width="9.7109375" customWidth="1"/>
    <col min="29" max="29" width="9.140625" customWidth="1"/>
  </cols>
  <sheetData>
    <row r="1" spans="1:29" ht="15.6" customHeight="1" x14ac:dyDescent="0.2">
      <c r="A1" s="6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ht="15.6" customHeight="1" x14ac:dyDescent="0.2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ht="15.6" customHeight="1" x14ac:dyDescent="0.2">
      <c r="A3" s="7"/>
      <c r="B3" s="3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spans="1:29" ht="15.6" customHeight="1" x14ac:dyDescent="0.2">
      <c r="A4" s="4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spans="1:29" ht="15.6" customHeight="1" x14ac:dyDescent="0.2">
      <c r="A5" s="7"/>
      <c r="B5" s="3" t="s">
        <v>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ht="15.6" customHeight="1" x14ac:dyDescent="0.2">
      <c r="A6" s="4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ht="15.6" customHeight="1" x14ac:dyDescent="0.2">
      <c r="A7" s="7"/>
      <c r="B7" s="3" t="s">
        <v>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ht="15.6" customHeight="1" x14ac:dyDescent="0.2">
      <c r="A8" s="4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ht="15.6" customHeight="1" x14ac:dyDescent="0.2">
      <c r="A9" s="7"/>
      <c r="B9" s="3" t="s">
        <v>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ht="15.6" customHeight="1" x14ac:dyDescent="0.2">
      <c r="A10" s="4" t="s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ht="15.6" customHeight="1" x14ac:dyDescent="0.2">
      <c r="A11" s="7"/>
      <c r="B11" s="3" t="s">
        <v>10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ht="15.6" customHeight="1" x14ac:dyDescent="0.2">
      <c r="A12" s="7"/>
      <c r="B12" s="3" t="s">
        <v>11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ht="15.6" customHeight="1" x14ac:dyDescent="0.2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7"/>
    </row>
    <row r="14" spans="1:29" ht="15.6" customHeight="1" x14ac:dyDescent="0.2">
      <c r="A14" s="9"/>
      <c r="B14" s="2" t="s">
        <v>12</v>
      </c>
      <c r="C14" s="2" t="s">
        <v>13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1"/>
    </row>
    <row r="15" spans="1:29" ht="15.6" customHeight="1" x14ac:dyDescent="0.2">
      <c r="A15" s="9"/>
      <c r="B15" s="1"/>
      <c r="C15" s="12" t="s">
        <v>14</v>
      </c>
      <c r="D15" s="12" t="s">
        <v>15</v>
      </c>
      <c r="E15" s="12" t="s">
        <v>16</v>
      </c>
      <c r="F15" s="12" t="s">
        <v>17</v>
      </c>
      <c r="G15" s="12" t="s">
        <v>18</v>
      </c>
      <c r="H15" s="12" t="s">
        <v>19</v>
      </c>
      <c r="I15" s="12" t="s">
        <v>20</v>
      </c>
      <c r="J15" s="12" t="s">
        <v>21</v>
      </c>
      <c r="K15" s="12" t="s">
        <v>22</v>
      </c>
      <c r="L15" s="12" t="s">
        <v>23</v>
      </c>
      <c r="M15" s="12" t="s">
        <v>24</v>
      </c>
      <c r="N15" s="12" t="s">
        <v>25</v>
      </c>
      <c r="O15" s="12" t="s">
        <v>26</v>
      </c>
      <c r="P15" s="12" t="s">
        <v>27</v>
      </c>
      <c r="Q15" s="12" t="s">
        <v>28</v>
      </c>
      <c r="R15" s="12" t="s">
        <v>29</v>
      </c>
      <c r="S15" s="12" t="s">
        <v>30</v>
      </c>
      <c r="T15" s="12" t="s">
        <v>31</v>
      </c>
      <c r="U15" s="12" t="s">
        <v>32</v>
      </c>
      <c r="V15" s="12" t="s">
        <v>33</v>
      </c>
      <c r="W15" s="12" t="s">
        <v>34</v>
      </c>
      <c r="X15" s="12" t="s">
        <v>35</v>
      </c>
      <c r="Y15" s="12" t="s">
        <v>36</v>
      </c>
      <c r="Z15" s="12" t="s">
        <v>37</v>
      </c>
      <c r="AA15" s="12" t="s">
        <v>38</v>
      </c>
      <c r="AB15" s="13" t="s">
        <v>39</v>
      </c>
      <c r="AC15" s="14"/>
    </row>
    <row r="16" spans="1:29" ht="15.6" customHeight="1" x14ac:dyDescent="0.2">
      <c r="A16" s="15"/>
      <c r="B16" s="10" t="s">
        <v>14</v>
      </c>
      <c r="C16" s="16">
        <v>347469.05354368599</v>
      </c>
      <c r="D16" s="16">
        <v>513.916561247</v>
      </c>
      <c r="E16" s="16">
        <v>236.179998399</v>
      </c>
      <c r="F16" s="16">
        <v>279.24648463900002</v>
      </c>
      <c r="G16" s="16">
        <v>139.028495666</v>
      </c>
      <c r="H16" s="16">
        <v>44007.569759489103</v>
      </c>
      <c r="I16" s="16">
        <v>324.56589173600003</v>
      </c>
      <c r="J16" s="16">
        <v>284.71714735099999</v>
      </c>
      <c r="K16" s="16">
        <v>264.44610744099998</v>
      </c>
      <c r="L16" s="16">
        <v>381.284450537</v>
      </c>
      <c r="M16" s="16">
        <v>793.67124801899899</v>
      </c>
      <c r="N16" s="16">
        <v>1058.678741571</v>
      </c>
      <c r="O16" s="16">
        <v>2301.3938579569999</v>
      </c>
      <c r="P16" s="16">
        <v>7043.8651206370196</v>
      </c>
      <c r="Q16" s="16">
        <v>4139.1765898860003</v>
      </c>
      <c r="R16" s="16">
        <v>1030.5580823350001</v>
      </c>
      <c r="S16" s="16">
        <v>42.677379129999998</v>
      </c>
      <c r="T16" s="16">
        <v>158.56032395700001</v>
      </c>
      <c r="U16" s="16">
        <v>81.807054339000004</v>
      </c>
      <c r="V16" s="16">
        <v>4759.2427148809902</v>
      </c>
      <c r="W16" s="16">
        <v>161.684580213</v>
      </c>
      <c r="X16" s="16">
        <v>3916.5397319620001</v>
      </c>
      <c r="Y16" s="16">
        <v>53.785858867999998</v>
      </c>
      <c r="Z16" s="16">
        <v>158.04361719299999</v>
      </c>
      <c r="AA16" s="16">
        <v>184.077671291</v>
      </c>
      <c r="AB16" s="16">
        <v>419783.77101244801</v>
      </c>
      <c r="AC16" s="14"/>
    </row>
    <row r="17" spans="1:29" ht="15.6" customHeight="1" x14ac:dyDescent="0.2">
      <c r="A17" s="15"/>
      <c r="B17" s="10" t="s">
        <v>15</v>
      </c>
      <c r="C17" s="16">
        <v>1210.350508928</v>
      </c>
      <c r="D17" s="16">
        <v>1017350.5210277101</v>
      </c>
      <c r="E17" s="16">
        <v>820.69281041700003</v>
      </c>
      <c r="F17" s="16">
        <v>1943.7001002489999</v>
      </c>
      <c r="G17" s="16">
        <v>1122.8584854650001</v>
      </c>
      <c r="H17" s="16">
        <v>12664.964263029</v>
      </c>
      <c r="I17" s="16">
        <v>2535.1171443349999</v>
      </c>
      <c r="J17" s="16">
        <v>1330.8822031469999</v>
      </c>
      <c r="K17" s="16">
        <v>870.88562894099903</v>
      </c>
      <c r="L17" s="16">
        <v>7292.9143659299998</v>
      </c>
      <c r="M17" s="16">
        <v>2873.3158324269998</v>
      </c>
      <c r="N17" s="16">
        <v>2682.8966147840001</v>
      </c>
      <c r="O17" s="16">
        <v>37074.717057636801</v>
      </c>
      <c r="P17" s="16">
        <v>6762.5103862960004</v>
      </c>
      <c r="Q17" s="16">
        <v>25471.090118980999</v>
      </c>
      <c r="R17" s="16">
        <v>1418.852621128</v>
      </c>
      <c r="S17" s="16">
        <v>92.021156669999996</v>
      </c>
      <c r="T17" s="16">
        <v>306.76388877699998</v>
      </c>
      <c r="U17" s="16">
        <v>563.28371262099995</v>
      </c>
      <c r="V17" s="16">
        <v>8589.9571910169707</v>
      </c>
      <c r="W17" s="16">
        <v>961.98320181199904</v>
      </c>
      <c r="X17" s="16">
        <v>2570.30760801201</v>
      </c>
      <c r="Y17" s="16">
        <v>317.63201516999999</v>
      </c>
      <c r="Z17" s="16">
        <v>1128.337025846</v>
      </c>
      <c r="AA17" s="16">
        <v>728.39096564099998</v>
      </c>
      <c r="AB17" s="16">
        <v>1138684.9459349201</v>
      </c>
      <c r="AC17" s="14"/>
    </row>
    <row r="18" spans="1:29" ht="15.6" customHeight="1" x14ac:dyDescent="0.2">
      <c r="A18" s="15"/>
      <c r="B18" s="10" t="s">
        <v>16</v>
      </c>
      <c r="C18" s="16">
        <v>162.263717415</v>
      </c>
      <c r="D18" s="16">
        <v>595.97745699200004</v>
      </c>
      <c r="E18" s="16">
        <v>392165.600895187</v>
      </c>
      <c r="F18" s="16">
        <v>1519.0094725450001</v>
      </c>
      <c r="G18" s="16">
        <v>3255.6811079859999</v>
      </c>
      <c r="H18" s="16">
        <v>541.42707180599996</v>
      </c>
      <c r="I18" s="16">
        <v>606.16677652999999</v>
      </c>
      <c r="J18" s="16">
        <v>9663.4317313539996</v>
      </c>
      <c r="K18" s="16">
        <v>620.99405701600006</v>
      </c>
      <c r="L18" s="16">
        <v>561.86715316899995</v>
      </c>
      <c r="M18" s="16">
        <v>1116.126572615</v>
      </c>
      <c r="N18" s="16">
        <v>1345.752924442</v>
      </c>
      <c r="O18" s="16">
        <v>392.69123125499999</v>
      </c>
      <c r="P18" s="16">
        <v>359.29372257300003</v>
      </c>
      <c r="Q18" s="16">
        <v>8085.4781040519902</v>
      </c>
      <c r="R18" s="16">
        <v>207.51337582299999</v>
      </c>
      <c r="S18" s="16">
        <v>423.363662293</v>
      </c>
      <c r="T18" s="16">
        <v>170.86827051</v>
      </c>
      <c r="U18" s="16">
        <v>365.12441534099997</v>
      </c>
      <c r="V18" s="16">
        <v>348.08498519699998</v>
      </c>
      <c r="W18" s="16">
        <v>2280.699615127</v>
      </c>
      <c r="X18" s="16">
        <v>210.391814651</v>
      </c>
      <c r="Y18" s="16">
        <v>220.92350441100001</v>
      </c>
      <c r="Z18" s="16">
        <v>35.285754738000001</v>
      </c>
      <c r="AA18" s="16">
        <v>156.023167196</v>
      </c>
      <c r="AB18" s="16">
        <v>425410.04056022398</v>
      </c>
      <c r="AC18" s="14"/>
    </row>
    <row r="19" spans="1:29" ht="15.6" customHeight="1" x14ac:dyDescent="0.2">
      <c r="A19" s="15"/>
      <c r="B19" s="10" t="s">
        <v>17</v>
      </c>
      <c r="C19" s="16">
        <v>865.45424246899904</v>
      </c>
      <c r="D19" s="16">
        <v>2697.9708673509999</v>
      </c>
      <c r="E19" s="16">
        <v>15142.104073508001</v>
      </c>
      <c r="F19" s="16">
        <v>1062637.93347952</v>
      </c>
      <c r="G19" s="16">
        <v>6662.5923406819902</v>
      </c>
      <c r="H19" s="16">
        <v>3066.6647868599998</v>
      </c>
      <c r="I19" s="16">
        <v>2860.2172452350001</v>
      </c>
      <c r="J19" s="16">
        <v>108642.77023933901</v>
      </c>
      <c r="K19" s="16">
        <v>2199.3501218920001</v>
      </c>
      <c r="L19" s="16">
        <v>2389.9294315100001</v>
      </c>
      <c r="M19" s="16">
        <v>6916.5346952130103</v>
      </c>
      <c r="N19" s="16">
        <v>5042.8376572609995</v>
      </c>
      <c r="O19" s="16">
        <v>2981.3491161860102</v>
      </c>
      <c r="P19" s="16">
        <v>2210.231968695</v>
      </c>
      <c r="Q19" s="16">
        <v>34592.995360990797</v>
      </c>
      <c r="R19" s="16">
        <v>2596.0291327770001</v>
      </c>
      <c r="S19" s="16">
        <v>1924.05599121</v>
      </c>
      <c r="T19" s="16">
        <v>20523.936389127899</v>
      </c>
      <c r="U19" s="16">
        <v>1048.2736602929999</v>
      </c>
      <c r="V19" s="16">
        <v>4923.6733791430197</v>
      </c>
      <c r="W19" s="16">
        <v>144617.79877772299</v>
      </c>
      <c r="X19" s="16">
        <v>1381.6374607590001</v>
      </c>
      <c r="Y19" s="16">
        <v>7653.6345693720104</v>
      </c>
      <c r="Z19" s="16">
        <v>492.08600711700001</v>
      </c>
      <c r="AA19" s="16">
        <v>1231.924775838</v>
      </c>
      <c r="AB19" s="16">
        <v>1445301.98576965</v>
      </c>
      <c r="AC19" s="14"/>
    </row>
    <row r="20" spans="1:29" ht="15.6" customHeight="1" x14ac:dyDescent="0.2">
      <c r="A20" s="15"/>
      <c r="B20" s="10" t="s">
        <v>18</v>
      </c>
      <c r="C20" s="16">
        <v>242.89114428400001</v>
      </c>
      <c r="D20" s="16">
        <v>1406.3560562820001</v>
      </c>
      <c r="E20" s="16">
        <v>4423.317371954</v>
      </c>
      <c r="F20" s="16">
        <v>1998.7903420340101</v>
      </c>
      <c r="G20" s="16">
        <v>599650.700172988</v>
      </c>
      <c r="H20" s="16">
        <v>867.13836345700099</v>
      </c>
      <c r="I20" s="16">
        <v>673.86804581099898</v>
      </c>
      <c r="J20" s="16">
        <v>6298.0597785769896</v>
      </c>
      <c r="K20" s="16">
        <v>7772.9258515269903</v>
      </c>
      <c r="L20" s="16">
        <v>1471.833225671</v>
      </c>
      <c r="M20" s="16">
        <v>3307.5796295600098</v>
      </c>
      <c r="N20" s="16">
        <v>5166.5958673989899</v>
      </c>
      <c r="O20" s="16">
        <v>626.07500928599995</v>
      </c>
      <c r="P20" s="16">
        <v>494.56217437100003</v>
      </c>
      <c r="Q20" s="16">
        <v>12038.504697656001</v>
      </c>
      <c r="R20" s="16">
        <v>440.38689738699998</v>
      </c>
      <c r="S20" s="16">
        <v>85.484230929999995</v>
      </c>
      <c r="T20" s="16">
        <v>110.109707832</v>
      </c>
      <c r="U20" s="16">
        <v>481.80190676199999</v>
      </c>
      <c r="V20" s="16">
        <v>450.30401045000002</v>
      </c>
      <c r="W20" s="16">
        <v>1732.9186367489999</v>
      </c>
      <c r="X20" s="16">
        <v>388.43766105200001</v>
      </c>
      <c r="Y20" s="16">
        <v>206.33951503</v>
      </c>
      <c r="Z20" s="16">
        <v>66.693988438999995</v>
      </c>
      <c r="AA20" s="16">
        <v>460.08969956200002</v>
      </c>
      <c r="AB20" s="16">
        <v>650861.76398502605</v>
      </c>
      <c r="AC20" s="14"/>
    </row>
    <row r="21" spans="1:29" ht="15.6" customHeight="1" x14ac:dyDescent="0.2">
      <c r="A21" s="15"/>
      <c r="B21" s="10" t="s">
        <v>19</v>
      </c>
      <c r="C21" s="16">
        <v>8081.5487040839898</v>
      </c>
      <c r="D21" s="16">
        <v>2046.67374104499</v>
      </c>
      <c r="E21" s="16">
        <v>990.32018756100297</v>
      </c>
      <c r="F21" s="16">
        <v>1057.1541279999999</v>
      </c>
      <c r="G21" s="16">
        <v>600.36010896599998</v>
      </c>
      <c r="H21" s="16">
        <v>1353031.71077738</v>
      </c>
      <c r="I21" s="16">
        <v>1041.8522748299999</v>
      </c>
      <c r="J21" s="16">
        <v>826.31846153499896</v>
      </c>
      <c r="K21" s="16">
        <v>470.81219727299998</v>
      </c>
      <c r="L21" s="16">
        <v>829.43532306899999</v>
      </c>
      <c r="M21" s="16">
        <v>707.26663386200005</v>
      </c>
      <c r="N21" s="16">
        <v>1352.891620072</v>
      </c>
      <c r="O21" s="16">
        <v>14057.544064440999</v>
      </c>
      <c r="P21" s="16">
        <v>12814.212060233</v>
      </c>
      <c r="Q21" s="16">
        <v>12316.212620877999</v>
      </c>
      <c r="R21" s="16">
        <v>1096.2868722620001</v>
      </c>
      <c r="S21" s="16">
        <v>78.720734363000005</v>
      </c>
      <c r="T21" s="16">
        <v>429.97793698800001</v>
      </c>
      <c r="U21" s="16">
        <v>360.98503256200001</v>
      </c>
      <c r="V21" s="16">
        <v>18701.4232968172</v>
      </c>
      <c r="W21" s="16">
        <v>481.258455158</v>
      </c>
      <c r="X21" s="16">
        <v>4412.80960129902</v>
      </c>
      <c r="Y21" s="16">
        <v>175.01119154700001</v>
      </c>
      <c r="Z21" s="16">
        <v>365.10503833600001</v>
      </c>
      <c r="AA21" s="16">
        <v>312.42075222199998</v>
      </c>
      <c r="AB21" s="16">
        <v>1436638.3118149401</v>
      </c>
      <c r="AC21" s="14"/>
    </row>
    <row r="22" spans="1:29" ht="15.6" customHeight="1" x14ac:dyDescent="0.2">
      <c r="A22" s="15"/>
      <c r="B22" s="10" t="s">
        <v>20</v>
      </c>
      <c r="C22" s="16">
        <v>6190.6658369410097</v>
      </c>
      <c r="D22" s="16">
        <v>34913.391487653098</v>
      </c>
      <c r="E22" s="16">
        <v>11751.415698238899</v>
      </c>
      <c r="F22" s="16">
        <v>7595.1794388600101</v>
      </c>
      <c r="G22" s="16">
        <v>11626.796290254</v>
      </c>
      <c r="H22" s="16">
        <v>21880.695952773</v>
      </c>
      <c r="I22" s="16">
        <v>588465.37227792805</v>
      </c>
      <c r="J22" s="16">
        <v>7523.34211142803</v>
      </c>
      <c r="K22" s="16">
        <v>6688.19790336797</v>
      </c>
      <c r="L22" s="16">
        <v>17143.716130716999</v>
      </c>
      <c r="M22" s="16">
        <v>10211.046840552001</v>
      </c>
      <c r="N22" s="16">
        <v>18859.562798782001</v>
      </c>
      <c r="O22" s="16">
        <v>15274.4830994489</v>
      </c>
      <c r="P22" s="16">
        <v>25378.8746753798</v>
      </c>
      <c r="Q22" s="16">
        <v>151393.383711159</v>
      </c>
      <c r="R22" s="16">
        <v>22828.935910010001</v>
      </c>
      <c r="S22" s="16">
        <v>472.45537263599999</v>
      </c>
      <c r="T22" s="16">
        <v>756.40924596599905</v>
      </c>
      <c r="U22" s="16">
        <v>3962.7485144050002</v>
      </c>
      <c r="V22" s="16">
        <v>38791.888472511098</v>
      </c>
      <c r="W22" s="16">
        <v>6990.8423076169902</v>
      </c>
      <c r="X22" s="16">
        <v>10504.338242906</v>
      </c>
      <c r="Y22" s="16">
        <v>784.82525592900095</v>
      </c>
      <c r="Z22" s="16">
        <v>4084.0564209869899</v>
      </c>
      <c r="AA22" s="16">
        <v>5153.7278888189903</v>
      </c>
      <c r="AB22" s="16">
        <v>1029226.35188526</v>
      </c>
      <c r="AC22" s="14"/>
    </row>
    <row r="23" spans="1:29" ht="15.6" customHeight="1" x14ac:dyDescent="0.2">
      <c r="A23" s="15"/>
      <c r="B23" s="10" t="s">
        <v>21</v>
      </c>
      <c r="C23" s="16">
        <v>393.67389268300002</v>
      </c>
      <c r="D23" s="16">
        <v>1338.8180438320001</v>
      </c>
      <c r="E23" s="16">
        <v>27553.978841802102</v>
      </c>
      <c r="F23" s="16">
        <v>10616.168801469001</v>
      </c>
      <c r="G23" s="16">
        <v>14520.595510281</v>
      </c>
      <c r="H23" s="16">
        <v>1342.7096666069999</v>
      </c>
      <c r="I23" s="16">
        <v>1190.662377422</v>
      </c>
      <c r="J23" s="16">
        <v>1197201.5626121101</v>
      </c>
      <c r="K23" s="16">
        <v>2127.8129633550002</v>
      </c>
      <c r="L23" s="16">
        <v>1296.7418286320001</v>
      </c>
      <c r="M23" s="16">
        <v>1422.0498067159999</v>
      </c>
      <c r="N23" s="16">
        <v>3127.2215307239999</v>
      </c>
      <c r="O23" s="16">
        <v>1313.8696575219999</v>
      </c>
      <c r="P23" s="16">
        <v>932.16151636400105</v>
      </c>
      <c r="Q23" s="16">
        <v>17433.54947745</v>
      </c>
      <c r="R23" s="16">
        <v>1567.5026002499999</v>
      </c>
      <c r="S23" s="16">
        <v>5105.8721768989999</v>
      </c>
      <c r="T23" s="16">
        <v>664.21303414700003</v>
      </c>
      <c r="U23" s="16">
        <v>433.61218303700002</v>
      </c>
      <c r="V23" s="16">
        <v>1106.4446706690001</v>
      </c>
      <c r="W23" s="16">
        <v>18183.8451190122</v>
      </c>
      <c r="X23" s="16">
        <v>624.60072945900004</v>
      </c>
      <c r="Y23" s="16">
        <v>964.87821851199999</v>
      </c>
      <c r="Z23" s="16">
        <v>152.734965561</v>
      </c>
      <c r="AA23" s="16">
        <v>728.37490790799995</v>
      </c>
      <c r="AB23" s="16">
        <v>1311343.6551323801</v>
      </c>
      <c r="AC23" s="14"/>
    </row>
    <row r="24" spans="1:29" ht="15.6" customHeight="1" x14ac:dyDescent="0.2">
      <c r="A24" s="15"/>
      <c r="B24" s="10" t="s">
        <v>22</v>
      </c>
      <c r="C24" s="16">
        <v>48.126849174</v>
      </c>
      <c r="D24" s="16">
        <v>372.67956536899999</v>
      </c>
      <c r="E24" s="16">
        <v>350.006758451</v>
      </c>
      <c r="F24" s="16">
        <v>317.39215248699998</v>
      </c>
      <c r="G24" s="16">
        <v>2069.6282195560002</v>
      </c>
      <c r="H24" s="16">
        <v>271.07820033600001</v>
      </c>
      <c r="I24" s="16">
        <v>123.684395141</v>
      </c>
      <c r="J24" s="16">
        <v>507.58430951899999</v>
      </c>
      <c r="K24" s="16">
        <v>357248.17457653303</v>
      </c>
      <c r="L24" s="16">
        <v>410.575097266</v>
      </c>
      <c r="M24" s="16">
        <v>1275.534781806</v>
      </c>
      <c r="N24" s="16">
        <v>6431.9560384000097</v>
      </c>
      <c r="O24" s="16">
        <v>172.27219206199999</v>
      </c>
      <c r="P24" s="16">
        <v>129.51645487499999</v>
      </c>
      <c r="Q24" s="16">
        <v>2906.0041096800001</v>
      </c>
      <c r="R24" s="16">
        <v>83.386347294000004</v>
      </c>
      <c r="S24" s="16">
        <v>13.885348319</v>
      </c>
      <c r="T24" s="16">
        <v>22.806322516000002</v>
      </c>
      <c r="U24" s="16">
        <v>305.338745593</v>
      </c>
      <c r="V24" s="16">
        <v>177.398813004</v>
      </c>
      <c r="W24" s="16">
        <v>259.37298929600001</v>
      </c>
      <c r="X24" s="16">
        <v>72.781500339000004</v>
      </c>
      <c r="Y24" s="16">
        <v>37.046440722</v>
      </c>
      <c r="Z24" s="16">
        <v>19.780177057</v>
      </c>
      <c r="AA24" s="16">
        <v>70.309014742000002</v>
      </c>
      <c r="AB24" s="16">
        <v>373696.31939953403</v>
      </c>
      <c r="AC24" s="14"/>
    </row>
    <row r="25" spans="1:29" ht="15.6" customHeight="1" x14ac:dyDescent="0.2">
      <c r="A25" s="15"/>
      <c r="B25" s="10" t="s">
        <v>23</v>
      </c>
      <c r="C25" s="16">
        <v>1155.270545542</v>
      </c>
      <c r="D25" s="16">
        <v>3758.7557326729998</v>
      </c>
      <c r="E25" s="16">
        <v>983.88234169899897</v>
      </c>
      <c r="F25" s="16">
        <v>809.266037151001</v>
      </c>
      <c r="G25" s="16">
        <v>1562.05572783</v>
      </c>
      <c r="H25" s="16">
        <v>2768.326661605</v>
      </c>
      <c r="I25" s="16">
        <v>859.78943233300004</v>
      </c>
      <c r="J25" s="16">
        <v>1241.579927928</v>
      </c>
      <c r="K25" s="16">
        <v>1371.5281324309999</v>
      </c>
      <c r="L25" s="16">
        <v>687841.88275943301</v>
      </c>
      <c r="M25" s="16">
        <v>2952.7707096119998</v>
      </c>
      <c r="N25" s="16">
        <v>8556.1196811270493</v>
      </c>
      <c r="O25" s="16">
        <v>1532.64097268</v>
      </c>
      <c r="P25" s="16">
        <v>827.66577441200002</v>
      </c>
      <c r="Q25" s="16">
        <v>13067.387554749001</v>
      </c>
      <c r="R25" s="16">
        <v>2549.7455962059998</v>
      </c>
      <c r="S25" s="16">
        <v>110.90904598900001</v>
      </c>
      <c r="T25" s="16">
        <v>118.007141174</v>
      </c>
      <c r="U25" s="16">
        <v>15077.673783286</v>
      </c>
      <c r="V25" s="16">
        <v>1317.480937538</v>
      </c>
      <c r="W25" s="16">
        <v>562.32929087900004</v>
      </c>
      <c r="X25" s="16">
        <v>9115.7651652120203</v>
      </c>
      <c r="Y25" s="16">
        <v>160.98997133099999</v>
      </c>
      <c r="Z25" s="16">
        <v>133.85020495000001</v>
      </c>
      <c r="AA25" s="16">
        <v>6229.73061731503</v>
      </c>
      <c r="AB25" s="16">
        <v>764665.40374507406</v>
      </c>
      <c r="AC25" s="14"/>
    </row>
    <row r="26" spans="1:29" ht="15.6" customHeight="1" x14ac:dyDescent="0.2">
      <c r="A26" s="15"/>
      <c r="B26" s="10" t="s">
        <v>24</v>
      </c>
      <c r="C26" s="16">
        <v>914.72596156199904</v>
      </c>
      <c r="D26" s="16">
        <v>3263.1117293030002</v>
      </c>
      <c r="E26" s="16">
        <v>9471.8797705170291</v>
      </c>
      <c r="F26" s="16">
        <v>8476.6193041100305</v>
      </c>
      <c r="G26" s="16">
        <v>43616.404624618197</v>
      </c>
      <c r="H26" s="16">
        <v>2645.5566830510002</v>
      </c>
      <c r="I26" s="16">
        <v>2660.1161820359998</v>
      </c>
      <c r="J26" s="16">
        <v>3746.6704000320001</v>
      </c>
      <c r="K26" s="16">
        <v>31113.862188064599</v>
      </c>
      <c r="L26" s="16">
        <v>5926.974564567</v>
      </c>
      <c r="M26" s="16">
        <v>705259.09388045105</v>
      </c>
      <c r="N26" s="16">
        <v>6438.6622335470001</v>
      </c>
      <c r="O26" s="16">
        <v>2717.6180182570001</v>
      </c>
      <c r="P26" s="16">
        <v>2279.9280583939999</v>
      </c>
      <c r="Q26" s="16">
        <v>31228.0619763211</v>
      </c>
      <c r="R26" s="16">
        <v>3727.063554287</v>
      </c>
      <c r="S26" s="16">
        <v>232.09486139000001</v>
      </c>
      <c r="T26" s="16">
        <v>648.82868236600098</v>
      </c>
      <c r="U26" s="16">
        <v>804.14646761699896</v>
      </c>
      <c r="V26" s="16">
        <v>3328.1291102700002</v>
      </c>
      <c r="W26" s="16">
        <v>4262.4586078120001</v>
      </c>
      <c r="X26" s="16">
        <v>1670.818030181</v>
      </c>
      <c r="Y26" s="16">
        <v>637.78461217400002</v>
      </c>
      <c r="Z26" s="16">
        <v>501.571885646</v>
      </c>
      <c r="AA26" s="16">
        <v>2651.739166369</v>
      </c>
      <c r="AB26" s="16">
        <v>878223.92055297305</v>
      </c>
      <c r="AC26" s="14"/>
    </row>
    <row r="27" spans="1:29" ht="15.6" customHeight="1" x14ac:dyDescent="0.2">
      <c r="A27" s="15"/>
      <c r="B27" s="10" t="s">
        <v>25</v>
      </c>
      <c r="C27" s="16">
        <v>713.19167738500096</v>
      </c>
      <c r="D27" s="16">
        <v>3711.5971285669998</v>
      </c>
      <c r="E27" s="16">
        <v>7170.3996606050196</v>
      </c>
      <c r="F27" s="16">
        <v>2002.5826248599999</v>
      </c>
      <c r="G27" s="16">
        <v>12523.906671732</v>
      </c>
      <c r="H27" s="16">
        <v>3333.4951288329999</v>
      </c>
      <c r="I27" s="16">
        <v>1473.662397545</v>
      </c>
      <c r="J27" s="16">
        <v>3085.5215499789902</v>
      </c>
      <c r="K27" s="16">
        <v>95710.969441834503</v>
      </c>
      <c r="L27" s="16">
        <v>10593.681642017</v>
      </c>
      <c r="M27" s="16">
        <v>1900.993248346</v>
      </c>
      <c r="N27" s="16">
        <v>1103652.5059449801</v>
      </c>
      <c r="O27" s="16">
        <v>2434.928834153</v>
      </c>
      <c r="P27" s="16">
        <v>1050.2812710380001</v>
      </c>
      <c r="Q27" s="16">
        <v>33435.175632049803</v>
      </c>
      <c r="R27" s="16">
        <v>1525.2583700309999</v>
      </c>
      <c r="S27" s="16">
        <v>125.116404656</v>
      </c>
      <c r="T27" s="16">
        <v>358.14521795500002</v>
      </c>
      <c r="U27" s="16">
        <v>21340.8633430599</v>
      </c>
      <c r="V27" s="16">
        <v>1986.0853605249999</v>
      </c>
      <c r="W27" s="16">
        <v>1958.978617295</v>
      </c>
      <c r="X27" s="16">
        <v>1650.9763601290001</v>
      </c>
      <c r="Y27" s="16">
        <v>388.24971174699999</v>
      </c>
      <c r="Z27" s="16">
        <v>187.07849335899999</v>
      </c>
      <c r="AA27" s="16">
        <v>2933.800562423</v>
      </c>
      <c r="AB27" s="16">
        <v>1315247.4452950801</v>
      </c>
      <c r="AC27" s="14"/>
    </row>
    <row r="28" spans="1:29" ht="15.6" customHeight="1" x14ac:dyDescent="0.2">
      <c r="A28" s="15"/>
      <c r="B28" s="10" t="s">
        <v>26</v>
      </c>
      <c r="C28" s="16">
        <v>7899.0701007380103</v>
      </c>
      <c r="D28" s="16">
        <v>22111.7596374801</v>
      </c>
      <c r="E28" s="16">
        <v>919.51980210199997</v>
      </c>
      <c r="F28" s="16">
        <v>2539.3556516600001</v>
      </c>
      <c r="G28" s="16">
        <v>1160.5188530119999</v>
      </c>
      <c r="H28" s="16">
        <v>113886.495119193</v>
      </c>
      <c r="I28" s="16">
        <v>2652.619059441</v>
      </c>
      <c r="J28" s="16">
        <v>1935.2384562520001</v>
      </c>
      <c r="K28" s="16">
        <v>1573.9065561530001</v>
      </c>
      <c r="L28" s="16">
        <v>3106.0436821019998</v>
      </c>
      <c r="M28" s="16">
        <v>1971.202461006</v>
      </c>
      <c r="N28" s="16">
        <v>3972.7812482109998</v>
      </c>
      <c r="O28" s="16">
        <v>1612774.9316428299</v>
      </c>
      <c r="P28" s="16">
        <v>16495.045982473901</v>
      </c>
      <c r="Q28" s="16">
        <v>28956.5710517427</v>
      </c>
      <c r="R28" s="16">
        <v>6699.1866158660196</v>
      </c>
      <c r="S28" s="16">
        <v>167.395716075</v>
      </c>
      <c r="T28" s="16">
        <v>335.03386074500003</v>
      </c>
      <c r="U28" s="16">
        <v>697.99429882000004</v>
      </c>
      <c r="V28" s="16">
        <v>21144.877178186001</v>
      </c>
      <c r="W28" s="16">
        <v>1241.5617226950001</v>
      </c>
      <c r="X28" s="16">
        <v>12685.9394837369</v>
      </c>
      <c r="Y28" s="16">
        <v>470.39317154999901</v>
      </c>
      <c r="Z28" s="16">
        <v>3179.8890580520101</v>
      </c>
      <c r="AA28" s="16">
        <v>1783.3653278260001</v>
      </c>
      <c r="AB28" s="16">
        <v>1870360.6957377701</v>
      </c>
      <c r="AC28" s="14"/>
    </row>
    <row r="29" spans="1:29" ht="15.6" customHeight="1" x14ac:dyDescent="0.2">
      <c r="A29" s="15"/>
      <c r="B29" s="10" t="s">
        <v>27</v>
      </c>
      <c r="C29" s="16">
        <v>16693.700584627</v>
      </c>
      <c r="D29" s="16">
        <v>3109.6391473829999</v>
      </c>
      <c r="E29" s="16">
        <v>450.17011505800002</v>
      </c>
      <c r="F29" s="16">
        <v>1246.090254445</v>
      </c>
      <c r="G29" s="16">
        <v>605.39935625399903</v>
      </c>
      <c r="H29" s="16">
        <v>110397.56469253601</v>
      </c>
      <c r="I29" s="16">
        <v>2418.6578362229998</v>
      </c>
      <c r="J29" s="16">
        <v>1436.1838349679999</v>
      </c>
      <c r="K29" s="16">
        <v>350.00657952</v>
      </c>
      <c r="L29" s="16">
        <v>1152.0457280420001</v>
      </c>
      <c r="M29" s="16">
        <v>1324.7826376519999</v>
      </c>
      <c r="N29" s="16">
        <v>1345.0556431110001</v>
      </c>
      <c r="O29" s="16">
        <v>11744.335100053</v>
      </c>
      <c r="P29" s="16">
        <v>1013021.20247179</v>
      </c>
      <c r="Q29" s="16">
        <v>21684.078846419899</v>
      </c>
      <c r="R29" s="16">
        <v>3168.978308189</v>
      </c>
      <c r="S29" s="16">
        <v>102.096754551</v>
      </c>
      <c r="T29" s="16">
        <v>345.23534602000001</v>
      </c>
      <c r="U29" s="16">
        <v>296.28077018800002</v>
      </c>
      <c r="V29" s="16">
        <v>31437.9197012769</v>
      </c>
      <c r="W29" s="16">
        <v>547.49265282399995</v>
      </c>
      <c r="X29" s="16">
        <v>8218.5686667440004</v>
      </c>
      <c r="Y29" s="16">
        <v>248.51943034199999</v>
      </c>
      <c r="Z29" s="16">
        <v>2335.5724285679999</v>
      </c>
      <c r="AA29" s="16">
        <v>587.34552585400002</v>
      </c>
      <c r="AB29" s="16">
        <v>1234266.9224127701</v>
      </c>
      <c r="AC29" s="14"/>
    </row>
    <row r="30" spans="1:29" ht="15.6" customHeight="1" x14ac:dyDescent="0.2">
      <c r="A30" s="15"/>
      <c r="B30" s="10" t="s">
        <v>28</v>
      </c>
      <c r="C30" s="16">
        <v>63289.405925647603</v>
      </c>
      <c r="D30" s="16">
        <v>336959.318254276</v>
      </c>
      <c r="E30" s="16">
        <v>147670.472165107</v>
      </c>
      <c r="F30" s="16">
        <v>102226.367632062</v>
      </c>
      <c r="G30" s="16">
        <v>210573.009695488</v>
      </c>
      <c r="H30" s="16">
        <v>245993.98790670399</v>
      </c>
      <c r="I30" s="16">
        <v>140804.636320536</v>
      </c>
      <c r="J30" s="16">
        <v>133059.80490432499</v>
      </c>
      <c r="K30" s="16">
        <v>142949.41793092299</v>
      </c>
      <c r="L30" s="16">
        <v>206563.80178670699</v>
      </c>
      <c r="M30" s="16">
        <v>107552.020209351</v>
      </c>
      <c r="N30" s="16">
        <v>370079.68949429999</v>
      </c>
      <c r="O30" s="16">
        <v>145993.209586524</v>
      </c>
      <c r="P30" s="16">
        <v>163675.28232358099</v>
      </c>
      <c r="Q30" s="16">
        <v>6813830.7548983702</v>
      </c>
      <c r="R30" s="16">
        <v>124479.581814265</v>
      </c>
      <c r="S30" s="16">
        <v>4528.2942488339904</v>
      </c>
      <c r="T30" s="16">
        <v>9390.2978526009792</v>
      </c>
      <c r="U30" s="16">
        <v>91213.921847483798</v>
      </c>
      <c r="V30" s="16">
        <v>201114.39876087601</v>
      </c>
      <c r="W30" s="16">
        <v>82287.524665568402</v>
      </c>
      <c r="X30" s="16">
        <v>80382.077633034802</v>
      </c>
      <c r="Y30" s="16">
        <v>13654.7535799531</v>
      </c>
      <c r="Z30" s="16">
        <v>18281.441069422199</v>
      </c>
      <c r="AA30" s="16">
        <v>40697.350404561199</v>
      </c>
      <c r="AB30" s="16">
        <v>9997250.8209165409</v>
      </c>
      <c r="AC30" s="14"/>
    </row>
    <row r="31" spans="1:29" ht="15.6" customHeight="1" x14ac:dyDescent="0.2">
      <c r="A31" s="15"/>
      <c r="B31" s="10" t="s">
        <v>29</v>
      </c>
      <c r="C31" s="16">
        <v>2900.63028716299</v>
      </c>
      <c r="D31" s="16">
        <v>1441.9449366250001</v>
      </c>
      <c r="E31" s="16">
        <v>507.50993942100001</v>
      </c>
      <c r="F31" s="16">
        <v>838.838547524001</v>
      </c>
      <c r="G31" s="16">
        <v>626.55130671899997</v>
      </c>
      <c r="H31" s="16">
        <v>4619.0137613449897</v>
      </c>
      <c r="I31" s="16">
        <v>1278.506206992</v>
      </c>
      <c r="J31" s="16">
        <v>908.14439678500003</v>
      </c>
      <c r="K31" s="16">
        <v>290.72111821300001</v>
      </c>
      <c r="L31" s="16">
        <v>2255.8946535599998</v>
      </c>
      <c r="M31" s="16">
        <v>838.22881037699904</v>
      </c>
      <c r="N31" s="16">
        <v>1783.4376347140001</v>
      </c>
      <c r="O31" s="16">
        <v>1847.8455094149999</v>
      </c>
      <c r="P31" s="16">
        <v>2671.5225329320001</v>
      </c>
      <c r="Q31" s="16">
        <v>10041.185934247</v>
      </c>
      <c r="R31" s="16">
        <v>923914.75548881595</v>
      </c>
      <c r="S31" s="16">
        <v>216.826265398</v>
      </c>
      <c r="T31" s="16">
        <v>60.526422085</v>
      </c>
      <c r="U31" s="16">
        <v>373.718731166</v>
      </c>
      <c r="V31" s="16">
        <v>2478.4188360439998</v>
      </c>
      <c r="W31" s="16">
        <v>454.06652784599999</v>
      </c>
      <c r="X31" s="16">
        <v>17616.054065605</v>
      </c>
      <c r="Y31" s="16">
        <v>159.272203805</v>
      </c>
      <c r="Z31" s="16">
        <v>205.43279159299999</v>
      </c>
      <c r="AA31" s="16">
        <v>6169.6147679780097</v>
      </c>
      <c r="AB31" s="16">
        <v>984498.66167636798</v>
      </c>
      <c r="AC31" s="14"/>
    </row>
    <row r="32" spans="1:29" ht="15.6" customHeight="1" x14ac:dyDescent="0.2">
      <c r="A32" s="15"/>
      <c r="B32" s="10" t="s">
        <v>30</v>
      </c>
      <c r="C32" s="16">
        <v>656.57564245000003</v>
      </c>
      <c r="D32" s="16">
        <v>472.46730847200001</v>
      </c>
      <c r="E32" s="16">
        <v>3613.1307887139901</v>
      </c>
      <c r="F32" s="16">
        <v>2786.9522879719998</v>
      </c>
      <c r="G32" s="16">
        <v>1197.1711754180001</v>
      </c>
      <c r="H32" s="16">
        <v>1125.7539859430001</v>
      </c>
      <c r="I32" s="16">
        <v>271.64505398099999</v>
      </c>
      <c r="J32" s="16">
        <v>29887.110155869701</v>
      </c>
      <c r="K32" s="16">
        <v>302.78690893599997</v>
      </c>
      <c r="L32" s="16">
        <v>1297.0224509709999</v>
      </c>
      <c r="M32" s="16">
        <v>564.86317872899997</v>
      </c>
      <c r="N32" s="16">
        <v>1162.5697401150001</v>
      </c>
      <c r="O32" s="16">
        <v>535.24110484200003</v>
      </c>
      <c r="P32" s="16">
        <v>589.582694532</v>
      </c>
      <c r="Q32" s="16">
        <v>3537.5133453540002</v>
      </c>
      <c r="R32" s="16">
        <v>2379.3237592089999</v>
      </c>
      <c r="S32" s="16">
        <v>93707.293082594304</v>
      </c>
      <c r="T32" s="16">
        <v>295.03426450000001</v>
      </c>
      <c r="U32" s="16">
        <v>266.762162273</v>
      </c>
      <c r="V32" s="16">
        <v>490.68179296900001</v>
      </c>
      <c r="W32" s="16">
        <v>6989.1750532610204</v>
      </c>
      <c r="X32" s="16">
        <v>2029.2270772920001</v>
      </c>
      <c r="Y32" s="16">
        <v>432.90823519100002</v>
      </c>
      <c r="Z32" s="16">
        <v>73.943780537999999</v>
      </c>
      <c r="AA32" s="16">
        <v>3114.0892218499898</v>
      </c>
      <c r="AB32" s="16">
        <v>157778.82425196099</v>
      </c>
      <c r="AC32" s="14"/>
    </row>
    <row r="33" spans="1:29" ht="15.6" customHeight="1" x14ac:dyDescent="0.2">
      <c r="A33" s="15"/>
      <c r="B33" s="10" t="s">
        <v>31</v>
      </c>
      <c r="C33" s="16">
        <v>159.16448015399999</v>
      </c>
      <c r="D33" s="16">
        <v>728.38719267099998</v>
      </c>
      <c r="E33" s="16">
        <v>622.95499766499995</v>
      </c>
      <c r="F33" s="16">
        <v>11782.851430823001</v>
      </c>
      <c r="G33" s="16">
        <v>373.51830297200001</v>
      </c>
      <c r="H33" s="16">
        <v>506.10461973600002</v>
      </c>
      <c r="I33" s="16">
        <v>583.83172278900099</v>
      </c>
      <c r="J33" s="16">
        <v>3279.3780282930002</v>
      </c>
      <c r="K33" s="16">
        <v>195.95763152699999</v>
      </c>
      <c r="L33" s="16">
        <v>728.10521090400198</v>
      </c>
      <c r="M33" s="16">
        <v>1137.7374323629999</v>
      </c>
      <c r="N33" s="16">
        <v>785.94159090000005</v>
      </c>
      <c r="O33" s="16">
        <v>724.99385963999998</v>
      </c>
      <c r="P33" s="16">
        <v>551.64600747700001</v>
      </c>
      <c r="Q33" s="16">
        <v>4182.7990587309996</v>
      </c>
      <c r="R33" s="16">
        <v>442.63691794599998</v>
      </c>
      <c r="S33" s="16">
        <v>174.50572491</v>
      </c>
      <c r="T33" s="16">
        <v>122384.22329370301</v>
      </c>
      <c r="U33" s="16">
        <v>115.461020408</v>
      </c>
      <c r="V33" s="16">
        <v>857.44687682699998</v>
      </c>
      <c r="W33" s="16">
        <v>25031.618726144301</v>
      </c>
      <c r="X33" s="16">
        <v>254.83805459999999</v>
      </c>
      <c r="Y33" s="16">
        <v>5031.508164416</v>
      </c>
      <c r="Z33" s="16">
        <v>119.98502987400001</v>
      </c>
      <c r="AA33" s="16">
        <v>365.73650544899999</v>
      </c>
      <c r="AB33" s="16">
        <v>181121.33188092499</v>
      </c>
      <c r="AC33" s="14"/>
    </row>
    <row r="34" spans="1:29" ht="15.6" customHeight="1" x14ac:dyDescent="0.2">
      <c r="A34" s="15"/>
      <c r="B34" s="10" t="s">
        <v>32</v>
      </c>
      <c r="C34" s="16">
        <v>209.844651701</v>
      </c>
      <c r="D34" s="16">
        <v>595.020900729</v>
      </c>
      <c r="E34" s="16">
        <v>1696.6930479380001</v>
      </c>
      <c r="F34" s="16">
        <v>503.94157772800003</v>
      </c>
      <c r="G34" s="16">
        <v>739.77878551899903</v>
      </c>
      <c r="H34" s="16">
        <v>1060.455620171</v>
      </c>
      <c r="I34" s="16">
        <v>218.13123447199999</v>
      </c>
      <c r="J34" s="16">
        <v>470.25200736199997</v>
      </c>
      <c r="K34" s="16">
        <v>1578.801845082</v>
      </c>
      <c r="L34" s="16">
        <v>7930.7317343369996</v>
      </c>
      <c r="M34" s="16">
        <v>283.02940673299997</v>
      </c>
      <c r="N34" s="16">
        <v>10725.326700849</v>
      </c>
      <c r="O34" s="16">
        <v>658.667118426</v>
      </c>
      <c r="P34" s="16">
        <v>371.20032907000001</v>
      </c>
      <c r="Q34" s="16">
        <v>5019.3781214209903</v>
      </c>
      <c r="R34" s="16">
        <v>373.39942658000001</v>
      </c>
      <c r="S34" s="16">
        <v>39.658141673000003</v>
      </c>
      <c r="T34" s="16">
        <v>48.301023483000002</v>
      </c>
      <c r="U34" s="16">
        <v>239389.14578420101</v>
      </c>
      <c r="V34" s="16">
        <v>366.06808656700002</v>
      </c>
      <c r="W34" s="16">
        <v>344.87420320899997</v>
      </c>
      <c r="X34" s="16">
        <v>429.524060561</v>
      </c>
      <c r="Y34" s="16">
        <v>46.971981821</v>
      </c>
      <c r="Z34" s="16">
        <v>28.108326317</v>
      </c>
      <c r="AA34" s="16">
        <v>751.58113076699897</v>
      </c>
      <c r="AB34" s="16">
        <v>273878.88524672098</v>
      </c>
      <c r="AC34" s="14"/>
    </row>
    <row r="35" spans="1:29" ht="15.6" customHeight="1" x14ac:dyDescent="0.2">
      <c r="A35" s="15"/>
      <c r="B35" s="10" t="s">
        <v>33</v>
      </c>
      <c r="C35" s="16">
        <v>3236.875320011</v>
      </c>
      <c r="D35" s="16">
        <v>4341.7843763749997</v>
      </c>
      <c r="E35" s="16">
        <v>1018.417285088</v>
      </c>
      <c r="F35" s="16">
        <v>2784.1301925429998</v>
      </c>
      <c r="G35" s="16">
        <v>789.36698805799995</v>
      </c>
      <c r="H35" s="16">
        <v>11545.287434426</v>
      </c>
      <c r="I35" s="16">
        <v>4731.4172760870097</v>
      </c>
      <c r="J35" s="16">
        <v>1188.9936094289999</v>
      </c>
      <c r="K35" s="16">
        <v>553.29301129400005</v>
      </c>
      <c r="L35" s="16">
        <v>1533.4468599670099</v>
      </c>
      <c r="M35" s="16">
        <v>2111.7900154039999</v>
      </c>
      <c r="N35" s="16">
        <v>2215.4295113009998</v>
      </c>
      <c r="O35" s="16">
        <v>9202.3751300849999</v>
      </c>
      <c r="P35" s="16">
        <v>16737.098501634999</v>
      </c>
      <c r="Q35" s="16">
        <v>25167.286555318002</v>
      </c>
      <c r="R35" s="16">
        <v>3500.9497458370001</v>
      </c>
      <c r="S35" s="16">
        <v>72.614833056999998</v>
      </c>
      <c r="T35" s="16">
        <v>352.20484905699999</v>
      </c>
      <c r="U35" s="16">
        <v>289.25782292999997</v>
      </c>
      <c r="V35" s="16">
        <v>1818188.30325332</v>
      </c>
      <c r="W35" s="16">
        <v>1018.406330519</v>
      </c>
      <c r="X35" s="16">
        <v>4216.183399513</v>
      </c>
      <c r="Y35" s="16">
        <v>361.450983345</v>
      </c>
      <c r="Z35" s="16">
        <v>9451.3957213809899</v>
      </c>
      <c r="AA35" s="16">
        <v>659.27664954900001</v>
      </c>
      <c r="AB35" s="16">
        <v>1925267.0356554999</v>
      </c>
      <c r="AC35" s="14"/>
    </row>
    <row r="36" spans="1:29" ht="15.6" customHeight="1" x14ac:dyDescent="0.2">
      <c r="A36" s="15"/>
      <c r="B36" s="10" t="s">
        <v>34</v>
      </c>
      <c r="C36" s="16">
        <v>156.43905496599999</v>
      </c>
      <c r="D36" s="16">
        <v>652.78475965200005</v>
      </c>
      <c r="E36" s="16">
        <v>1321.6371988589999</v>
      </c>
      <c r="F36" s="16">
        <v>10521.609420667</v>
      </c>
      <c r="G36" s="16">
        <v>958.569500823</v>
      </c>
      <c r="H36" s="16">
        <v>503.363088312</v>
      </c>
      <c r="I36" s="16">
        <v>388.75046032300003</v>
      </c>
      <c r="J36" s="16">
        <v>10942.842691171099</v>
      </c>
      <c r="K36" s="16">
        <v>545.84463464999999</v>
      </c>
      <c r="L36" s="16">
        <v>594.28435151500003</v>
      </c>
      <c r="M36" s="16">
        <v>422.57976139300001</v>
      </c>
      <c r="N36" s="16">
        <v>1291.56165313</v>
      </c>
      <c r="O36" s="16">
        <v>436.76811008599998</v>
      </c>
      <c r="P36" s="16">
        <v>349.40510666</v>
      </c>
      <c r="Q36" s="16">
        <v>5430.0965754700101</v>
      </c>
      <c r="R36" s="16">
        <v>287.36184698</v>
      </c>
      <c r="S36" s="16">
        <v>633.29046923099997</v>
      </c>
      <c r="T36" s="16">
        <v>1266.2486894010001</v>
      </c>
      <c r="U36" s="16">
        <v>220.94067788300001</v>
      </c>
      <c r="V36" s="16">
        <v>468.23423987199999</v>
      </c>
      <c r="W36" s="16">
        <v>1190136.9544233701</v>
      </c>
      <c r="X36" s="16">
        <v>250.85225391399999</v>
      </c>
      <c r="Y36" s="16">
        <v>1965.4501104129999</v>
      </c>
      <c r="Z36" s="16">
        <v>68.595670698000006</v>
      </c>
      <c r="AA36" s="16">
        <v>167.23852509400001</v>
      </c>
      <c r="AB36" s="16">
        <v>1229981.70327445</v>
      </c>
      <c r="AC36" s="14"/>
    </row>
    <row r="37" spans="1:29" ht="15.6" customHeight="1" x14ac:dyDescent="0.2">
      <c r="A37" s="15"/>
      <c r="B37" s="10" t="s">
        <v>35</v>
      </c>
      <c r="C37" s="16">
        <v>32823.251690109297</v>
      </c>
      <c r="D37" s="16">
        <v>2329.1192847389998</v>
      </c>
      <c r="E37" s="16">
        <v>2759.246682165</v>
      </c>
      <c r="F37" s="16">
        <v>729.11341869600005</v>
      </c>
      <c r="G37" s="16">
        <v>801.42730426900096</v>
      </c>
      <c r="H37" s="16">
        <v>86786.766760847095</v>
      </c>
      <c r="I37" s="16">
        <v>1399.813886274</v>
      </c>
      <c r="J37" s="16">
        <v>1014.392310138</v>
      </c>
      <c r="K37" s="16">
        <v>927.64611881400003</v>
      </c>
      <c r="L37" s="16">
        <v>9080.03486509703</v>
      </c>
      <c r="M37" s="16">
        <v>867.99717752900006</v>
      </c>
      <c r="N37" s="16">
        <v>2783.8620384559999</v>
      </c>
      <c r="O37" s="16">
        <v>10668.887441205999</v>
      </c>
      <c r="P37" s="16">
        <v>10426.001500773</v>
      </c>
      <c r="Q37" s="16">
        <v>12215.070905746999</v>
      </c>
      <c r="R37" s="16">
        <v>16708.371947782001</v>
      </c>
      <c r="S37" s="16">
        <v>138.31748914600001</v>
      </c>
      <c r="T37" s="16">
        <v>441.45919883800002</v>
      </c>
      <c r="U37" s="16">
        <v>751.24912875499899</v>
      </c>
      <c r="V37" s="16">
        <v>23031.141682857098</v>
      </c>
      <c r="W37" s="16">
        <v>494.98919278800003</v>
      </c>
      <c r="X37" s="16">
        <v>639472.49349437701</v>
      </c>
      <c r="Y37" s="16">
        <v>238.909426924</v>
      </c>
      <c r="Z37" s="16">
        <v>402.27186912500002</v>
      </c>
      <c r="AA37" s="16">
        <v>2711.0721018999898</v>
      </c>
      <c r="AB37" s="16">
        <v>860002.90691738704</v>
      </c>
      <c r="AC37" s="14"/>
    </row>
    <row r="38" spans="1:29" ht="15.6" customHeight="1" x14ac:dyDescent="0.2">
      <c r="A38" s="15"/>
      <c r="B38" s="10" t="s">
        <v>36</v>
      </c>
      <c r="C38" s="16">
        <v>323.15148341999998</v>
      </c>
      <c r="D38" s="16">
        <v>1108.354012794</v>
      </c>
      <c r="E38" s="16">
        <v>1115.4806983410001</v>
      </c>
      <c r="F38" s="16">
        <v>11591.613844439</v>
      </c>
      <c r="G38" s="16">
        <v>915.32164907200001</v>
      </c>
      <c r="H38" s="16">
        <v>951.85205198400104</v>
      </c>
      <c r="I38" s="16">
        <v>1096.39850097</v>
      </c>
      <c r="J38" s="16">
        <v>5987.2157119349904</v>
      </c>
      <c r="K38" s="16">
        <v>411.68823599000001</v>
      </c>
      <c r="L38" s="16">
        <v>1204.1769911010001</v>
      </c>
      <c r="M38" s="16">
        <v>1537.9944559210001</v>
      </c>
      <c r="N38" s="16">
        <v>1603.381569336</v>
      </c>
      <c r="O38" s="16">
        <v>1233.8121374899999</v>
      </c>
      <c r="P38" s="16">
        <v>993.499350241</v>
      </c>
      <c r="Q38" s="16">
        <v>9334.0479879110007</v>
      </c>
      <c r="R38" s="16">
        <v>1380.6231458239999</v>
      </c>
      <c r="S38" s="16">
        <v>328.08915132700002</v>
      </c>
      <c r="T38" s="16">
        <v>5940.9238415539903</v>
      </c>
      <c r="U38" s="16">
        <v>275.73209273800001</v>
      </c>
      <c r="V38" s="16">
        <v>1426.438894635</v>
      </c>
      <c r="W38" s="16">
        <v>74134.333612882401</v>
      </c>
      <c r="X38" s="16">
        <v>601.746687232</v>
      </c>
      <c r="Y38" s="16">
        <v>220266.17068694101</v>
      </c>
      <c r="Z38" s="16">
        <v>196.89254248200001</v>
      </c>
      <c r="AA38" s="16">
        <v>716.70641815199997</v>
      </c>
      <c r="AB38" s="16">
        <v>344675.64575473202</v>
      </c>
      <c r="AC38" s="14"/>
    </row>
    <row r="39" spans="1:29" ht="15.6" customHeight="1" x14ac:dyDescent="0.2">
      <c r="A39" s="15"/>
      <c r="B39" s="10" t="s">
        <v>37</v>
      </c>
      <c r="C39" s="16">
        <v>709.08189697800003</v>
      </c>
      <c r="D39" s="16">
        <v>851.81336851799904</v>
      </c>
      <c r="E39" s="16">
        <v>204.01422870799999</v>
      </c>
      <c r="F39" s="16">
        <v>335.42614734699998</v>
      </c>
      <c r="G39" s="16">
        <v>201.01650328299999</v>
      </c>
      <c r="H39" s="16">
        <v>2850.5368985989999</v>
      </c>
      <c r="I39" s="16">
        <v>780.97772093399999</v>
      </c>
      <c r="J39" s="16">
        <v>197.556487858</v>
      </c>
      <c r="K39" s="16">
        <v>91.301087562999996</v>
      </c>
      <c r="L39" s="16">
        <v>321.98933232100001</v>
      </c>
      <c r="M39" s="16">
        <v>249.98149234100001</v>
      </c>
      <c r="N39" s="16">
        <v>394.38920521900002</v>
      </c>
      <c r="O39" s="16">
        <v>2158.0810384400002</v>
      </c>
      <c r="P39" s="16">
        <v>5537.36767327901</v>
      </c>
      <c r="Q39" s="16">
        <v>4214.0554356459998</v>
      </c>
      <c r="R39" s="16">
        <v>718.87672466199899</v>
      </c>
      <c r="S39" s="16">
        <v>15.702996969999999</v>
      </c>
      <c r="T39" s="16">
        <v>46.642146707999999</v>
      </c>
      <c r="U39" s="16">
        <v>65.528483811000001</v>
      </c>
      <c r="V39" s="16">
        <v>28620.3168713495</v>
      </c>
      <c r="W39" s="16">
        <v>217.736688257</v>
      </c>
      <c r="X39" s="16">
        <v>926.14471932199899</v>
      </c>
      <c r="Y39" s="16">
        <v>77.888863981</v>
      </c>
      <c r="Z39" s="16">
        <v>183069.62588383499</v>
      </c>
      <c r="AA39" s="16">
        <v>198.65343291100001</v>
      </c>
      <c r="AB39" s="16">
        <v>233054.70532884399</v>
      </c>
      <c r="AC39" s="14"/>
    </row>
    <row r="40" spans="1:29" ht="15.6" customHeight="1" x14ac:dyDescent="0.2">
      <c r="A40" s="15"/>
      <c r="B40" s="10" t="s">
        <v>38</v>
      </c>
      <c r="C40" s="16">
        <v>1712.629186225</v>
      </c>
      <c r="D40" s="16">
        <v>1887.331074126</v>
      </c>
      <c r="E40" s="16">
        <v>996.81693781000001</v>
      </c>
      <c r="F40" s="16">
        <v>788.02786808300004</v>
      </c>
      <c r="G40" s="16">
        <v>2107.7533637699999</v>
      </c>
      <c r="H40" s="16">
        <v>3521.1105389989998</v>
      </c>
      <c r="I40" s="16">
        <v>979.99890316300002</v>
      </c>
      <c r="J40" s="16">
        <v>1628.747934712</v>
      </c>
      <c r="K40" s="16">
        <v>1345.642551439</v>
      </c>
      <c r="L40" s="16">
        <v>26783.6822857804</v>
      </c>
      <c r="M40" s="16">
        <v>1247.524714357</v>
      </c>
      <c r="N40" s="16">
        <v>8693.1320859199805</v>
      </c>
      <c r="O40" s="16">
        <v>1879.7748921499999</v>
      </c>
      <c r="P40" s="16">
        <v>1309.931513605</v>
      </c>
      <c r="Q40" s="16">
        <v>11267.482442346</v>
      </c>
      <c r="R40" s="16">
        <v>40621.268525393803</v>
      </c>
      <c r="S40" s="16">
        <v>538.31029052600104</v>
      </c>
      <c r="T40" s="16">
        <v>125.862579341</v>
      </c>
      <c r="U40" s="16">
        <v>2769.546196883</v>
      </c>
      <c r="V40" s="16">
        <v>1572.9595404260001</v>
      </c>
      <c r="W40" s="16">
        <v>575.97254848999899</v>
      </c>
      <c r="X40" s="16">
        <v>14191.5918079231</v>
      </c>
      <c r="Y40" s="16">
        <v>192.133983078</v>
      </c>
      <c r="Z40" s="16">
        <v>159.24886310299999</v>
      </c>
      <c r="AA40" s="16">
        <v>419600.55460800201</v>
      </c>
      <c r="AB40" s="16">
        <v>546497.03523571498</v>
      </c>
      <c r="AC40" s="14"/>
    </row>
    <row r="41" spans="1:29" ht="15.6" customHeight="1" x14ac:dyDescent="0.2">
      <c r="A41" s="15"/>
      <c r="B41" s="17" t="s">
        <v>39</v>
      </c>
      <c r="C41" s="18">
        <v>498217.03692833602</v>
      </c>
      <c r="D41" s="18">
        <v>1448559.49365193</v>
      </c>
      <c r="E41" s="18">
        <v>633955.84229534795</v>
      </c>
      <c r="F41" s="18">
        <v>1247927.3606400299</v>
      </c>
      <c r="G41" s="18">
        <v>918400.01054077002</v>
      </c>
      <c r="H41" s="18">
        <v>2030169.6297941899</v>
      </c>
      <c r="I41" s="18">
        <v>760420.45862309996</v>
      </c>
      <c r="J41" s="18">
        <v>1532288.3010013399</v>
      </c>
      <c r="K41" s="18">
        <v>657576.973379837</v>
      </c>
      <c r="L41" s="18">
        <v>998692.09590500197</v>
      </c>
      <c r="M41" s="18">
        <v>858845.71563240106</v>
      </c>
      <c r="N41" s="18">
        <v>1570552.23976871</v>
      </c>
      <c r="O41" s="18">
        <v>1880738.505782</v>
      </c>
      <c r="P41" s="18">
        <v>1293011.8891712499</v>
      </c>
      <c r="Q41" s="18">
        <v>7300987.3411133504</v>
      </c>
      <c r="R41" s="18">
        <v>1163746.83362725</v>
      </c>
      <c r="S41" s="18">
        <v>109369.051528774</v>
      </c>
      <c r="T41" s="18">
        <v>165300.619529352</v>
      </c>
      <c r="U41" s="18">
        <v>381551.19783648202</v>
      </c>
      <c r="V41" s="18">
        <v>2215677.3186572599</v>
      </c>
      <c r="W41" s="18">
        <v>1565928.8765465899</v>
      </c>
      <c r="X41" s="18">
        <v>817794.64530985605</v>
      </c>
      <c r="Y41" s="18">
        <v>254747.43168657599</v>
      </c>
      <c r="Z41" s="18">
        <v>224897.026614214</v>
      </c>
      <c r="AA41" s="18">
        <v>498363.19380922301</v>
      </c>
      <c r="AB41" s="18">
        <v>31027719.089383598</v>
      </c>
      <c r="AC41" s="14"/>
    </row>
    <row r="42" spans="1:29" ht="15.6" customHeight="1" x14ac:dyDescent="0.2">
      <c r="A42" s="7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7"/>
    </row>
    <row r="44" spans="1:29" x14ac:dyDescent="0.2">
      <c r="B44" s="21" t="s">
        <v>49</v>
      </c>
      <c r="C44" s="20" t="s">
        <v>40</v>
      </c>
      <c r="D44" s="20" t="s">
        <v>41</v>
      </c>
      <c r="E44" s="20" t="s">
        <v>42</v>
      </c>
      <c r="F44" s="20" t="s">
        <v>43</v>
      </c>
      <c r="G44" s="20" t="s">
        <v>44</v>
      </c>
      <c r="H44" s="20" t="s">
        <v>45</v>
      </c>
      <c r="I44" s="20" t="s">
        <v>46</v>
      </c>
      <c r="J44" s="20" t="s">
        <v>47</v>
      </c>
      <c r="K44" s="20" t="s">
        <v>48</v>
      </c>
    </row>
    <row r="45" spans="1:29" x14ac:dyDescent="0.2">
      <c r="B45" s="10" t="s">
        <v>14</v>
      </c>
      <c r="C45" s="22">
        <f>+AB16</f>
        <v>419783.77101244801</v>
      </c>
      <c r="D45" s="18">
        <v>498217.03692833602</v>
      </c>
      <c r="E45" s="18" cm="1">
        <f t="array" ref="E45">+INDEX(C16:AA16,ROWS($1:1))</f>
        <v>347469.05354368599</v>
      </c>
      <c r="F45" s="22">
        <f>+C45-E45</f>
        <v>72314.717468762014</v>
      </c>
      <c r="G45" s="22">
        <f>+D45-E45</f>
        <v>150747.98338465003</v>
      </c>
      <c r="H45" s="22">
        <f>+F45-G45</f>
        <v>-78433.265915888012</v>
      </c>
      <c r="I45" s="22">
        <f>+F45+G45</f>
        <v>223062.70085341204</v>
      </c>
      <c r="J45" s="23">
        <f>+F45/C45</f>
        <v>0.17226658690103969</v>
      </c>
      <c r="K45" s="23">
        <f>+G45/D45</f>
        <v>0.30257492661041568</v>
      </c>
    </row>
    <row r="46" spans="1:29" x14ac:dyDescent="0.2">
      <c r="B46" s="10" t="s">
        <v>15</v>
      </c>
      <c r="C46" s="22">
        <f t="shared" ref="C46:C69" si="0">+AB17</f>
        <v>1138684.9459349201</v>
      </c>
      <c r="D46" s="18">
        <v>1448559.49365193</v>
      </c>
      <c r="E46" s="18" cm="1">
        <f t="array" ref="E46">+INDEX(C17:AA17,ROWS($1:2))</f>
        <v>1017350.5210277101</v>
      </c>
      <c r="F46" s="22">
        <f t="shared" ref="F46:F69" si="1">+C46-E46</f>
        <v>121334.42490721005</v>
      </c>
      <c r="G46" s="22">
        <f t="shared" ref="G46:G69" si="2">+D46-E46</f>
        <v>431208.97262421995</v>
      </c>
      <c r="H46" s="22">
        <f t="shared" ref="H46:H69" si="3">+F46-G46</f>
        <v>-309874.5477170099</v>
      </c>
      <c r="I46" s="22">
        <f t="shared" ref="I46:I69" si="4">+F46+G46</f>
        <v>552543.39753143</v>
      </c>
      <c r="J46" s="23">
        <f t="shared" ref="J46:J69" si="5">+F46/C46</f>
        <v>0.10655662511423485</v>
      </c>
      <c r="K46" s="23">
        <f t="shared" ref="K46:K69" si="6">+G46/D46</f>
        <v>0.29768123057003959</v>
      </c>
    </row>
    <row r="47" spans="1:29" x14ac:dyDescent="0.2">
      <c r="B47" s="10" t="s">
        <v>16</v>
      </c>
      <c r="C47" s="22">
        <f t="shared" si="0"/>
        <v>425410.04056022398</v>
      </c>
      <c r="D47" s="18">
        <v>633955.84229534795</v>
      </c>
      <c r="E47" s="18" cm="1">
        <f t="array" ref="E47">+INDEX(C18:AA18,ROWS($1:3))</f>
        <v>392165.600895187</v>
      </c>
      <c r="F47" s="22">
        <f t="shared" si="1"/>
        <v>33244.439665036974</v>
      </c>
      <c r="G47" s="22">
        <f t="shared" si="2"/>
        <v>241790.24140016094</v>
      </c>
      <c r="H47" s="22">
        <f t="shared" si="3"/>
        <v>-208545.80173512397</v>
      </c>
      <c r="I47" s="22">
        <f t="shared" si="4"/>
        <v>275034.68106519792</v>
      </c>
      <c r="J47" s="23">
        <f t="shared" si="5"/>
        <v>7.8146814826601782E-2</v>
      </c>
      <c r="K47" s="23">
        <f t="shared" si="6"/>
        <v>0.38139918472036966</v>
      </c>
    </row>
    <row r="48" spans="1:29" x14ac:dyDescent="0.2">
      <c r="B48" s="10" t="s">
        <v>17</v>
      </c>
      <c r="C48" s="22">
        <f t="shared" si="0"/>
        <v>1445301.98576965</v>
      </c>
      <c r="D48" s="18">
        <v>1247927.3606400299</v>
      </c>
      <c r="E48" s="18" cm="1">
        <f t="array" ref="E48">+INDEX(C19:AA19,ROWS($1:4))</f>
        <v>1062637.93347952</v>
      </c>
      <c r="F48" s="22">
        <f t="shared" si="1"/>
        <v>382664.05229012994</v>
      </c>
      <c r="G48" s="22">
        <f t="shared" si="2"/>
        <v>185289.42716050986</v>
      </c>
      <c r="H48" s="22">
        <f t="shared" si="3"/>
        <v>197374.62512962008</v>
      </c>
      <c r="I48" s="22">
        <f t="shared" si="4"/>
        <v>567953.4794506398</v>
      </c>
      <c r="J48" s="23">
        <f t="shared" si="5"/>
        <v>0.26476408118013778</v>
      </c>
      <c r="K48" s="23">
        <f t="shared" si="6"/>
        <v>0.14847773436546793</v>
      </c>
    </row>
    <row r="49" spans="2:11" x14ac:dyDescent="0.2">
      <c r="B49" s="10" t="s">
        <v>18</v>
      </c>
      <c r="C49" s="22">
        <f t="shared" si="0"/>
        <v>650861.76398502605</v>
      </c>
      <c r="D49" s="18">
        <v>918400.01054077002</v>
      </c>
      <c r="E49" s="18" cm="1">
        <f t="array" ref="E49">+INDEX(C20:AA20,ROWS($1:5))</f>
        <v>599650.700172988</v>
      </c>
      <c r="F49" s="22">
        <f t="shared" si="1"/>
        <v>51211.063812038046</v>
      </c>
      <c r="G49" s="22">
        <f t="shared" si="2"/>
        <v>318749.31036778202</v>
      </c>
      <c r="H49" s="22">
        <f t="shared" si="3"/>
        <v>-267538.24655574397</v>
      </c>
      <c r="I49" s="22">
        <f t="shared" si="4"/>
        <v>369960.37417982006</v>
      </c>
      <c r="J49" s="23">
        <f t="shared" si="5"/>
        <v>7.8681936235566338E-2</v>
      </c>
      <c r="K49" s="23">
        <f t="shared" si="6"/>
        <v>0.34707023814176224</v>
      </c>
    </row>
    <row r="50" spans="2:11" x14ac:dyDescent="0.2">
      <c r="B50" s="10" t="s">
        <v>19</v>
      </c>
      <c r="C50" s="22">
        <f t="shared" si="0"/>
        <v>1436638.3118149401</v>
      </c>
      <c r="D50" s="18">
        <v>2030169.6297941899</v>
      </c>
      <c r="E50" s="18" cm="1">
        <f t="array" ref="E50">+INDEX(C21:AA21,ROWS($1:6))</f>
        <v>1353031.71077738</v>
      </c>
      <c r="F50" s="22">
        <f t="shared" si="1"/>
        <v>83606.601037560031</v>
      </c>
      <c r="G50" s="22">
        <f t="shared" si="2"/>
        <v>677137.9190168099</v>
      </c>
      <c r="H50" s="22">
        <f t="shared" si="3"/>
        <v>-593531.31797924987</v>
      </c>
      <c r="I50" s="22">
        <f t="shared" si="4"/>
        <v>760744.52005436993</v>
      </c>
      <c r="J50" s="23">
        <f t="shared" si="5"/>
        <v>5.8195998498702002E-2</v>
      </c>
      <c r="K50" s="23">
        <f t="shared" si="6"/>
        <v>0.33353760645382885</v>
      </c>
    </row>
    <row r="51" spans="2:11" x14ac:dyDescent="0.2">
      <c r="B51" s="10" t="s">
        <v>20</v>
      </c>
      <c r="C51" s="22">
        <f t="shared" si="0"/>
        <v>1029226.35188526</v>
      </c>
      <c r="D51" s="18">
        <v>760420.45862309996</v>
      </c>
      <c r="E51" s="18" cm="1">
        <f t="array" ref="E51">+INDEX(C22:AA22,ROWS($1:7))</f>
        <v>588465.37227792805</v>
      </c>
      <c r="F51" s="22">
        <f t="shared" si="1"/>
        <v>440760.97960733192</v>
      </c>
      <c r="G51" s="22">
        <f t="shared" si="2"/>
        <v>171955.08634517191</v>
      </c>
      <c r="H51" s="22">
        <f t="shared" si="3"/>
        <v>268805.89326216001</v>
      </c>
      <c r="I51" s="22">
        <f t="shared" si="4"/>
        <v>612716.06595250382</v>
      </c>
      <c r="J51" s="23">
        <f t="shared" si="5"/>
        <v>0.42824494223256027</v>
      </c>
      <c r="K51" s="23">
        <f t="shared" si="6"/>
        <v>0.22613158864312055</v>
      </c>
    </row>
    <row r="52" spans="2:11" x14ac:dyDescent="0.2">
      <c r="B52" s="10" t="s">
        <v>21</v>
      </c>
      <c r="C52" s="22">
        <f t="shared" si="0"/>
        <v>1311343.6551323801</v>
      </c>
      <c r="D52" s="18">
        <v>1532288.3010013399</v>
      </c>
      <c r="E52" s="18" cm="1">
        <f t="array" ref="E52">+INDEX(C23:AA23,ROWS($1:8))</f>
        <v>1197201.5626121101</v>
      </c>
      <c r="F52" s="22">
        <f t="shared" si="1"/>
        <v>114142.09252027003</v>
      </c>
      <c r="G52" s="22">
        <f t="shared" si="2"/>
        <v>335086.73838922987</v>
      </c>
      <c r="H52" s="22">
        <f t="shared" si="3"/>
        <v>-220944.64586895984</v>
      </c>
      <c r="I52" s="22">
        <f t="shared" si="4"/>
        <v>449228.8309094999</v>
      </c>
      <c r="J52" s="23">
        <f t="shared" si="5"/>
        <v>8.7042090052853002E-2</v>
      </c>
      <c r="K52" s="23">
        <f t="shared" si="6"/>
        <v>0.21868387180810098</v>
      </c>
    </row>
    <row r="53" spans="2:11" x14ac:dyDescent="0.2">
      <c r="B53" s="10" t="s">
        <v>22</v>
      </c>
      <c r="C53" s="22">
        <f t="shared" si="0"/>
        <v>373696.31939953403</v>
      </c>
      <c r="D53" s="18">
        <v>657576.973379837</v>
      </c>
      <c r="E53" s="18" cm="1">
        <f t="array" ref="E53">+INDEX(C24:AA24,ROWS($1:9))</f>
        <v>357248.17457653303</v>
      </c>
      <c r="F53" s="22">
        <f t="shared" si="1"/>
        <v>16448.144823000999</v>
      </c>
      <c r="G53" s="22">
        <f t="shared" si="2"/>
        <v>300328.79880330397</v>
      </c>
      <c r="H53" s="22">
        <f t="shared" si="3"/>
        <v>-283880.65398030297</v>
      </c>
      <c r="I53" s="22">
        <f t="shared" si="4"/>
        <v>316776.94362630497</v>
      </c>
      <c r="J53" s="23">
        <f t="shared" si="5"/>
        <v>4.4014735947708425E-2</v>
      </c>
      <c r="K53" s="23">
        <f t="shared" si="6"/>
        <v>0.45672037033119267</v>
      </c>
    </row>
    <row r="54" spans="2:11" x14ac:dyDescent="0.2">
      <c r="B54" s="10" t="s">
        <v>23</v>
      </c>
      <c r="C54" s="22">
        <f t="shared" si="0"/>
        <v>764665.40374507406</v>
      </c>
      <c r="D54" s="18">
        <v>998692.09590500197</v>
      </c>
      <c r="E54" s="18" cm="1">
        <f t="array" ref="E54">+INDEX(C25:AA25,ROWS($1:10))</f>
        <v>687841.88275943301</v>
      </c>
      <c r="F54" s="22">
        <f t="shared" si="1"/>
        <v>76823.520985641051</v>
      </c>
      <c r="G54" s="22">
        <f t="shared" si="2"/>
        <v>310850.21314556897</v>
      </c>
      <c r="H54" s="22">
        <f t="shared" si="3"/>
        <v>-234026.69215992792</v>
      </c>
      <c r="I54" s="22">
        <f t="shared" si="4"/>
        <v>387673.73413121002</v>
      </c>
      <c r="J54" s="23">
        <f t="shared" si="5"/>
        <v>0.10046684551097156</v>
      </c>
      <c r="K54" s="23">
        <f t="shared" si="6"/>
        <v>0.31125730785310812</v>
      </c>
    </row>
    <row r="55" spans="2:11" x14ac:dyDescent="0.2">
      <c r="B55" s="10" t="s">
        <v>24</v>
      </c>
      <c r="C55" s="22">
        <f t="shared" si="0"/>
        <v>878223.92055297305</v>
      </c>
      <c r="D55" s="18">
        <v>858845.71563240106</v>
      </c>
      <c r="E55" s="18" cm="1">
        <f t="array" ref="E55">+INDEX(C26:AA26,ROWS($1:11))</f>
        <v>705259.09388045105</v>
      </c>
      <c r="F55" s="22">
        <f t="shared" si="1"/>
        <v>172964.826672522</v>
      </c>
      <c r="G55" s="22">
        <f t="shared" si="2"/>
        <v>153586.62175195001</v>
      </c>
      <c r="H55" s="22">
        <f t="shared" si="3"/>
        <v>19378.204920571996</v>
      </c>
      <c r="I55" s="22">
        <f t="shared" si="4"/>
        <v>326551.44842447201</v>
      </c>
      <c r="J55" s="23">
        <f t="shared" si="5"/>
        <v>0.1969484349317368</v>
      </c>
      <c r="K55" s="23">
        <f t="shared" si="6"/>
        <v>0.17882911791538517</v>
      </c>
    </row>
    <row r="56" spans="2:11" x14ac:dyDescent="0.2">
      <c r="B56" s="10" t="s">
        <v>25</v>
      </c>
      <c r="C56" s="22">
        <f t="shared" si="0"/>
        <v>1315247.4452950801</v>
      </c>
      <c r="D56" s="18">
        <v>1570552.23976871</v>
      </c>
      <c r="E56" s="18" cm="1">
        <f t="array" ref="E56">+INDEX(C27:AA27,ROWS($1:12))</f>
        <v>1103652.5059449801</v>
      </c>
      <c r="F56" s="22">
        <f t="shared" si="1"/>
        <v>211594.9393501</v>
      </c>
      <c r="G56" s="22">
        <f t="shared" si="2"/>
        <v>466899.73382372991</v>
      </c>
      <c r="H56" s="22">
        <f t="shared" si="3"/>
        <v>-255304.79447362991</v>
      </c>
      <c r="I56" s="22">
        <f t="shared" si="4"/>
        <v>678494.67317382991</v>
      </c>
      <c r="J56" s="23">
        <f t="shared" si="5"/>
        <v>0.16087842641855729</v>
      </c>
      <c r="K56" s="23">
        <f t="shared" si="6"/>
        <v>0.29728379738103372</v>
      </c>
    </row>
    <row r="57" spans="2:11" x14ac:dyDescent="0.2">
      <c r="B57" s="10" t="s">
        <v>26</v>
      </c>
      <c r="C57" s="22">
        <f t="shared" si="0"/>
        <v>1870360.6957377701</v>
      </c>
      <c r="D57" s="18">
        <v>1880738.505782</v>
      </c>
      <c r="E57" s="18" cm="1">
        <f t="array" ref="E57">+INDEX(C28:AA28,ROWS($1:13))</f>
        <v>1612774.9316428299</v>
      </c>
      <c r="F57" s="22">
        <f t="shared" si="1"/>
        <v>257585.76409494015</v>
      </c>
      <c r="G57" s="22">
        <f t="shared" si="2"/>
        <v>267963.57413917012</v>
      </c>
      <c r="H57" s="22">
        <f t="shared" si="3"/>
        <v>-10377.810044229962</v>
      </c>
      <c r="I57" s="22">
        <f t="shared" si="4"/>
        <v>525549.33823411027</v>
      </c>
      <c r="J57" s="23">
        <f t="shared" si="5"/>
        <v>0.13771983376358032</v>
      </c>
      <c r="K57" s="23">
        <f t="shared" si="6"/>
        <v>0.14247784756645498</v>
      </c>
    </row>
    <row r="58" spans="2:11" x14ac:dyDescent="0.2">
      <c r="B58" s="10" t="s">
        <v>27</v>
      </c>
      <c r="C58" s="22">
        <f t="shared" si="0"/>
        <v>1234266.9224127701</v>
      </c>
      <c r="D58" s="18">
        <v>1293011.8891712499</v>
      </c>
      <c r="E58" s="18" cm="1">
        <f t="array" ref="E58">+INDEX(C29:AA29,ROWS($1:14))</f>
        <v>1013021.20247179</v>
      </c>
      <c r="F58" s="22">
        <f t="shared" si="1"/>
        <v>221245.71994098008</v>
      </c>
      <c r="G58" s="22">
        <f t="shared" si="2"/>
        <v>279990.68669945991</v>
      </c>
      <c r="H58" s="22">
        <f t="shared" si="3"/>
        <v>-58744.96675847983</v>
      </c>
      <c r="I58" s="22">
        <f t="shared" si="4"/>
        <v>501236.40664043999</v>
      </c>
      <c r="J58" s="23">
        <f t="shared" si="5"/>
        <v>0.17925273368623088</v>
      </c>
      <c r="K58" s="23">
        <f t="shared" si="6"/>
        <v>0.21654146341911726</v>
      </c>
    </row>
    <row r="59" spans="2:11" x14ac:dyDescent="0.2">
      <c r="B59" s="10" t="s">
        <v>28</v>
      </c>
      <c r="C59" s="22">
        <f t="shared" si="0"/>
        <v>9997250.8209165409</v>
      </c>
      <c r="D59" s="18">
        <v>7300987.3411133504</v>
      </c>
      <c r="E59" s="18" cm="1">
        <f t="array" ref="E59">+INDEX(C30:AA30,ROWS($1:15))</f>
        <v>6813830.7548983702</v>
      </c>
      <c r="F59" s="22">
        <f t="shared" si="1"/>
        <v>3183420.0660181707</v>
      </c>
      <c r="G59" s="22">
        <f t="shared" si="2"/>
        <v>487156.58621498011</v>
      </c>
      <c r="H59" s="22">
        <f t="shared" si="3"/>
        <v>2696263.4798031906</v>
      </c>
      <c r="I59" s="22">
        <f t="shared" si="4"/>
        <v>3670576.6522331508</v>
      </c>
      <c r="J59" s="23">
        <f t="shared" si="5"/>
        <v>0.31842954858727024</v>
      </c>
      <c r="K59" s="23">
        <f t="shared" si="6"/>
        <v>6.6724754263262714E-2</v>
      </c>
    </row>
    <row r="60" spans="2:11" x14ac:dyDescent="0.2">
      <c r="B60" s="10" t="s">
        <v>29</v>
      </c>
      <c r="C60" s="22">
        <f t="shared" si="0"/>
        <v>984498.66167636798</v>
      </c>
      <c r="D60" s="18">
        <v>1163746.83362725</v>
      </c>
      <c r="E60" s="18" cm="1">
        <f t="array" ref="E60">+INDEX(C31:AA31,ROWS($1:16))</f>
        <v>923914.75548881595</v>
      </c>
      <c r="F60" s="22">
        <f t="shared" si="1"/>
        <v>60583.906187552027</v>
      </c>
      <c r="G60" s="22">
        <f t="shared" si="2"/>
        <v>239832.0781384341</v>
      </c>
      <c r="H60" s="22">
        <f t="shared" si="3"/>
        <v>-179248.17195088207</v>
      </c>
      <c r="I60" s="22">
        <f t="shared" si="4"/>
        <v>300415.98432598612</v>
      </c>
      <c r="J60" s="23">
        <f t="shared" si="5"/>
        <v>6.153782482994135E-2</v>
      </c>
      <c r="K60" s="23">
        <f t="shared" si="6"/>
        <v>0.20608612733313153</v>
      </c>
    </row>
    <row r="61" spans="2:11" x14ac:dyDescent="0.2">
      <c r="B61" s="10" t="s">
        <v>30</v>
      </c>
      <c r="C61" s="22">
        <f t="shared" si="0"/>
        <v>157778.82425196099</v>
      </c>
      <c r="D61" s="18">
        <v>109369.051528774</v>
      </c>
      <c r="E61" s="18" cm="1">
        <f t="array" ref="E61">+INDEX(C32:AA32,ROWS($1:17))</f>
        <v>93707.293082594304</v>
      </c>
      <c r="F61" s="22">
        <f t="shared" si="1"/>
        <v>64071.531169366688</v>
      </c>
      <c r="G61" s="22">
        <f t="shared" si="2"/>
        <v>15661.758446179694</v>
      </c>
      <c r="H61" s="22">
        <f t="shared" si="3"/>
        <v>48409.772723186994</v>
      </c>
      <c r="I61" s="22">
        <f t="shared" si="4"/>
        <v>79733.289615546382</v>
      </c>
      <c r="J61" s="23">
        <f t="shared" si="5"/>
        <v>0.4060844759943783</v>
      </c>
      <c r="K61" s="23">
        <f t="shared" si="6"/>
        <v>0.1432010082126316</v>
      </c>
    </row>
    <row r="62" spans="2:11" x14ac:dyDescent="0.2">
      <c r="B62" s="10" t="s">
        <v>31</v>
      </c>
      <c r="C62" s="22">
        <f t="shared" si="0"/>
        <v>181121.33188092499</v>
      </c>
      <c r="D62" s="18">
        <v>165300.619529352</v>
      </c>
      <c r="E62" s="18" cm="1">
        <f t="array" ref="E62">+INDEX(C33:AA33,ROWS($1:18))</f>
        <v>122384.22329370301</v>
      </c>
      <c r="F62" s="22">
        <f t="shared" si="1"/>
        <v>58737.108587221985</v>
      </c>
      <c r="G62" s="22">
        <f t="shared" si="2"/>
        <v>42916.396235648994</v>
      </c>
      <c r="H62" s="22">
        <f t="shared" si="3"/>
        <v>15820.712351572991</v>
      </c>
      <c r="I62" s="22">
        <f t="shared" si="4"/>
        <v>101653.50482287098</v>
      </c>
      <c r="J62" s="23">
        <f t="shared" si="5"/>
        <v>0.32429702220739881</v>
      </c>
      <c r="K62" s="23">
        <f t="shared" si="6"/>
        <v>0.25962634839386334</v>
      </c>
    </row>
    <row r="63" spans="2:11" x14ac:dyDescent="0.2">
      <c r="B63" s="10" t="s">
        <v>32</v>
      </c>
      <c r="C63" s="22">
        <f t="shared" si="0"/>
        <v>273878.88524672098</v>
      </c>
      <c r="D63" s="18">
        <v>381551.19783648202</v>
      </c>
      <c r="E63" s="18" cm="1">
        <f t="array" ref="E63">+INDEX(C34:AA34,ROWS($1:19))</f>
        <v>239389.14578420101</v>
      </c>
      <c r="F63" s="22">
        <f t="shared" si="1"/>
        <v>34489.739462519967</v>
      </c>
      <c r="G63" s="22">
        <f t="shared" si="2"/>
        <v>142162.05205228101</v>
      </c>
      <c r="H63" s="22">
        <f t="shared" si="3"/>
        <v>-107672.31258976104</v>
      </c>
      <c r="I63" s="22">
        <f t="shared" si="4"/>
        <v>176651.79151480098</v>
      </c>
      <c r="J63" s="23">
        <f t="shared" si="5"/>
        <v>0.12593062598254057</v>
      </c>
      <c r="K63" s="23">
        <f t="shared" si="6"/>
        <v>0.37258971498028459</v>
      </c>
    </row>
    <row r="64" spans="2:11" x14ac:dyDescent="0.2">
      <c r="B64" s="10" t="s">
        <v>33</v>
      </c>
      <c r="C64" s="22">
        <f t="shared" si="0"/>
        <v>1925267.0356554999</v>
      </c>
      <c r="D64" s="18">
        <v>2215677.3186572599</v>
      </c>
      <c r="E64" s="18" cm="1">
        <f t="array" ref="E64">+INDEX(C35:AA35,ROWS($1:20))</f>
        <v>1818188.30325332</v>
      </c>
      <c r="F64" s="22">
        <f t="shared" si="1"/>
        <v>107078.73240217986</v>
      </c>
      <c r="G64" s="22">
        <f t="shared" si="2"/>
        <v>397489.01540393988</v>
      </c>
      <c r="H64" s="22">
        <f t="shared" si="3"/>
        <v>-290410.28300176002</v>
      </c>
      <c r="I64" s="22">
        <f t="shared" si="4"/>
        <v>504567.74780611973</v>
      </c>
      <c r="J64" s="23">
        <f t="shared" si="5"/>
        <v>5.5617600270043852E-2</v>
      </c>
      <c r="K64" s="23">
        <f t="shared" si="6"/>
        <v>0.17939842235006734</v>
      </c>
    </row>
    <row r="65" spans="2:11" x14ac:dyDescent="0.2">
      <c r="B65" s="10" t="s">
        <v>34</v>
      </c>
      <c r="C65" s="22">
        <f t="shared" si="0"/>
        <v>1229981.70327445</v>
      </c>
      <c r="D65" s="18">
        <v>1565928.8765465899</v>
      </c>
      <c r="E65" s="18" cm="1">
        <f t="array" ref="E65">+INDEX(C36:AA36,ROWS($1:21))</f>
        <v>1190136.9544233701</v>
      </c>
      <c r="F65" s="22">
        <f t="shared" si="1"/>
        <v>39844.748851079959</v>
      </c>
      <c r="G65" s="22">
        <f t="shared" si="2"/>
        <v>375791.92212321982</v>
      </c>
      <c r="H65" s="22">
        <f t="shared" si="3"/>
        <v>-335947.17327213986</v>
      </c>
      <c r="I65" s="22">
        <f t="shared" si="4"/>
        <v>415636.67097429978</v>
      </c>
      <c r="J65" s="23">
        <f t="shared" si="5"/>
        <v>3.2394586638976423E-2</v>
      </c>
      <c r="K65" s="23">
        <f t="shared" si="6"/>
        <v>0.23998019817603075</v>
      </c>
    </row>
    <row r="66" spans="2:11" x14ac:dyDescent="0.2">
      <c r="B66" s="10" t="s">
        <v>35</v>
      </c>
      <c r="C66" s="22">
        <f t="shared" si="0"/>
        <v>860002.90691738704</v>
      </c>
      <c r="D66" s="18">
        <v>817794.64530985605</v>
      </c>
      <c r="E66" s="18" cm="1">
        <f t="array" ref="E66">+INDEX(C37:AA37,ROWS($1:22))</f>
        <v>639472.49349437701</v>
      </c>
      <c r="F66" s="22">
        <f t="shared" si="1"/>
        <v>220530.41342301003</v>
      </c>
      <c r="G66" s="22">
        <f t="shared" si="2"/>
        <v>178322.15181547904</v>
      </c>
      <c r="H66" s="22">
        <f t="shared" si="3"/>
        <v>42208.261607530992</v>
      </c>
      <c r="I66" s="22">
        <f t="shared" si="4"/>
        <v>398852.56523848907</v>
      </c>
      <c r="J66" s="23">
        <f t="shared" si="5"/>
        <v>0.25642984651468681</v>
      </c>
      <c r="K66" s="23">
        <f t="shared" si="6"/>
        <v>0.21805248155900331</v>
      </c>
    </row>
    <row r="67" spans="2:11" x14ac:dyDescent="0.2">
      <c r="B67" s="10" t="s">
        <v>36</v>
      </c>
      <c r="C67" s="22">
        <f t="shared" si="0"/>
        <v>344675.64575473202</v>
      </c>
      <c r="D67" s="18">
        <v>254747.43168657599</v>
      </c>
      <c r="E67" s="18" cm="1">
        <f t="array" ref="E67">+INDEX(C38:AA38,ROWS($1:23))</f>
        <v>220266.17068694101</v>
      </c>
      <c r="F67" s="22">
        <f t="shared" si="1"/>
        <v>124409.47506779101</v>
      </c>
      <c r="G67" s="22">
        <f t="shared" si="2"/>
        <v>34481.260999634978</v>
      </c>
      <c r="H67" s="22">
        <f t="shared" si="3"/>
        <v>89928.214068156027</v>
      </c>
      <c r="I67" s="22">
        <f t="shared" si="4"/>
        <v>158890.73606742598</v>
      </c>
      <c r="J67" s="23">
        <f t="shared" si="5"/>
        <v>0.36094652059147697</v>
      </c>
      <c r="K67" s="23">
        <f t="shared" si="6"/>
        <v>0.13535469532057301</v>
      </c>
    </row>
    <row r="68" spans="2:11" x14ac:dyDescent="0.2">
      <c r="B68" s="10" t="s">
        <v>37</v>
      </c>
      <c r="C68" s="22">
        <f t="shared" si="0"/>
        <v>233054.70532884399</v>
      </c>
      <c r="D68" s="18">
        <v>224897.026614214</v>
      </c>
      <c r="E68" s="18" cm="1">
        <f t="array" ref="E68">+INDEX(C39:AA39,ROWS($1:24))</f>
        <v>183069.62588383499</v>
      </c>
      <c r="F68" s="22">
        <f t="shared" si="1"/>
        <v>49985.079445009003</v>
      </c>
      <c r="G68" s="22">
        <f t="shared" si="2"/>
        <v>41827.400730379013</v>
      </c>
      <c r="H68" s="22">
        <f t="shared" si="3"/>
        <v>8157.6787146299903</v>
      </c>
      <c r="I68" s="22">
        <f t="shared" si="4"/>
        <v>91812.480175388017</v>
      </c>
      <c r="J68" s="23">
        <f t="shared" si="5"/>
        <v>0.21447788138188087</v>
      </c>
      <c r="K68" s="23">
        <f t="shared" si="6"/>
        <v>0.18598467645430145</v>
      </c>
    </row>
    <row r="69" spans="2:11" x14ac:dyDescent="0.2">
      <c r="B69" s="10" t="s">
        <v>38</v>
      </c>
      <c r="C69" s="22">
        <f t="shared" si="0"/>
        <v>546497.03523571498</v>
      </c>
      <c r="D69" s="18">
        <v>498363.19380922301</v>
      </c>
      <c r="E69" s="18" cm="1">
        <f t="array" ref="E69">+INDEX(C40:AA40,ROWS($1:25))</f>
        <v>419600.55460800201</v>
      </c>
      <c r="F69" s="22">
        <f t="shared" si="1"/>
        <v>126896.48062771297</v>
      </c>
      <c r="G69" s="22">
        <f t="shared" si="2"/>
        <v>78762.639201220998</v>
      </c>
      <c r="H69" s="22">
        <f t="shared" si="3"/>
        <v>48133.84142649197</v>
      </c>
      <c r="I69" s="22">
        <f t="shared" si="4"/>
        <v>205659.11982893397</v>
      </c>
      <c r="J69" s="23">
        <f t="shared" si="5"/>
        <v>0.23219976037560755</v>
      </c>
      <c r="K69" s="23">
        <f t="shared" si="6"/>
        <v>0.15804264877428306</v>
      </c>
    </row>
  </sheetData>
  <mergeCells count="14">
    <mergeCell ref="B11:P11"/>
    <mergeCell ref="B12:P12"/>
    <mergeCell ref="B14:B15"/>
    <mergeCell ref="C14:AB14"/>
    <mergeCell ref="A6:O6"/>
    <mergeCell ref="B7:P7"/>
    <mergeCell ref="A8:O8"/>
    <mergeCell ref="B9:P9"/>
    <mergeCell ref="A10:O10"/>
    <mergeCell ref="A1:O1"/>
    <mergeCell ref="A2:O2"/>
    <mergeCell ref="B3:P3"/>
    <mergeCell ref="A4:O4"/>
    <mergeCell ref="B5:P5"/>
  </mergeCells>
  <printOptions horizontalCentered="1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Proc1 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Rodriguez</dc:creator>
  <cp:lastModifiedBy>Office</cp:lastModifiedBy>
  <dcterms:created xsi:type="dcterms:W3CDTF">2025-06-15T00:21:11Z</dcterms:created>
  <dcterms:modified xsi:type="dcterms:W3CDTF">2025-06-15T00:40:35Z</dcterms:modified>
</cp:coreProperties>
</file>