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definedNames>
    <definedName name="kind_of_purchase_method">[1]TEHSHEET!$P$2:$P$4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32" i="1"/>
  <c r="D32" i="1"/>
  <c r="E29" i="1"/>
  <c r="D29" i="1"/>
  <c r="E26" i="1"/>
  <c r="D26" i="1"/>
  <c r="D23" i="1"/>
  <c r="E22" i="1"/>
  <c r="E23" i="1" s="1"/>
  <c r="E21" i="1"/>
  <c r="D21" i="1"/>
  <c r="E36" i="1" l="1"/>
  <c r="E33" i="1" s="1"/>
  <c r="D36" i="1"/>
  <c r="D33" i="1" s="1"/>
  <c r="E16" i="1"/>
  <c r="D16" i="1"/>
  <c r="D7" i="1"/>
</calcChain>
</file>

<file path=xl/sharedStrings.xml><?xml version="1.0" encoding="utf-8"?>
<sst xmlns="http://schemas.openxmlformats.org/spreadsheetml/2006/main" count="193" uniqueCount="131">
  <si>
    <t>N п/п</t>
  </si>
  <si>
    <t>Наименование параметра</t>
  </si>
  <si>
    <t>Единица измерения</t>
  </si>
  <si>
    <t>Дата сдачи годового бухгалтерского баланса в налоговые органы</t>
  </si>
  <si>
    <t>x</t>
  </si>
  <si>
    <t>Выручка от регулируемой деятельности по виду деятельности</t>
  </si>
  <si>
    <t>тыс. руб.</t>
  </si>
  <si>
    <t>Себестоимость производимых товаров (оказываемых услуг) по регулируемому виду деятельности, включая:</t>
  </si>
  <si>
    <t>- расходы на покупаемую тепловую энергию (мощность), теплоноситель</t>
  </si>
  <si>
    <t>3.2.1.1</t>
  </si>
  <si>
    <t>3.2.1.2</t>
  </si>
  <si>
    <t>3.2.1.3</t>
  </si>
  <si>
    <t>3.2.1.4</t>
  </si>
  <si>
    <t>- расходы на покупаемую электрическую энергию (мощность), используемую в технологическом процессе</t>
  </si>
  <si>
    <t>- средневзвешенная стоимость 1 кВт.ч (с учетом мощности)</t>
  </si>
  <si>
    <t>руб.</t>
  </si>
  <si>
    <t>тыс. кВт ч</t>
  </si>
  <si>
    <t>- расходы на приобретение холодной воды, используемой в технологическом процессе</t>
  </si>
  <si>
    <t>- расходы на хим. реагенты, используемые в технологическом процессе</t>
  </si>
  <si>
    <t>- расходы на аренду имущества, используемого для осуществления регулируемого вида деятельности</t>
  </si>
  <si>
    <t>- общепроизводственные расходы, в том числе:</t>
  </si>
  <si>
    <t>- общехозяйственные расходы, в том числе:</t>
  </si>
  <si>
    <t>3.13.1</t>
  </si>
  <si>
    <t>3.13.2</t>
  </si>
  <si>
    <t>- прочие расходы, которые подлежат отнесению на регулируемые виды деятельности, в том числе:</t>
  </si>
  <si>
    <t>Валовая прибыль (убытки) от реализации товаров и оказания услуг по регулируемому виду деятельности</t>
  </si>
  <si>
    <t>Чистая прибыль, полученная от регулируемого вида деятельности, в том числе:</t>
  </si>
  <si>
    <t>- размер расходования чистой прибыли на финансирование мероприятий, предусмотренных инвестиционной программой регулируемой организации</t>
  </si>
  <si>
    <t>Изменение стоимости основных фондов, в том числе:</t>
  </si>
  <si>
    <t>Годовая бухгалтерская отчетность, включая бухгалтерский баланс и приложения к нему</t>
  </si>
  <si>
    <t>Установленная тепловая мощность объектов основных фондов, используемых для теплоснабжения, в том числе по каждому источнику тепловой энергии</t>
  </si>
  <si>
    <t>Гкал/ч</t>
  </si>
  <si>
    <t>Тепловая нагрузка по договорам теплоснабжения</t>
  </si>
  <si>
    <t>Объем вырабатываемой тепловой энергии</t>
  </si>
  <si>
    <t>тыс. Гкал</t>
  </si>
  <si>
    <t>Объем приобретаемой тепловой энергии</t>
  </si>
  <si>
    <t>Объем тепловой энергии, отпускаемой потребителям</t>
  </si>
  <si>
    <t>- определенном по приборам учета, в т.ч.:</t>
  </si>
  <si>
    <t>- определенный по приборам учета объем тепловой энергии, отпускаемой по договорам потребителям, максимальный объем потребления тепловой энергии объектов которых составляет менее чем 0,2 Гкал</t>
  </si>
  <si>
    <t>Нормативы технологических потерь при передаче тепловой энергии, теплоносителя по тепловым сетям</t>
  </si>
  <si>
    <t>Ккал/ч. мес.</t>
  </si>
  <si>
    <t>Фактический объем потерь при передаче тепловой энергии</t>
  </si>
  <si>
    <t>тыс. Гкал/год</t>
  </si>
  <si>
    <t>Плановый объем потерь при передаче тепловой энергии</t>
  </si>
  <si>
    <t>Среднесписочная численность основного производственного персонала</t>
  </si>
  <si>
    <t>человек</t>
  </si>
  <si>
    <t>Среднесписочная численность административно-управленческого персонала</t>
  </si>
  <si>
    <t>Норматив удельного расхода условного топлива при производстве тепловой энергии источниками тепловой энергии, с распределением по источникам тепловой энергии, используемым для осуществления регулируемых видов деятельности</t>
  </si>
  <si>
    <t>кг у. т./Гкал</t>
  </si>
  <si>
    <t>Плановый удельный расход условного топлива при производстве тепловой энергии источниками тепловой энергии с распределением по источникам тепловой энергии</t>
  </si>
  <si>
    <t>кг усл. топл./Гкал</t>
  </si>
  <si>
    <t>Фактический удельный расход условного топлива при производстве тепловой энергии источниками тепловой энергии с распределением по источникам тепловой энергии</t>
  </si>
  <si>
    <t>Удельный расход электрической энергии на производство (передачу) тепловой энергии на единицу тепловой энергии, отпускаемой потребителям</t>
  </si>
  <si>
    <t>тыс. кВт.ч/Гкал</t>
  </si>
  <si>
    <t>Удельный расход холодной воды на производство (передачу) тепловой энергии на единицу тепловой энергии, отпускаемой потребителям</t>
  </si>
  <si>
    <t>куб. м/Гкал</t>
  </si>
  <si>
    <t>Информация о показателях технико-экономического состояния систем теплоснабжения (за исключением теплопотребляющих установок потребителей тепловой энергии, теплоносителя, а также источников тепловой энергии, функционирующих в режиме комбинированной выработки электрической и тепловой энергии), в т.ч.:</t>
  </si>
  <si>
    <t>- расходы на топливо</t>
  </si>
  <si>
    <t>- вид топлива</t>
  </si>
  <si>
    <t>- объем</t>
  </si>
  <si>
    <t>- стоимость за единицу объема</t>
  </si>
  <si>
    <t>- стоимость доставки</t>
  </si>
  <si>
    <t>- способ приобретения</t>
  </si>
  <si>
    <t>- объем приобретенной электрической энергии</t>
  </si>
  <si>
    <t>- расходы на оплату труда основного производственного персонала</t>
  </si>
  <si>
    <t>- отчисления на социальные нужды основного производственного персонала</t>
  </si>
  <si>
    <t>- расходы на оплату труда административно-управленческого персонала</t>
  </si>
  <si>
    <t>- отчисления на социальные нужды административно-управленческого персонала</t>
  </si>
  <si>
    <t>- расходы на амортизацию основных производственных средств</t>
  </si>
  <si>
    <t>- расходы на текущий ремонт</t>
  </si>
  <si>
    <t>- расходы на капитальный ремонт</t>
  </si>
  <si>
    <t>- расходы на капитальный и текущий ремонт основных производственных средств</t>
  </si>
  <si>
    <t>- прочие расходы</t>
  </si>
  <si>
    <t>- изменение стоимости основных фондов за счет их ввода в эксплуатацию (вывода из эксплуатации)</t>
  </si>
  <si>
    <t>- изменение стоимости основных фондов за счет их ввода в эксплуатацию</t>
  </si>
  <si>
    <t>- изменение стоимости основных фондов за счет их вывода в эксплуатацию</t>
  </si>
  <si>
    <t>- изменение стоимости основных фондов за счет их переоценки</t>
  </si>
  <si>
    <t>- определенном расчетным путем (нормативам потребления коммунальных услуг)</t>
  </si>
  <si>
    <t>- информация о показателях физического износа объектов теплоснабжения</t>
  </si>
  <si>
    <t>- информация о показателях энергетической эффективности объектов теплоснабжения</t>
  </si>
  <si>
    <t xml:space="preserve">Форма 4.3.1 Информация об основных показателях финансово-хозяйственной деятельности МУП "Балаково-Водоканал", включая структуру основных производственных затрат (в части регулируемой деятельности), информация об основных технико-экономических параметрах деятельности единой теплоснабжающей организации, теплоснабжающей организации и теплосетевой организации в ценовых зонах теплоснабжения </t>
  </si>
  <si>
    <t>Передача.Тепловая энергия</t>
  </si>
  <si>
    <t>Производство тепловой энергии. Некомбинированная выработка</t>
  </si>
  <si>
    <t>26.03.2020г.</t>
  </si>
  <si>
    <t>3.1</t>
  </si>
  <si>
    <t>3.2</t>
  </si>
  <si>
    <t>3.3</t>
  </si>
  <si>
    <t>3.2.1</t>
  </si>
  <si>
    <t>3.3.1</t>
  </si>
  <si>
    <t>3.3.2</t>
  </si>
  <si>
    <t>3.4</t>
  </si>
  <si>
    <t>Прямые договора без торгов</t>
  </si>
  <si>
    <t>газ природный по регулируемой цене</t>
  </si>
  <si>
    <t>6.1</t>
  </si>
  <si>
    <t>6.2</t>
  </si>
  <si>
    <t>6.3</t>
  </si>
  <si>
    <t>6.4</t>
  </si>
  <si>
    <t>https://portal.eias.ru/Portal/DownloadPage.aspx?type=12&amp;guid=b317f231-963b-4359-9d94-2d085c68c1bd</t>
  </si>
  <si>
    <t>8</t>
  </si>
  <si>
    <t>8.1</t>
  </si>
  <si>
    <t>8.2</t>
  </si>
  <si>
    <t>8.3</t>
  </si>
  <si>
    <t>8.4</t>
  </si>
  <si>
    <t>Котельная 1.с.Маянга</t>
  </si>
  <si>
    <t>Котельная 2.с.Быков Отрог</t>
  </si>
  <si>
    <t>Котельная 3.с.Ивановка</t>
  </si>
  <si>
    <t>Котельная 4.Новополеводино</t>
  </si>
  <si>
    <t>10.1</t>
  </si>
  <si>
    <t>11.1</t>
  </si>
  <si>
    <t>11.2</t>
  </si>
  <si>
    <t>11.1.1</t>
  </si>
  <si>
    <t>13.1</t>
  </si>
  <si>
    <t>https://portal.eias.ru/Portal/DownloadPage.aspx?type=12&amp;guid=33ab3100-0555-4ec6-a759-d5ed4abd0904</t>
  </si>
  <si>
    <t>https://portal.eias.ru/Portal/DownloadPage.aspx?type=12&amp;guid=831c6b9b-856e-46a4-83e2-78ae1cbdae21</t>
  </si>
  <si>
    <t>https://portal.eias.ru/Portal/DownloadPage.aspx?type=12&amp;guid=4f01325c-2c96-40ba-af86-bc4422db367c</t>
  </si>
  <si>
    <t>https://portal.eias.ru/Portal/DownloadPage.aspx?type=12&amp;guid=831c6b9b-856e-46a4-83e2-78ae1cbdae20</t>
  </si>
  <si>
    <t>3.14</t>
  </si>
  <si>
    <t>3.15</t>
  </si>
  <si>
    <t>3.15.1</t>
  </si>
  <si>
    <t>5.1</t>
  </si>
  <si>
    <t>17.1</t>
  </si>
  <si>
    <t>17.2</t>
  </si>
  <si>
    <t>17.3</t>
  </si>
  <si>
    <t>17.4</t>
  </si>
  <si>
    <t>Директор</t>
  </si>
  <si>
    <t>А.М.Муравьев</t>
  </si>
  <si>
    <t>Начальник теплоцеха</t>
  </si>
  <si>
    <t>С.Н.Федин</t>
  </si>
  <si>
    <t>Исп.экономист 1 категории Е.В.Морозова</t>
  </si>
  <si>
    <t>Зам.директора по экономике и финансам</t>
  </si>
  <si>
    <t>С.Н.Солдатова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</si>
</sst>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 Cyr"/>
      <charset val="204"/>
    </font>
    <font>
      <sz val="9"/>
      <name val="Tahoma"/>
      <family val="2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  <charset val="204"/>
    </font>
    <font>
      <u/>
      <sz val="10"/>
      <color rgb="FF333399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6"/>
    </xf>
    <xf numFmtId="0" fontId="1" fillId="0" borderId="1" xfId="0" applyFont="1" applyBorder="1" applyAlignment="1">
      <alignment horizontal="left" vertical="center" wrapText="1" indent="4"/>
    </xf>
    <xf numFmtId="0" fontId="1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center" vertical="center" wrapText="1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4"/>
    </xf>
    <xf numFmtId="0" fontId="1" fillId="0" borderId="1" xfId="0" applyFont="1" applyBorder="1" applyAlignment="1">
      <alignment horizontal="left" vertical="center" wrapText="1" indent="6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5" fillId="0" borderId="1" xfId="1" applyNumberFormat="1" applyFont="1" applyFill="1" applyBorder="1" applyAlignment="1" applyProtection="1">
      <alignment horizontal="left" vertical="center" wrapText="1"/>
      <protection locked="0"/>
    </xf>
    <xf numFmtId="4" fontId="6" fillId="0" borderId="1" xfId="1" applyNumberFormat="1" applyFont="1" applyFill="1" applyBorder="1" applyAlignment="1" applyProtection="1">
      <alignment horizontal="center" vertical="center" wrapText="1"/>
    </xf>
    <xf numFmtId="4" fontId="6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6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>
      <alignment vertical="center" wrapText="1"/>
    </xf>
    <xf numFmtId="0" fontId="8" fillId="0" borderId="5" xfId="2" applyFont="1" applyBorder="1" applyAlignment="1">
      <alignment horizontal="center" vertical="center" wrapText="1"/>
    </xf>
    <xf numFmtId="164" fontId="6" fillId="0" borderId="5" xfId="1" applyNumberFormat="1" applyFont="1" applyFill="1" applyBorder="1" applyAlignment="1" applyProtection="1">
      <alignment horizontal="center" vertical="center" wrapText="1"/>
      <protection locked="0"/>
    </xf>
    <xf numFmtId="164" fontId="6" fillId="0" borderId="6" xfId="1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/>
  </cellXfs>
  <cellStyles count="3">
    <cellStyle name="Гиперссылка" xfId="2" builtinId="8"/>
    <cellStyle name="Обычный" xfId="0" builtinId="0"/>
    <cellStyle name="Обычный_Мониторинг инвестици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83;&#1072;&#1085;&#1086;&#1074;&#1099;&#1081;\&#1052;&#1054;&#1056;&#1054;&#1047;&#1054;&#1042;&#1040;\&#1057;&#1090;&#1072;&#1085;&#1076;&#1072;&#1088;&#1090;&#1099;%20&#1088;&#1072;&#1089;&#1082;&#1088;&#1099;&#1090;&#1080;&#1103;%20&#1080;&#1085;&#1092;&#1086;&#1088;&#1084;&#1072;&#1094;&#1080;&#1080;\2020\&#1058;&#1077;&#1087;&#1083;&#1086;\&#1041;&#1072;&#1083;&#1072;&#1085;&#1089;\FAS.JKH.OPEN.INFO.BALANCE.WARM(v1.0.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Prov"/>
      <sheetName val="modList05"/>
      <sheetName val="Инструкция"/>
      <sheetName val="Лог обновления"/>
      <sheetName val="Титульный"/>
      <sheetName val="Территории"/>
      <sheetName val="Дифференциация"/>
      <sheetName val="Форма 1.0.1 | Форма 4.3.1"/>
      <sheetName val="Форма 4.3.1"/>
      <sheetName val="Форма 1.0.1 | Форма 4.3.2"/>
      <sheetName val="Форма 4.3.2"/>
      <sheetName val="Форма 1.0.1 | Форма 4.4"/>
      <sheetName val="Форма 4.4"/>
      <sheetName val="Форма 1.0.1 | Форма 4.5"/>
      <sheetName val="Форма 4.5"/>
      <sheetName val="Форма 1.0.1 | Форма 4.9"/>
      <sheetName val="Форма 4.9"/>
      <sheetName val="Форма 1.0.2"/>
      <sheetName val="Сведения об изменении"/>
      <sheetName val="Комментарии"/>
      <sheetName val="Проверка"/>
      <sheetName val="modReestr"/>
      <sheetName val="modList13"/>
      <sheetName val="modList07"/>
      <sheetName val="AllSheetsInThisWorkbook"/>
      <sheetName val="modCheckCyan"/>
      <sheetName val="modInfo"/>
      <sheetName val="TEHSHEET"/>
      <sheetName val="modfrmSelectData"/>
      <sheetName val="modList06"/>
      <sheetName val="modList01"/>
      <sheetName val="modList08"/>
      <sheetName val="et_union_hor"/>
      <sheetName val="et_union_vert"/>
      <sheetName val="modList00"/>
      <sheetName val="modList02"/>
      <sheetName val="modList03"/>
      <sheetName val="modList04"/>
      <sheetName val="modList09"/>
      <sheetName val="modHTTP"/>
      <sheetName val="modfrmRegion"/>
      <sheetName val="MR_LIST"/>
      <sheetName val="REESTR_VT"/>
      <sheetName val="REESTR_VED"/>
      <sheetName val="modfrmReestrObj"/>
      <sheetName val="DataOrg"/>
      <sheetName val="modfrmReestr"/>
      <sheetName val="modUpdTemplMain"/>
      <sheetName val="REESTR_ORG"/>
      <sheetName val="modClassifierValidate"/>
      <sheetName val="modHyp"/>
      <sheetName val="modfrmDateChoose"/>
      <sheetName val="modComm"/>
      <sheetName val="modThisWorkbook"/>
      <sheetName val="REESTR_MO"/>
      <sheetName val="REESTR_MO_FILTER"/>
      <sheetName val="modfrmReestrMR"/>
      <sheetName val="modServiceModule"/>
      <sheetName val="modfrmCheckUpdates"/>
      <sheetName val="REESTR_DS"/>
      <sheetName val="REESTR_CHS"/>
      <sheetName val="REESTR_LI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P2" t="str">
            <v>Торги/аукционы</v>
          </cell>
        </row>
        <row r="3">
          <cell r="P3" t="str">
            <v>Прямые договора без торгов</v>
          </cell>
        </row>
        <row r="4">
          <cell r="P4" t="str">
            <v>Прочее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rtal.eias.ru/Portal/DownloadPage.aspx?type=12&amp;guid=b317f231-963b-4359-9d94-2d085c68c1bd" TargetMode="External"/><Relationship Id="rId1" Type="http://schemas.openxmlformats.org/officeDocument/2006/relationships/hyperlink" Target="https://portal.eias.ru/Portal/DownloadPage.aspx?type=12&amp;guid=b317f231-963b-4359-9d94-2d085c68c1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58" workbookViewId="0">
      <selection activeCell="D60" sqref="D60"/>
    </sheetView>
  </sheetViews>
  <sheetFormatPr defaultRowHeight="15" x14ac:dyDescent="0.25"/>
  <cols>
    <col min="1" max="1" width="5.5703125" style="1" customWidth="1"/>
    <col min="2" max="2" width="43.28515625" style="1" customWidth="1"/>
    <col min="3" max="3" width="8.85546875" style="1" customWidth="1"/>
    <col min="4" max="4" width="27.28515625" style="1" customWidth="1"/>
    <col min="5" max="5" width="28" style="1" customWidth="1"/>
    <col min="6" max="16384" width="9.140625" style="1"/>
  </cols>
  <sheetData>
    <row r="1" spans="1:5" ht="73.5" customHeight="1" x14ac:dyDescent="0.25">
      <c r="A1" s="22" t="s">
        <v>80</v>
      </c>
      <c r="B1" s="22"/>
      <c r="C1" s="22"/>
      <c r="D1" s="22"/>
      <c r="E1" s="22"/>
    </row>
    <row r="2" spans="1:5" ht="45" x14ac:dyDescent="0.25">
      <c r="A2" s="7" t="s">
        <v>0</v>
      </c>
      <c r="B2" s="7" t="s">
        <v>1</v>
      </c>
      <c r="C2" s="9" t="s">
        <v>2</v>
      </c>
      <c r="D2" s="7" t="s">
        <v>81</v>
      </c>
      <c r="E2" s="7" t="s">
        <v>82</v>
      </c>
    </row>
    <row r="3" spans="1:5" ht="25.5" x14ac:dyDescent="0.25">
      <c r="A3" s="2">
        <v>1</v>
      </c>
      <c r="B3" s="3" t="s">
        <v>3</v>
      </c>
      <c r="C3" s="2" t="s">
        <v>4</v>
      </c>
      <c r="D3" s="23" t="s">
        <v>83</v>
      </c>
      <c r="E3" s="24"/>
    </row>
    <row r="4" spans="1:5" ht="25.5" x14ac:dyDescent="0.25">
      <c r="A4" s="2">
        <v>2</v>
      </c>
      <c r="B4" s="3" t="s">
        <v>5</v>
      </c>
      <c r="C4" s="2" t="s">
        <v>6</v>
      </c>
      <c r="D4" s="12">
        <v>7524.47</v>
      </c>
      <c r="E4" s="12">
        <v>2849.82</v>
      </c>
    </row>
    <row r="5" spans="1:5" ht="51" x14ac:dyDescent="0.25">
      <c r="A5" s="2">
        <v>3</v>
      </c>
      <c r="B5" s="3" t="s">
        <v>7</v>
      </c>
      <c r="C5" s="2" t="s">
        <v>6</v>
      </c>
      <c r="D5" s="10">
        <v>7952.19</v>
      </c>
      <c r="E5" s="10">
        <v>5623.2</v>
      </c>
    </row>
    <row r="6" spans="1:5" ht="38.25" x14ac:dyDescent="0.25">
      <c r="A6" s="8" t="s">
        <v>84</v>
      </c>
      <c r="B6" s="6" t="s">
        <v>8</v>
      </c>
      <c r="C6" s="2" t="s">
        <v>6</v>
      </c>
      <c r="D6" s="12">
        <v>25.05</v>
      </c>
      <c r="E6" s="12">
        <v>12.86</v>
      </c>
    </row>
    <row r="7" spans="1:5" x14ac:dyDescent="0.25">
      <c r="A7" s="8" t="s">
        <v>85</v>
      </c>
      <c r="B7" s="6" t="s">
        <v>57</v>
      </c>
      <c r="C7" s="2" t="s">
        <v>6</v>
      </c>
      <c r="D7" s="28">
        <f>SUMIF($E8:$E19,#REF!,D8:D19)</f>
        <v>0</v>
      </c>
      <c r="E7" s="28">
        <v>1372.66</v>
      </c>
    </row>
    <row r="8" spans="1:5" x14ac:dyDescent="0.25">
      <c r="A8" s="18" t="s">
        <v>87</v>
      </c>
      <c r="B8" s="19" t="s">
        <v>58</v>
      </c>
      <c r="C8" s="15" t="s">
        <v>4</v>
      </c>
      <c r="D8" s="15" t="s">
        <v>4</v>
      </c>
      <c r="E8" s="17" t="s">
        <v>92</v>
      </c>
    </row>
    <row r="9" spans="1:5" x14ac:dyDescent="0.25">
      <c r="A9" s="18"/>
      <c r="B9" s="19"/>
      <c r="C9" s="15"/>
      <c r="D9" s="15"/>
      <c r="E9" s="16"/>
    </row>
    <row r="10" spans="1:5" x14ac:dyDescent="0.25">
      <c r="A10" s="15" t="s">
        <v>9</v>
      </c>
      <c r="B10" s="20" t="s">
        <v>59</v>
      </c>
      <c r="C10" s="21"/>
      <c r="D10" s="29">
        <v>0</v>
      </c>
      <c r="E10" s="30">
        <v>244.46</v>
      </c>
    </row>
    <row r="11" spans="1:5" x14ac:dyDescent="0.25">
      <c r="A11" s="15"/>
      <c r="B11" s="20"/>
      <c r="C11" s="21"/>
      <c r="D11" s="31"/>
      <c r="E11" s="30"/>
    </row>
    <row r="12" spans="1:5" ht="25.5" x14ac:dyDescent="0.25">
      <c r="A12" s="2" t="s">
        <v>10</v>
      </c>
      <c r="B12" s="4" t="s">
        <v>60</v>
      </c>
      <c r="C12" s="2" t="s">
        <v>6</v>
      </c>
      <c r="D12" s="12">
        <v>0</v>
      </c>
      <c r="E12" s="12">
        <v>5.6118600000000001</v>
      </c>
    </row>
    <row r="13" spans="1:5" x14ac:dyDescent="0.25">
      <c r="A13" s="2" t="s">
        <v>11</v>
      </c>
      <c r="B13" s="4" t="s">
        <v>61</v>
      </c>
      <c r="C13" s="2" t="s">
        <v>6</v>
      </c>
      <c r="D13" s="32"/>
      <c r="E13" s="12">
        <v>0.78</v>
      </c>
    </row>
    <row r="14" spans="1:5" x14ac:dyDescent="0.25">
      <c r="A14" s="2" t="s">
        <v>12</v>
      </c>
      <c r="B14" s="4" t="s">
        <v>62</v>
      </c>
      <c r="C14" s="2" t="s">
        <v>4</v>
      </c>
      <c r="D14" s="11"/>
      <c r="E14" s="10" t="s">
        <v>91</v>
      </c>
    </row>
    <row r="15" spans="1:5" ht="51" x14ac:dyDescent="0.25">
      <c r="A15" s="8" t="s">
        <v>86</v>
      </c>
      <c r="B15" s="6" t="s">
        <v>13</v>
      </c>
      <c r="C15" s="2" t="s">
        <v>6</v>
      </c>
      <c r="D15" s="12">
        <v>39.159999999999997</v>
      </c>
      <c r="E15" s="12">
        <v>369.94</v>
      </c>
    </row>
    <row r="16" spans="1:5" ht="25.5" x14ac:dyDescent="0.25">
      <c r="A16" s="8" t="s">
        <v>88</v>
      </c>
      <c r="B16" s="5" t="s">
        <v>14</v>
      </c>
      <c r="C16" s="2" t="s">
        <v>15</v>
      </c>
      <c r="D16" s="12">
        <f>D15/D17</f>
        <v>6.7750865051903109</v>
      </c>
      <c r="E16" s="12">
        <f>E15/E17</f>
        <v>6.7688873437871662</v>
      </c>
    </row>
    <row r="17" spans="1:5" ht="25.5" x14ac:dyDescent="0.25">
      <c r="A17" s="8" t="s">
        <v>89</v>
      </c>
      <c r="B17" s="5" t="s">
        <v>63</v>
      </c>
      <c r="C17" s="2" t="s">
        <v>16</v>
      </c>
      <c r="D17" s="33">
        <v>5.78</v>
      </c>
      <c r="E17" s="33">
        <v>54.652999999999999</v>
      </c>
    </row>
    <row r="18" spans="1:5" ht="38.25" x14ac:dyDescent="0.25">
      <c r="A18" s="8" t="s">
        <v>90</v>
      </c>
      <c r="B18" s="6" t="s">
        <v>17</v>
      </c>
      <c r="C18" s="2" t="s">
        <v>6</v>
      </c>
      <c r="D18" s="12">
        <v>0</v>
      </c>
      <c r="E18" s="12">
        <v>0</v>
      </c>
    </row>
    <row r="19" spans="1:5" ht="38.25" x14ac:dyDescent="0.25">
      <c r="A19" s="8">
        <v>43954</v>
      </c>
      <c r="B19" s="6" t="s">
        <v>18</v>
      </c>
      <c r="C19" s="2" t="s">
        <v>6</v>
      </c>
      <c r="D19" s="12">
        <v>0</v>
      </c>
      <c r="E19" s="12">
        <v>0</v>
      </c>
    </row>
    <row r="20" spans="1:5" ht="38.25" x14ac:dyDescent="0.25">
      <c r="A20" s="8">
        <v>43985</v>
      </c>
      <c r="B20" s="6" t="s">
        <v>64</v>
      </c>
      <c r="C20" s="2" t="s">
        <v>6</v>
      </c>
      <c r="D20" s="12">
        <v>3446.73</v>
      </c>
      <c r="E20" s="12">
        <v>1692.42</v>
      </c>
    </row>
    <row r="21" spans="1:5" ht="38.25" x14ac:dyDescent="0.25">
      <c r="A21" s="8">
        <v>44015</v>
      </c>
      <c r="B21" s="6" t="s">
        <v>65</v>
      </c>
      <c r="C21" s="2" t="s">
        <v>6</v>
      </c>
      <c r="D21" s="12">
        <f>D20*0.301</f>
        <v>1037.4657299999999</v>
      </c>
      <c r="E21" s="12">
        <f>E20*0.301</f>
        <v>509.41842000000003</v>
      </c>
    </row>
    <row r="22" spans="1:5" ht="38.25" x14ac:dyDescent="0.25">
      <c r="A22" s="8">
        <v>44046</v>
      </c>
      <c r="B22" s="6" t="s">
        <v>66</v>
      </c>
      <c r="C22" s="2" t="s">
        <v>6</v>
      </c>
      <c r="D22" s="12">
        <v>1034.02</v>
      </c>
      <c r="E22" s="12">
        <f>2284.77-E20</f>
        <v>592.34999999999991</v>
      </c>
    </row>
    <row r="23" spans="1:5" ht="38.25" x14ac:dyDescent="0.25">
      <c r="A23" s="8">
        <v>44077</v>
      </c>
      <c r="B23" s="6" t="s">
        <v>67</v>
      </c>
      <c r="C23" s="2" t="s">
        <v>6</v>
      </c>
      <c r="D23" s="12">
        <f>D22*0.301</f>
        <v>311.24001999999996</v>
      </c>
      <c r="E23" s="12">
        <f>E22*0.301</f>
        <v>178.29734999999997</v>
      </c>
    </row>
    <row r="24" spans="1:5" ht="38.25" x14ac:dyDescent="0.25">
      <c r="A24" s="8">
        <v>44107</v>
      </c>
      <c r="B24" s="6" t="s">
        <v>68</v>
      </c>
      <c r="C24" s="2" t="s">
        <v>6</v>
      </c>
      <c r="D24" s="12">
        <v>1290.17</v>
      </c>
      <c r="E24" s="12">
        <v>113.25</v>
      </c>
    </row>
    <row r="25" spans="1:5" ht="38.25" x14ac:dyDescent="0.25">
      <c r="A25" s="8">
        <v>44138</v>
      </c>
      <c r="B25" s="6" t="s">
        <v>19</v>
      </c>
      <c r="C25" s="2" t="s">
        <v>6</v>
      </c>
      <c r="D25" s="12">
        <v>60.06</v>
      </c>
      <c r="E25" s="12">
        <v>24.69</v>
      </c>
    </row>
    <row r="26" spans="1:5" ht="25.5" x14ac:dyDescent="0.25">
      <c r="A26" s="8">
        <v>44168</v>
      </c>
      <c r="B26" s="6" t="s">
        <v>20</v>
      </c>
      <c r="C26" s="2" t="s">
        <v>6</v>
      </c>
      <c r="D26" s="12">
        <f>D27+D28</f>
        <v>6.98</v>
      </c>
      <c r="E26" s="12">
        <f>E27+E28</f>
        <v>3.37</v>
      </c>
    </row>
    <row r="27" spans="1:5" x14ac:dyDescent="0.25">
      <c r="A27" s="8">
        <v>37228</v>
      </c>
      <c r="B27" s="5" t="s">
        <v>69</v>
      </c>
      <c r="C27" s="2" t="s">
        <v>6</v>
      </c>
      <c r="D27" s="12">
        <v>4.75</v>
      </c>
      <c r="E27" s="12">
        <v>3.33</v>
      </c>
    </row>
    <row r="28" spans="1:5" ht="25.5" x14ac:dyDescent="0.25">
      <c r="A28" s="8">
        <v>37593</v>
      </c>
      <c r="B28" s="5" t="s">
        <v>70</v>
      </c>
      <c r="C28" s="2" t="s">
        <v>6</v>
      </c>
      <c r="D28" s="12">
        <v>2.23</v>
      </c>
      <c r="E28" s="12">
        <v>0.04</v>
      </c>
    </row>
    <row r="29" spans="1:5" ht="25.5" x14ac:dyDescent="0.25">
      <c r="A29" s="8">
        <v>41334</v>
      </c>
      <c r="B29" s="6" t="s">
        <v>21</v>
      </c>
      <c r="C29" s="2" t="s">
        <v>6</v>
      </c>
      <c r="D29" s="12">
        <f>D30+D31</f>
        <v>6.6</v>
      </c>
      <c r="E29" s="12">
        <f>E30+E31</f>
        <v>34.04</v>
      </c>
    </row>
    <row r="30" spans="1:5" x14ac:dyDescent="0.25">
      <c r="A30" s="8" t="s">
        <v>22</v>
      </c>
      <c r="B30" s="5" t="s">
        <v>69</v>
      </c>
      <c r="C30" s="2" t="s">
        <v>6</v>
      </c>
      <c r="D30" s="12">
        <v>6.3</v>
      </c>
      <c r="E30" s="12">
        <v>34.04</v>
      </c>
    </row>
    <row r="31" spans="1:5" ht="25.5" x14ac:dyDescent="0.25">
      <c r="A31" s="8" t="s">
        <v>23</v>
      </c>
      <c r="B31" s="5" t="s">
        <v>70</v>
      </c>
      <c r="C31" s="2" t="s">
        <v>6</v>
      </c>
      <c r="D31" s="12">
        <v>0.3</v>
      </c>
      <c r="E31" s="12">
        <v>0</v>
      </c>
    </row>
    <row r="32" spans="1:5" ht="38.25" x14ac:dyDescent="0.25">
      <c r="A32" s="8" t="s">
        <v>116</v>
      </c>
      <c r="B32" s="6" t="s">
        <v>71</v>
      </c>
      <c r="C32" s="2" t="s">
        <v>6</v>
      </c>
      <c r="D32" s="12">
        <f>10.8+99.13</f>
        <v>109.92999999999999</v>
      </c>
      <c r="E32" s="12">
        <f>5.76+183.06</f>
        <v>188.82</v>
      </c>
    </row>
    <row r="33" spans="1:5" ht="51" x14ac:dyDescent="0.25">
      <c r="A33" s="8" t="s">
        <v>117</v>
      </c>
      <c r="B33" s="6" t="s">
        <v>24</v>
      </c>
      <c r="C33" s="2" t="s">
        <v>6</v>
      </c>
      <c r="D33" s="28">
        <f>SUM(D34:D36)</f>
        <v>157.06000000000063</v>
      </c>
      <c r="E33" s="28">
        <f>SUM(E34:E36)</f>
        <v>-2242.2899999999995</v>
      </c>
    </row>
    <row r="34" spans="1:5" x14ac:dyDescent="0.25">
      <c r="A34" s="18" t="s">
        <v>118</v>
      </c>
      <c r="B34" s="19" t="s">
        <v>72</v>
      </c>
      <c r="C34" s="15" t="s">
        <v>6</v>
      </c>
      <c r="D34" s="29">
        <v>584.78</v>
      </c>
      <c r="E34" s="29">
        <v>531.09</v>
      </c>
    </row>
    <row r="35" spans="1:5" x14ac:dyDescent="0.25">
      <c r="A35" s="18"/>
      <c r="B35" s="19"/>
      <c r="C35" s="15"/>
      <c r="D35" s="31"/>
      <c r="E35" s="31"/>
    </row>
    <row r="36" spans="1:5" ht="38.25" x14ac:dyDescent="0.25">
      <c r="A36" s="8">
        <v>4</v>
      </c>
      <c r="B36" s="3" t="s">
        <v>25</v>
      </c>
      <c r="C36" s="2" t="s">
        <v>6</v>
      </c>
      <c r="D36" s="13">
        <f>D4-D5</f>
        <v>-427.71999999999935</v>
      </c>
      <c r="E36" s="13">
        <f>E4-E5</f>
        <v>-2773.3799999999997</v>
      </c>
    </row>
    <row r="37" spans="1:5" ht="38.25" x14ac:dyDescent="0.25">
      <c r="A37" s="8">
        <v>5</v>
      </c>
      <c r="B37" s="3" t="s">
        <v>26</v>
      </c>
      <c r="C37" s="2" t="s">
        <v>6</v>
      </c>
      <c r="D37" s="10">
        <v>0</v>
      </c>
      <c r="E37" s="10">
        <v>0</v>
      </c>
    </row>
    <row r="38" spans="1:5" ht="69.75" customHeight="1" x14ac:dyDescent="0.25">
      <c r="A38" s="8" t="s">
        <v>119</v>
      </c>
      <c r="B38" s="6" t="s">
        <v>27</v>
      </c>
      <c r="C38" s="2" t="s">
        <v>6</v>
      </c>
      <c r="D38" s="10">
        <v>0</v>
      </c>
      <c r="E38" s="10">
        <v>0</v>
      </c>
    </row>
    <row r="39" spans="1:5" ht="25.5" x14ac:dyDescent="0.25">
      <c r="A39" s="8">
        <v>6</v>
      </c>
      <c r="B39" s="3" t="s">
        <v>28</v>
      </c>
      <c r="C39" s="2" t="s">
        <v>6</v>
      </c>
      <c r="D39" s="12">
        <v>3326.36</v>
      </c>
      <c r="E39" s="12">
        <v>8331.76</v>
      </c>
    </row>
    <row r="40" spans="1:5" ht="51" x14ac:dyDescent="0.25">
      <c r="A40" s="8" t="s">
        <v>93</v>
      </c>
      <c r="B40" s="6" t="s">
        <v>73</v>
      </c>
      <c r="C40" s="2" t="s">
        <v>6</v>
      </c>
      <c r="D40" s="12">
        <v>21.95</v>
      </c>
      <c r="E40" s="12">
        <v>109.93</v>
      </c>
    </row>
    <row r="41" spans="1:5" ht="38.25" x14ac:dyDescent="0.25">
      <c r="A41" s="8" t="s">
        <v>94</v>
      </c>
      <c r="B41" s="5" t="s">
        <v>74</v>
      </c>
      <c r="C41" s="2" t="s">
        <v>6</v>
      </c>
      <c r="D41" s="12">
        <v>26.41</v>
      </c>
      <c r="E41" s="12">
        <v>114.39</v>
      </c>
    </row>
    <row r="42" spans="1:5" ht="38.25" x14ac:dyDescent="0.25">
      <c r="A42" s="8" t="s">
        <v>95</v>
      </c>
      <c r="B42" s="5" t="s">
        <v>75</v>
      </c>
      <c r="C42" s="2" t="s">
        <v>6</v>
      </c>
      <c r="D42" s="12">
        <v>4.46</v>
      </c>
      <c r="E42" s="12">
        <v>4.46</v>
      </c>
    </row>
    <row r="43" spans="1:5" ht="25.5" x14ac:dyDescent="0.25">
      <c r="A43" s="8" t="s">
        <v>96</v>
      </c>
      <c r="B43" s="6" t="s">
        <v>76</v>
      </c>
      <c r="C43" s="2" t="s">
        <v>6</v>
      </c>
      <c r="D43" s="12">
        <v>0</v>
      </c>
      <c r="E43" s="12">
        <v>0</v>
      </c>
    </row>
    <row r="44" spans="1:5" ht="28.5" customHeight="1" x14ac:dyDescent="0.25">
      <c r="A44" s="18">
        <v>7</v>
      </c>
      <c r="B44" s="21" t="s">
        <v>29</v>
      </c>
      <c r="C44" s="15" t="s">
        <v>4</v>
      </c>
      <c r="D44" s="34" t="s">
        <v>97</v>
      </c>
      <c r="E44" s="35" t="s">
        <v>97</v>
      </c>
    </row>
    <row r="45" spans="1:5" ht="26.25" customHeight="1" x14ac:dyDescent="0.25">
      <c r="A45" s="18"/>
      <c r="B45" s="21"/>
      <c r="C45" s="15"/>
      <c r="D45" s="21"/>
      <c r="E45" s="16"/>
    </row>
    <row r="46" spans="1:5" ht="51.75" customHeight="1" x14ac:dyDescent="0.25">
      <c r="A46" s="18" t="s">
        <v>98</v>
      </c>
      <c r="B46" s="21" t="s">
        <v>30</v>
      </c>
      <c r="C46" s="15" t="s">
        <v>31</v>
      </c>
      <c r="D46" s="15">
        <v>0</v>
      </c>
      <c r="E46" s="17">
        <v>4.09</v>
      </c>
    </row>
    <row r="47" spans="1:5" x14ac:dyDescent="0.25">
      <c r="A47" s="18"/>
      <c r="B47" s="21"/>
      <c r="C47" s="15"/>
      <c r="D47" s="15"/>
      <c r="E47" s="16"/>
    </row>
    <row r="48" spans="1:5" ht="17.25" customHeight="1" x14ac:dyDescent="0.25">
      <c r="A48" s="8" t="s">
        <v>99</v>
      </c>
      <c r="B48" s="14" t="s">
        <v>103</v>
      </c>
      <c r="C48" s="3" t="s">
        <v>31</v>
      </c>
      <c r="D48" s="15">
        <v>0</v>
      </c>
      <c r="E48" s="12">
        <v>1.5</v>
      </c>
    </row>
    <row r="49" spans="1:5" ht="17.25" customHeight="1" x14ac:dyDescent="0.25">
      <c r="A49" s="8" t="s">
        <v>100</v>
      </c>
      <c r="B49" s="14" t="s">
        <v>104</v>
      </c>
      <c r="C49" s="3" t="s">
        <v>31</v>
      </c>
      <c r="D49" s="15"/>
      <c r="E49" s="12">
        <v>1.08</v>
      </c>
    </row>
    <row r="50" spans="1:5" ht="17.25" customHeight="1" x14ac:dyDescent="0.25">
      <c r="A50" s="8" t="s">
        <v>101</v>
      </c>
      <c r="B50" s="14" t="s">
        <v>105</v>
      </c>
      <c r="C50" s="3" t="s">
        <v>31</v>
      </c>
      <c r="D50" s="15"/>
      <c r="E50" s="12">
        <v>1.37</v>
      </c>
    </row>
    <row r="51" spans="1:5" ht="17.25" customHeight="1" x14ac:dyDescent="0.25">
      <c r="A51" s="8" t="s">
        <v>102</v>
      </c>
      <c r="B51" s="14" t="s">
        <v>106</v>
      </c>
      <c r="C51" s="3" t="s">
        <v>31</v>
      </c>
      <c r="D51" s="15"/>
      <c r="E51" s="12">
        <v>0.14000000000000001</v>
      </c>
    </row>
    <row r="52" spans="1:5" ht="25.5" x14ac:dyDescent="0.25">
      <c r="A52" s="8">
        <v>9</v>
      </c>
      <c r="B52" s="3" t="s">
        <v>32</v>
      </c>
      <c r="C52" s="2" t="s">
        <v>31</v>
      </c>
      <c r="D52" s="12">
        <v>0</v>
      </c>
      <c r="E52" s="12">
        <v>0</v>
      </c>
    </row>
    <row r="53" spans="1:5" ht="25.5" x14ac:dyDescent="0.25">
      <c r="A53" s="8">
        <v>10</v>
      </c>
      <c r="B53" s="3" t="s">
        <v>33</v>
      </c>
      <c r="C53" s="2" t="s">
        <v>34</v>
      </c>
      <c r="D53" s="33">
        <v>0</v>
      </c>
      <c r="E53" s="33">
        <v>1.75</v>
      </c>
    </row>
    <row r="54" spans="1:5" ht="25.5" x14ac:dyDescent="0.25">
      <c r="A54" s="8" t="s">
        <v>107</v>
      </c>
      <c r="B54" s="3" t="s">
        <v>35</v>
      </c>
      <c r="C54" s="2" t="s">
        <v>34</v>
      </c>
      <c r="D54" s="33">
        <v>0</v>
      </c>
      <c r="E54" s="33">
        <v>0</v>
      </c>
    </row>
    <row r="55" spans="1:5" ht="37.5" customHeight="1" x14ac:dyDescent="0.25">
      <c r="A55" s="8">
        <v>11</v>
      </c>
      <c r="B55" s="3" t="s">
        <v>36</v>
      </c>
      <c r="C55" s="3" t="s">
        <v>34</v>
      </c>
      <c r="D55" s="33">
        <v>53.075000000000003</v>
      </c>
      <c r="E55" s="33">
        <v>1.6259999999999999</v>
      </c>
    </row>
    <row r="56" spans="1:5" ht="25.5" x14ac:dyDescent="0.25">
      <c r="A56" s="8" t="s">
        <v>108</v>
      </c>
      <c r="B56" s="6" t="s">
        <v>37</v>
      </c>
      <c r="C56" s="2" t="s">
        <v>34</v>
      </c>
      <c r="D56" s="33">
        <v>0</v>
      </c>
      <c r="E56" s="33">
        <v>0.52100000000000002</v>
      </c>
    </row>
    <row r="57" spans="1:5" ht="92.25" customHeight="1" x14ac:dyDescent="0.25">
      <c r="A57" s="8" t="s">
        <v>110</v>
      </c>
      <c r="B57" s="5" t="s">
        <v>38</v>
      </c>
      <c r="C57" s="2" t="s">
        <v>34</v>
      </c>
      <c r="D57" s="33">
        <v>0</v>
      </c>
      <c r="E57" s="33">
        <v>0.52100000000000002</v>
      </c>
    </row>
    <row r="58" spans="1:5" ht="38.25" x14ac:dyDescent="0.25">
      <c r="A58" s="8" t="s">
        <v>109</v>
      </c>
      <c r="B58" s="5" t="s">
        <v>77</v>
      </c>
      <c r="C58" s="2" t="s">
        <v>34</v>
      </c>
      <c r="D58" s="33">
        <v>53.075000000000003</v>
      </c>
      <c r="E58" s="33">
        <v>1.105</v>
      </c>
    </row>
    <row r="59" spans="1:5" ht="40.5" customHeight="1" x14ac:dyDescent="0.25">
      <c r="A59" s="8">
        <v>12</v>
      </c>
      <c r="B59" s="3" t="s">
        <v>39</v>
      </c>
      <c r="C59" s="2" t="s">
        <v>40</v>
      </c>
      <c r="D59" s="10">
        <v>0</v>
      </c>
      <c r="E59" s="10">
        <v>0</v>
      </c>
    </row>
    <row r="60" spans="1:5" ht="27.75" customHeight="1" x14ac:dyDescent="0.25">
      <c r="A60" s="8">
        <v>13</v>
      </c>
      <c r="B60" s="3" t="s">
        <v>41</v>
      </c>
      <c r="C60" s="2" t="s">
        <v>42</v>
      </c>
      <c r="D60" s="12">
        <v>2.48</v>
      </c>
      <c r="E60" s="12">
        <f>86.87/1000</f>
        <v>8.6870000000000003E-2</v>
      </c>
    </row>
    <row r="61" spans="1:5" ht="25.5" x14ac:dyDescent="0.25">
      <c r="A61" s="8" t="s">
        <v>111</v>
      </c>
      <c r="B61" s="3" t="s">
        <v>43</v>
      </c>
      <c r="C61" s="2" t="s">
        <v>42</v>
      </c>
      <c r="D61" s="12">
        <v>6.26</v>
      </c>
      <c r="E61" s="12">
        <v>1.44</v>
      </c>
    </row>
    <row r="62" spans="1:5" ht="25.5" customHeight="1" x14ac:dyDescent="0.25">
      <c r="A62" s="8">
        <v>14</v>
      </c>
      <c r="B62" s="3" t="s">
        <v>44</v>
      </c>
      <c r="C62" s="2" t="s">
        <v>45</v>
      </c>
      <c r="D62" s="12">
        <v>5</v>
      </c>
      <c r="E62" s="12">
        <v>18</v>
      </c>
    </row>
    <row r="63" spans="1:5" ht="38.25" x14ac:dyDescent="0.25">
      <c r="A63" s="8">
        <v>15</v>
      </c>
      <c r="B63" s="3" t="s">
        <v>46</v>
      </c>
      <c r="C63" s="2" t="s">
        <v>45</v>
      </c>
      <c r="D63" s="12">
        <v>3</v>
      </c>
      <c r="E63" s="12">
        <v>3</v>
      </c>
    </row>
    <row r="64" spans="1:5" ht="89.25" x14ac:dyDescent="0.25">
      <c r="A64" s="8">
        <v>16</v>
      </c>
      <c r="B64" s="3" t="s">
        <v>47</v>
      </c>
      <c r="C64" s="2" t="s">
        <v>48</v>
      </c>
      <c r="D64" s="33">
        <v>0</v>
      </c>
      <c r="E64" s="33">
        <v>161.12</v>
      </c>
    </row>
    <row r="65" spans="1:5" ht="23.25" customHeight="1" x14ac:dyDescent="0.25">
      <c r="A65" s="18">
        <v>17</v>
      </c>
      <c r="B65" s="21" t="s">
        <v>49</v>
      </c>
      <c r="C65" s="15" t="s">
        <v>50</v>
      </c>
      <c r="D65" s="15">
        <v>0</v>
      </c>
      <c r="E65" s="36">
        <v>161.12</v>
      </c>
    </row>
    <row r="66" spans="1:5" ht="23.25" customHeight="1" x14ac:dyDescent="0.25">
      <c r="A66" s="18"/>
      <c r="B66" s="21"/>
      <c r="C66" s="15"/>
      <c r="D66" s="15"/>
      <c r="E66" s="37"/>
    </row>
    <row r="67" spans="1:5" ht="18" customHeight="1" x14ac:dyDescent="0.25">
      <c r="A67" s="25" t="s">
        <v>120</v>
      </c>
      <c r="B67" s="27" t="s">
        <v>103</v>
      </c>
      <c r="C67" s="26" t="s">
        <v>50</v>
      </c>
      <c r="D67" s="10">
        <v>0</v>
      </c>
      <c r="E67" s="33">
        <v>153.61000000000001</v>
      </c>
    </row>
    <row r="68" spans="1:5" ht="18" customHeight="1" x14ac:dyDescent="0.25">
      <c r="A68" s="25" t="s">
        <v>121</v>
      </c>
      <c r="B68" s="27" t="s">
        <v>104</v>
      </c>
      <c r="C68" s="11" t="s">
        <v>50</v>
      </c>
      <c r="D68" s="10">
        <v>0</v>
      </c>
      <c r="E68" s="33">
        <v>156.46</v>
      </c>
    </row>
    <row r="69" spans="1:5" ht="18" customHeight="1" x14ac:dyDescent="0.25">
      <c r="A69" s="25" t="s">
        <v>122</v>
      </c>
      <c r="B69" s="27" t="s">
        <v>105</v>
      </c>
      <c r="C69" s="11" t="s">
        <v>50</v>
      </c>
      <c r="D69" s="10">
        <v>0</v>
      </c>
      <c r="E69" s="33">
        <v>166.94</v>
      </c>
    </row>
    <row r="70" spans="1:5" ht="18" customHeight="1" x14ac:dyDescent="0.25">
      <c r="A70" s="25" t="s">
        <v>123</v>
      </c>
      <c r="B70" s="27" t="s">
        <v>106</v>
      </c>
      <c r="C70" s="11" t="s">
        <v>50</v>
      </c>
      <c r="D70" s="10">
        <v>0</v>
      </c>
      <c r="E70" s="33">
        <v>162.34</v>
      </c>
    </row>
    <row r="71" spans="1:5" ht="72" customHeight="1" x14ac:dyDescent="0.25">
      <c r="A71" s="8">
        <v>18</v>
      </c>
      <c r="B71" s="3" t="s">
        <v>51</v>
      </c>
      <c r="C71" s="2" t="s">
        <v>50</v>
      </c>
      <c r="D71" s="10">
        <v>0</v>
      </c>
      <c r="E71" s="10">
        <v>161.12</v>
      </c>
    </row>
    <row r="72" spans="1:5" ht="51" x14ac:dyDescent="0.25">
      <c r="A72" s="8">
        <v>19</v>
      </c>
      <c r="B72" s="3" t="s">
        <v>52</v>
      </c>
      <c r="C72" s="2" t="s">
        <v>53</v>
      </c>
      <c r="D72" s="12">
        <v>0</v>
      </c>
      <c r="E72" s="12">
        <v>0.03</v>
      </c>
    </row>
    <row r="73" spans="1:5" ht="51" x14ac:dyDescent="0.25">
      <c r="A73" s="8">
        <v>20</v>
      </c>
      <c r="B73" s="3" t="s">
        <v>54</v>
      </c>
      <c r="C73" s="2" t="s">
        <v>55</v>
      </c>
      <c r="D73" s="12">
        <v>0</v>
      </c>
      <c r="E73" s="12">
        <v>0</v>
      </c>
    </row>
    <row r="74" spans="1:5" ht="127.5" x14ac:dyDescent="0.25">
      <c r="A74" s="8">
        <v>21</v>
      </c>
      <c r="B74" s="3" t="s">
        <v>56</v>
      </c>
      <c r="C74" s="2" t="s">
        <v>4</v>
      </c>
      <c r="D74" s="11"/>
      <c r="E74" s="38" t="s">
        <v>112</v>
      </c>
    </row>
    <row r="75" spans="1:5" ht="51" x14ac:dyDescent="0.25">
      <c r="A75" s="8">
        <v>43851</v>
      </c>
      <c r="B75" s="6" t="s">
        <v>78</v>
      </c>
      <c r="C75" s="2" t="s">
        <v>4</v>
      </c>
      <c r="D75" s="38" t="s">
        <v>115</v>
      </c>
      <c r="E75" s="38" t="s">
        <v>113</v>
      </c>
    </row>
    <row r="76" spans="1:5" ht="51" x14ac:dyDescent="0.25">
      <c r="A76" s="8">
        <v>43882</v>
      </c>
      <c r="B76" s="6" t="s">
        <v>79</v>
      </c>
      <c r="C76" s="2" t="s">
        <v>4</v>
      </c>
      <c r="D76" s="11"/>
      <c r="E76" s="38" t="s">
        <v>114</v>
      </c>
    </row>
    <row r="79" spans="1:5" x14ac:dyDescent="0.25">
      <c r="B79" s="1" t="s">
        <v>124</v>
      </c>
      <c r="E79" s="1" t="s">
        <v>125</v>
      </c>
    </row>
    <row r="82" spans="2:5" x14ac:dyDescent="0.25">
      <c r="B82" s="1" t="s">
        <v>129</v>
      </c>
      <c r="E82" s="1" t="s">
        <v>130</v>
      </c>
    </row>
    <row r="85" spans="2:5" x14ac:dyDescent="0.25">
      <c r="B85" s="1" t="s">
        <v>126</v>
      </c>
      <c r="E85" s="1" t="s">
        <v>127</v>
      </c>
    </row>
    <row r="89" spans="2:5" x14ac:dyDescent="0.25">
      <c r="B89" s="39" t="s">
        <v>128</v>
      </c>
    </row>
  </sheetData>
  <mergeCells count="33">
    <mergeCell ref="E65:E66"/>
    <mergeCell ref="A1:E1"/>
    <mergeCell ref="D3:E3"/>
    <mergeCell ref="E8:E9"/>
    <mergeCell ref="E10:E11"/>
    <mergeCell ref="A65:A66"/>
    <mergeCell ref="B65:B66"/>
    <mergeCell ref="C65:C66"/>
    <mergeCell ref="D65:D66"/>
    <mergeCell ref="D48:D51"/>
    <mergeCell ref="B44:B45"/>
    <mergeCell ref="C44:C45"/>
    <mergeCell ref="D44:D45"/>
    <mergeCell ref="A46:A47"/>
    <mergeCell ref="B46:B47"/>
    <mergeCell ref="C46:C47"/>
    <mergeCell ref="D46:D47"/>
    <mergeCell ref="E34:E35"/>
    <mergeCell ref="E44:E45"/>
    <mergeCell ref="E46:E47"/>
    <mergeCell ref="A8:A9"/>
    <mergeCell ref="B8:B9"/>
    <mergeCell ref="C8:C9"/>
    <mergeCell ref="D8:D9"/>
    <mergeCell ref="A10:A11"/>
    <mergeCell ref="B10:B11"/>
    <mergeCell ref="C10:C11"/>
    <mergeCell ref="D10:D11"/>
    <mergeCell ref="A34:A35"/>
    <mergeCell ref="B34:B35"/>
    <mergeCell ref="C34:C35"/>
    <mergeCell ref="D34:D35"/>
    <mergeCell ref="A44:A45"/>
  </mergeCells>
  <dataValidations count="5">
    <dataValidation type="decimal" allowBlank="1" showErrorMessage="1" errorTitle="Ошибка" error="Допускается ввод только неотрицательных чисел!" sqref="D4:E4 D6:E6 E12:E13 D10:E10 D12 D53:E58 D15:E34 E67:E70">
      <formula1>0</formula1>
      <formula2>9.99999999999999E+23</formula2>
    </dataValidation>
    <dataValidation type="list" allowBlank="1" showInputMessage="1" showErrorMessage="1" errorTitle="Ошибка" error="Выберите значение из списка" prompt="Выберите значение из списка" sqref="D13">
      <formula1>kind_of_purchase_method</formula1>
    </dataValidation>
    <dataValidation type="decimal" allowBlank="1" showErrorMessage="1" errorTitle="Ошибка" error="Допускается ввод только действительных чисел!" sqref="D39:E43 E48:E51 D52:E52 D60:E64 E65 D72:E73">
      <formula1>-9.99999999999999E+37</formula1>
      <formula2>9.99999999999999E+37</formula2>
    </dataValidation>
    <dataValidation type="textLength" operator="lessThanOrEqual" allowBlank="1" showInputMessage="1" showErrorMessage="1" errorTitle="Ошибка" error="Допускается ввод не более 900 символов!" prompt="Введите источник тепловой энергии" sqref="B48:B51 B67:B70">
      <formula1>900</formula1>
    </dataValidation>
    <dataValidation type="textLength" operator="lessThanOrEqual" allowBlank="1" showInputMessage="1" showErrorMessage="1" errorTitle="Ошибка" error="Допускается ввод не более 900 символов!" prompt="Введите ссылку на обосновывающие материалы, загруженные с помощью &quot;ЕИАС Мониторинг&quot;." sqref="E74:E76 D75">
      <formula1>900</formula1>
    </dataValidation>
  </dataValidations>
  <hyperlinks>
    <hyperlink ref="D44" r:id="rId1"/>
    <hyperlink ref="E44" r:id="rId2"/>
    <hyperlink ref="E75" location="'Форма 4.3.1'!$H$113" tooltip="Кликните по гиперссылке, чтобы перейти по гиперссылке или отредактировать её" display="https://portal.eias.ru/Portal/DownloadPage.aspx?type=12&amp;guid=831c6b9b-856e-46a4-83e2-78ae1cbdae21"/>
    <hyperlink ref="E74" location="'Форма 4.3.1'!$H$112" tooltip="Кликните по гиперссылке, чтобы перейти по гиперссылке или отредактировать её" display="https://portal.eias.ru/Portal/DownloadPage.aspx?type=12&amp;guid=33ab3100-0555-4ec6-a759-d5ed4abd0904"/>
    <hyperlink ref="E76" location="'Форма 4.3.1'!$H$114" tooltip="Кликните по гиперссылке, чтобы перейти по гиперссылке или отредактировать её" display="https://portal.eias.ru/Portal/DownloadPage.aspx?type=12&amp;guid=4f01325c-2c96-40ba-af86-bc4422db367c"/>
    <hyperlink ref="D75" location="'Форма 4.3.1'!$H$113" tooltip="Кликните по гиперссылке, чтобы перейти по гиперссылке или отредактировать её" display="https://portal.eias.ru/Portal/DownloadPage.aspx?type=12&amp;guid=831c6b9b-856e-46a4-83e2-78ae1cbdae21"/>
  </hyperlinks>
  <pageMargins left="0" right="0" top="0.74803149606299213" bottom="0.74803149606299213" header="0.31496062992125984" footer="0.31496062992125984"/>
  <pageSetup paperSize="9" scale="8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2020-04-27T06:43:38Z</dcterms:modified>
</cp:coreProperties>
</file>