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0a4c24af0662fa/문서/Tops Technologies/Statistics/Project/"/>
    </mc:Choice>
  </mc:AlternateContent>
  <xr:revisionPtr revIDLastSave="28" documentId="11_52A68F8A92430A0014F468D179A3D7CCE03AE45E" xr6:coauthVersionLast="47" xr6:coauthVersionMax="47" xr10:uidLastSave="{1748C493-3648-45EE-9FA0-7137660B5407}"/>
  <bookViews>
    <workbookView xWindow="-108" yWindow="-108" windowWidth="23256" windowHeight="12456" xr2:uid="{00000000-000D-0000-FFFF-FFFF00000000}"/>
  </bookViews>
  <sheets>
    <sheet name="Que-Ans" sheetId="1" r:id="rId1"/>
    <sheet name="Sheet2" sheetId="8" r:id="rId2"/>
    <sheet name="Ans 2" sheetId="3" r:id="rId3"/>
  </sheets>
  <definedNames>
    <definedName name="_xlnm._FilterDatabase" localSheetId="0" hidden="1">'Que-Ans'!$A$1:$E$201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'Ans 2'!$B$2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I10" i="1"/>
  <c r="I8" i="3"/>
  <c r="G8" i="3"/>
  <c r="I6" i="3"/>
  <c r="G6" i="3"/>
  <c r="I10" i="3" l="1"/>
  <c r="G10" i="3"/>
  <c r="G11" i="3" s="1"/>
  <c r="I5" i="3" l="1"/>
  <c r="G5" i="3"/>
  <c r="G13" i="3" s="1"/>
  <c r="G14" i="3" s="1"/>
  <c r="N14" i="1"/>
  <c r="O14" i="1" s="1"/>
  <c r="L14" i="1"/>
  <c r="J14" i="1"/>
  <c r="I20" i="1" l="1"/>
  <c r="I22" i="1" s="1"/>
  <c r="I25" i="1" s="1"/>
  <c r="I19" i="1"/>
  <c r="I11" i="1"/>
  <c r="I9" i="1"/>
  <c r="I26" i="1" l="1"/>
  <c r="I27" i="1"/>
  <c r="F2" i="3"/>
  <c r="I3" i="1" l="1"/>
  <c r="I2" i="1"/>
</calcChain>
</file>

<file path=xl/sharedStrings.xml><?xml version="1.0" encoding="utf-8"?>
<sst xmlns="http://schemas.openxmlformats.org/spreadsheetml/2006/main" count="762" uniqueCount="69">
  <si>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</si>
  <si>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</si>
  <si>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</si>
  <si>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</si>
  <si>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</si>
  <si>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</si>
  <si>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</si>
  <si>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</si>
  <si>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</si>
  <si>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</si>
  <si>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</si>
  <si>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</si>
  <si>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</si>
  <si>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</si>
  <si>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</si>
  <si>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</si>
  <si>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</si>
  <si>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</si>
  <si>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3. Calculate the Coefficient of Variation (CV) for Sales</t>
  </si>
  <si>
    <t>SD</t>
  </si>
  <si>
    <t>Variance</t>
  </si>
  <si>
    <t>Que 1</t>
  </si>
  <si>
    <t>Ans 1</t>
  </si>
  <si>
    <t>Que 2</t>
  </si>
  <si>
    <t>Ans 2</t>
  </si>
  <si>
    <t>Is there a significant difference between the average sales of North and South regions?</t>
  </si>
  <si>
    <t>Variable 1</t>
  </si>
  <si>
    <t>Variable 2</t>
  </si>
  <si>
    <t>Mean</t>
  </si>
  <si>
    <t>Observations</t>
  </si>
  <si>
    <t>Hypothesized Mean Difference</t>
  </si>
  <si>
    <t>Que 3</t>
  </si>
  <si>
    <t>Ans 3</t>
  </si>
  <si>
    <t>CV</t>
  </si>
  <si>
    <t>Que 4</t>
  </si>
  <si>
    <t>Ans 4</t>
  </si>
  <si>
    <t>Is there a relationship between "Sales ($)" and "Customer Complaints"?</t>
  </si>
  <si>
    <t>Assume a 95% confidence level and use the mean, standard deviation, and sample size to calculate the confidence interval for the "Sales ($)" column</t>
  </si>
  <si>
    <t>Que 5</t>
  </si>
  <si>
    <t>Ans 5</t>
  </si>
  <si>
    <t>Sample</t>
  </si>
  <si>
    <t>Standard Error</t>
  </si>
  <si>
    <t>Z Score</t>
  </si>
  <si>
    <t>STDVsales</t>
  </si>
  <si>
    <t>STD complaints</t>
  </si>
  <si>
    <t>covariance</t>
  </si>
  <si>
    <t>margin of error</t>
  </si>
  <si>
    <t>Lower bound</t>
  </si>
  <si>
    <t>Upper bound</t>
  </si>
  <si>
    <t>var</t>
  </si>
  <si>
    <t>std</t>
  </si>
  <si>
    <t>Sqrt</t>
  </si>
  <si>
    <t>No significant diff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</si>
  <si>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</si>
  <si>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</si>
  <si>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</si>
  <si>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</si>
  <si>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</si>
  <si>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</si>
  <si>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</si>
  <si>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T test</t>
  </si>
  <si>
    <t>Ans</t>
  </si>
  <si>
    <t>Find the Variance and Standard Deviation of Sales.</t>
  </si>
  <si>
    <t>SD for population</t>
  </si>
  <si>
    <t>Variance(pop)</t>
  </si>
  <si>
    <t>SD for sample</t>
  </si>
  <si>
    <t>variance(sample)</t>
  </si>
  <si>
    <r>
      <t xml:space="preserve">Please refer </t>
    </r>
    <r>
      <rPr>
        <b/>
        <sz val="11"/>
        <color theme="1"/>
        <rFont val="Calibri"/>
        <family val="2"/>
        <scheme val="minor"/>
      </rPr>
      <t>Ans 2 sheet</t>
    </r>
    <r>
      <rPr>
        <sz val="11"/>
        <color theme="1"/>
        <rFont val="Calibri"/>
        <family val="2"/>
        <scheme val="minor"/>
      </rPr>
      <t xml:space="preserve"> .There is no significant difference.</t>
    </r>
  </si>
  <si>
    <t>There is no significant relationship between sales and customer complaints.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</si>
</sst>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B1" workbookViewId="0">
      <selection activeCell="M17" sqref="M17"/>
    </sheetView>
  </sheetViews>
  <sheetFormatPr defaultRowHeight="14.4" x14ac:dyDescent="0.3"/>
  <cols>
    <col min="5" max="5" width="22.44140625" customWidth="1"/>
    <col min="8" max="8" width="15" customWidth="1"/>
    <col min="9" max="9" width="11.109375" customWidth="1"/>
    <col min="11" max="11" width="14.6640625" customWidth="1"/>
    <col min="13" max="13" width="14.441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  <c r="H1" t="s">
        <v>62</v>
      </c>
    </row>
    <row r="2" spans="1:15" x14ac:dyDescent="0.3">
      <c r="A2" t="s">
        <v>5</v>
      </c>
      <c r="B2" t="s">
        <v>10</v>
      </c>
      <c r="C2" t="s">
        <v>14</v>
      </c>
      <c r="D2">
        <v>4004</v>
      </c>
      <c r="E2">
        <v>2</v>
      </c>
      <c r="G2" s="2" t="s">
        <v>22</v>
      </c>
      <c r="H2" t="s">
        <v>63</v>
      </c>
      <c r="I2">
        <f>_xlfn.STDEV.P(D2:D201)</f>
        <v>441.20704524633328</v>
      </c>
      <c r="K2" t="s">
        <v>65</v>
      </c>
      <c r="L2">
        <f>_xlfn.STDEV.S(D2:D201)</f>
        <v>442.31421648589094</v>
      </c>
    </row>
    <row r="3" spans="1:15" x14ac:dyDescent="0.3">
      <c r="A3" t="s">
        <v>5</v>
      </c>
      <c r="B3" t="s">
        <v>11</v>
      </c>
      <c r="C3" t="s">
        <v>15</v>
      </c>
      <c r="D3">
        <v>4138</v>
      </c>
      <c r="E3">
        <v>2</v>
      </c>
      <c r="H3" t="s">
        <v>64</v>
      </c>
      <c r="I3">
        <f>_xlfn.VAR.P(D2:D201)</f>
        <v>194663.65677499998</v>
      </c>
      <c r="K3" t="s">
        <v>66</v>
      </c>
      <c r="L3">
        <f>_xlfn.VAR.S(D2:D201)</f>
        <v>195641.86610552762</v>
      </c>
    </row>
    <row r="4" spans="1:15" x14ac:dyDescent="0.3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15" x14ac:dyDescent="0.3">
      <c r="A5" t="s">
        <v>6</v>
      </c>
      <c r="B5" t="s">
        <v>11</v>
      </c>
      <c r="C5" t="s">
        <v>15</v>
      </c>
      <c r="D5">
        <v>4398</v>
      </c>
      <c r="E5">
        <v>4</v>
      </c>
      <c r="G5" s="2" t="s">
        <v>23</v>
      </c>
      <c r="H5" t="s">
        <v>25</v>
      </c>
    </row>
    <row r="6" spans="1:15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G6" s="2" t="s">
        <v>24</v>
      </c>
      <c r="H6" t="s">
        <v>67</v>
      </c>
    </row>
    <row r="7" spans="1:15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5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G8" s="2" t="s">
        <v>31</v>
      </c>
      <c r="H8" t="s">
        <v>18</v>
      </c>
    </row>
    <row r="9" spans="1:15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G9" s="2" t="s">
        <v>32</v>
      </c>
      <c r="H9" t="s">
        <v>28</v>
      </c>
      <c r="I9">
        <f>AVERAGE(D2:D201)</f>
        <v>4698.3850000000002</v>
      </c>
    </row>
    <row r="10" spans="1:15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  <c r="H10" t="s">
        <v>19</v>
      </c>
      <c r="I10">
        <f>_xlfn.STDEV.S(D2:D201)</f>
        <v>442.31421648589094</v>
      </c>
    </row>
    <row r="11" spans="1:15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H11" s="5" t="s">
        <v>33</v>
      </c>
      <c r="I11" s="5">
        <f>I10/I9*100</f>
        <v>9.4141756472892482</v>
      </c>
    </row>
    <row r="12" spans="1:15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5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  <c r="G13" s="2" t="s">
        <v>34</v>
      </c>
      <c r="H13" t="s">
        <v>36</v>
      </c>
      <c r="O13" s="5" t="s">
        <v>61</v>
      </c>
    </row>
    <row r="14" spans="1:15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  <c r="G14" s="2" t="s">
        <v>35</v>
      </c>
      <c r="H14" s="5"/>
      <c r="I14" t="s">
        <v>43</v>
      </c>
      <c r="J14" s="5">
        <f>_xlfn.STDEV.S(D2:D201)</f>
        <v>442.31421648589094</v>
      </c>
      <c r="K14" t="s">
        <v>44</v>
      </c>
      <c r="L14" s="5">
        <f>_xlfn.STDEV.S(E2:E201)</f>
        <v>1.4315539576517335</v>
      </c>
      <c r="M14" t="s">
        <v>45</v>
      </c>
      <c r="N14" s="5">
        <f>_xlfn.COVARIANCE.S(D2:D201,E2:E201)</f>
        <v>29.142261306532653</v>
      </c>
      <c r="O14" s="5">
        <f>N14/(J14*L14)</f>
        <v>4.6024028266518427E-2</v>
      </c>
    </row>
    <row r="15" spans="1:15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</row>
    <row r="16" spans="1:15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  <c r="H16" s="5" t="s">
        <v>68</v>
      </c>
    </row>
    <row r="17" spans="1:9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</row>
    <row r="18" spans="1:9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  <c r="G18" s="2" t="s">
        <v>38</v>
      </c>
      <c r="H18" t="s">
        <v>37</v>
      </c>
    </row>
    <row r="19" spans="1:9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  <c r="G19" s="2" t="s">
        <v>39</v>
      </c>
      <c r="H19" t="s">
        <v>28</v>
      </c>
      <c r="I19">
        <f>AVERAGE(D2:D201)</f>
        <v>4698.3850000000002</v>
      </c>
    </row>
    <row r="20" spans="1:9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  <c r="H20" t="s">
        <v>19</v>
      </c>
      <c r="I20">
        <f>_xlfn.STDEV.S(D2:D201)</f>
        <v>442.31421648589094</v>
      </c>
    </row>
    <row r="21" spans="1:9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  <c r="H21" t="s">
        <v>40</v>
      </c>
      <c r="I21">
        <v>200</v>
      </c>
    </row>
    <row r="22" spans="1:9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  <c r="H22" t="s">
        <v>41</v>
      </c>
      <c r="I22">
        <f>I20/SQRT(I21)</f>
        <v>31.276338189238807</v>
      </c>
    </row>
    <row r="23" spans="1:9" x14ac:dyDescent="0.3">
      <c r="A23" t="s">
        <v>8</v>
      </c>
      <c r="B23" t="s">
        <v>12</v>
      </c>
      <c r="C23" t="s">
        <v>15</v>
      </c>
      <c r="D23">
        <v>5044</v>
      </c>
      <c r="E23">
        <v>3</v>
      </c>
    </row>
    <row r="24" spans="1:9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  <c r="H24" t="s">
        <v>42</v>
      </c>
      <c r="I24">
        <v>1.96</v>
      </c>
    </row>
    <row r="25" spans="1:9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  <c r="H25" t="s">
        <v>46</v>
      </c>
      <c r="I25">
        <f>I22*I24</f>
        <v>61.301622850908061</v>
      </c>
    </row>
    <row r="26" spans="1:9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H26" t="s">
        <v>47</v>
      </c>
      <c r="I26">
        <f>I19-I25</f>
        <v>4637.0833771490925</v>
      </c>
    </row>
    <row r="27" spans="1:9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H27" t="s">
        <v>48</v>
      </c>
      <c r="I27">
        <f>I19+I25</f>
        <v>4759.686622850908</v>
      </c>
    </row>
    <row r="28" spans="1:9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</row>
    <row r="29" spans="1:9" x14ac:dyDescent="0.3">
      <c r="A29" t="s">
        <v>9</v>
      </c>
      <c r="B29" t="s">
        <v>13</v>
      </c>
      <c r="C29" t="s">
        <v>14</v>
      </c>
      <c r="D29">
        <v>4267</v>
      </c>
      <c r="E29">
        <v>1</v>
      </c>
    </row>
    <row r="30" spans="1:9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</row>
    <row r="31" spans="1:9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</row>
    <row r="32" spans="1:9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</row>
    <row r="33" spans="1:5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</row>
    <row r="34" spans="1:5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</row>
    <row r="35" spans="1:5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5" x14ac:dyDescent="0.3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5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5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</row>
    <row r="39" spans="1:5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5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5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5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5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5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5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5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5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5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13" sqref="B13"/>
    </sheetView>
  </sheetViews>
  <sheetFormatPr defaultRowHeight="14.4" x14ac:dyDescent="0.3"/>
  <cols>
    <col min="1" max="1" width="16.109375" customWidth="1"/>
    <col min="2" max="2" width="14.5546875" customWidth="1"/>
    <col min="3" max="3" width="12.33203125" customWidth="1"/>
  </cols>
  <sheetData>
    <row r="1" spans="1:3" x14ac:dyDescent="0.3">
      <c r="A1" t="s">
        <v>53</v>
      </c>
    </row>
    <row r="2" spans="1:3" ht="15" thickBot="1" x14ac:dyDescent="0.35"/>
    <row r="3" spans="1:3" x14ac:dyDescent="0.3">
      <c r="A3" s="4"/>
      <c r="B3" s="4" t="s">
        <v>26</v>
      </c>
      <c r="C3" s="4" t="s">
        <v>27</v>
      </c>
    </row>
    <row r="4" spans="1:3" x14ac:dyDescent="0.3">
      <c r="A4" t="s">
        <v>28</v>
      </c>
      <c r="B4">
        <v>4692.3809523809523</v>
      </c>
      <c r="C4">
        <v>4678.2075471698117</v>
      </c>
    </row>
    <row r="5" spans="1:3" x14ac:dyDescent="0.3">
      <c r="A5" t="s">
        <v>20</v>
      </c>
      <c r="B5">
        <v>225533.90011614401</v>
      </c>
      <c r="C5">
        <v>190770.12917271402</v>
      </c>
    </row>
    <row r="6" spans="1:3" x14ac:dyDescent="0.3">
      <c r="A6" t="s">
        <v>29</v>
      </c>
      <c r="B6">
        <v>42</v>
      </c>
      <c r="C6">
        <v>53</v>
      </c>
    </row>
    <row r="7" spans="1:3" x14ac:dyDescent="0.3">
      <c r="A7" t="s">
        <v>30</v>
      </c>
      <c r="B7">
        <v>0</v>
      </c>
    </row>
    <row r="8" spans="1:3" x14ac:dyDescent="0.3">
      <c r="A8" t="s">
        <v>54</v>
      </c>
      <c r="B8">
        <v>84</v>
      </c>
    </row>
    <row r="9" spans="1:3" x14ac:dyDescent="0.3">
      <c r="A9" t="s">
        <v>55</v>
      </c>
      <c r="B9">
        <v>0.14965634773783071</v>
      </c>
    </row>
    <row r="10" spans="1:3" x14ac:dyDescent="0.3">
      <c r="A10" t="s">
        <v>56</v>
      </c>
      <c r="B10">
        <v>0.44069724726352894</v>
      </c>
    </row>
    <row r="11" spans="1:3" x14ac:dyDescent="0.3">
      <c r="A11" t="s">
        <v>57</v>
      </c>
      <c r="B11">
        <v>1.6631966790489103</v>
      </c>
    </row>
    <row r="12" spans="1:3" x14ac:dyDescent="0.3">
      <c r="A12" t="s">
        <v>58</v>
      </c>
      <c r="B12">
        <v>0.88139449452705787</v>
      </c>
    </row>
    <row r="13" spans="1:3" ht="15" thickBot="1" x14ac:dyDescent="0.35">
      <c r="A13" s="3" t="s">
        <v>59</v>
      </c>
      <c r="B13" s="3">
        <v>1.9886096669757098</v>
      </c>
      <c r="C1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zoomScaleNormal="100" workbookViewId="0">
      <selection activeCell="F17" sqref="F17"/>
    </sheetView>
  </sheetViews>
  <sheetFormatPr defaultRowHeight="14.4" x14ac:dyDescent="0.3"/>
  <sheetData>
    <row r="1" spans="1:9" x14ac:dyDescent="0.3">
      <c r="A1" s="1" t="s">
        <v>1</v>
      </c>
      <c r="B1" s="1" t="s">
        <v>3</v>
      </c>
      <c r="C1" s="1" t="s">
        <v>1</v>
      </c>
      <c r="D1" s="1" t="s">
        <v>3</v>
      </c>
    </row>
    <row r="2" spans="1:9" x14ac:dyDescent="0.3">
      <c r="A2" t="s">
        <v>13</v>
      </c>
      <c r="B2">
        <v>4786</v>
      </c>
      <c r="C2" t="s">
        <v>11</v>
      </c>
      <c r="D2">
        <v>4138</v>
      </c>
      <c r="F2">
        <f>_xlfn.T.TEST(B2:B43,D2:D54,2,2)</f>
        <v>0.88020340063050506</v>
      </c>
    </row>
    <row r="3" spans="1:9" x14ac:dyDescent="0.3">
      <c r="A3" t="s">
        <v>13</v>
      </c>
      <c r="B3">
        <v>5182</v>
      </c>
      <c r="C3" t="s">
        <v>11</v>
      </c>
      <c r="D3">
        <v>4840</v>
      </c>
    </row>
    <row r="4" spans="1:9" x14ac:dyDescent="0.3">
      <c r="A4" t="s">
        <v>13</v>
      </c>
      <c r="B4">
        <v>4599</v>
      </c>
      <c r="C4" t="s">
        <v>11</v>
      </c>
      <c r="D4">
        <v>4398</v>
      </c>
      <c r="G4" t="s">
        <v>13</v>
      </c>
      <c r="I4" t="s">
        <v>11</v>
      </c>
    </row>
    <row r="5" spans="1:9" x14ac:dyDescent="0.3">
      <c r="A5" t="s">
        <v>13</v>
      </c>
      <c r="B5">
        <v>5147</v>
      </c>
      <c r="C5" t="s">
        <v>11</v>
      </c>
      <c r="D5">
        <v>4617</v>
      </c>
      <c r="F5" t="s">
        <v>28</v>
      </c>
      <c r="G5">
        <f>AVERAGE(B2:B43)</f>
        <v>4692.3809523809523</v>
      </c>
      <c r="I5">
        <f>AVERAGE(D2:D54)</f>
        <v>4678.2075471698117</v>
      </c>
    </row>
    <row r="6" spans="1:9" x14ac:dyDescent="0.3">
      <c r="A6" t="s">
        <v>13</v>
      </c>
      <c r="B6">
        <v>4040</v>
      </c>
      <c r="C6" t="s">
        <v>11</v>
      </c>
      <c r="D6">
        <v>5072</v>
      </c>
      <c r="F6" t="s">
        <v>50</v>
      </c>
      <c r="G6">
        <f>_xlfn.STDEV.S(B2:B43)</f>
        <v>474.90409570369468</v>
      </c>
      <c r="I6">
        <f>_xlfn.STDEV.S(D2:D54)</f>
        <v>436.77239973779712</v>
      </c>
    </row>
    <row r="7" spans="1:9" x14ac:dyDescent="0.3">
      <c r="A7" t="s">
        <v>13</v>
      </c>
      <c r="B7">
        <v>4267</v>
      </c>
      <c r="C7" t="s">
        <v>11</v>
      </c>
      <c r="D7">
        <v>5065</v>
      </c>
      <c r="F7" t="s">
        <v>40</v>
      </c>
      <c r="G7">
        <v>42</v>
      </c>
      <c r="I7">
        <v>53</v>
      </c>
    </row>
    <row r="8" spans="1:9" x14ac:dyDescent="0.3">
      <c r="A8" t="s">
        <v>13</v>
      </c>
      <c r="B8">
        <v>4107</v>
      </c>
      <c r="C8" t="s">
        <v>11</v>
      </c>
      <c r="D8">
        <v>5473</v>
      </c>
      <c r="F8" t="s">
        <v>49</v>
      </c>
      <c r="G8">
        <f>_xlfn.VAR.S(B2:B43)</f>
        <v>225533.90011614401</v>
      </c>
      <c r="I8">
        <f>_xlfn.VAR.S(D2:D54)</f>
        <v>190770.12917271402</v>
      </c>
    </row>
    <row r="9" spans="1:9" x14ac:dyDescent="0.3">
      <c r="A9" t="s">
        <v>13</v>
      </c>
      <c r="B9">
        <v>4903</v>
      </c>
      <c r="C9" t="s">
        <v>11</v>
      </c>
      <c r="D9">
        <v>4708</v>
      </c>
    </row>
    <row r="10" spans="1:9" x14ac:dyDescent="0.3">
      <c r="A10" t="s">
        <v>13</v>
      </c>
      <c r="B10">
        <v>4362</v>
      </c>
      <c r="C10" t="s">
        <v>11</v>
      </c>
      <c r="D10">
        <v>5022</v>
      </c>
      <c r="G10">
        <f>G8/G7</f>
        <v>5369.8547646700954</v>
      </c>
      <c r="I10">
        <f>I8/I7</f>
        <v>3599.4363994851701</v>
      </c>
    </row>
    <row r="11" spans="1:9" x14ac:dyDescent="0.3">
      <c r="A11" t="s">
        <v>13</v>
      </c>
      <c r="B11">
        <v>4058</v>
      </c>
      <c r="C11" t="s">
        <v>11</v>
      </c>
      <c r="D11">
        <v>5430</v>
      </c>
      <c r="F11" t="s">
        <v>51</v>
      </c>
      <c r="G11">
        <f>SQRT(G10+I10)</f>
        <v>94.706341731455694</v>
      </c>
    </row>
    <row r="12" spans="1:9" x14ac:dyDescent="0.3">
      <c r="A12" t="s">
        <v>13</v>
      </c>
      <c r="B12">
        <v>4795</v>
      </c>
      <c r="C12" t="s">
        <v>11</v>
      </c>
      <c r="D12">
        <v>5341</v>
      </c>
    </row>
    <row r="13" spans="1:9" x14ac:dyDescent="0.3">
      <c r="A13" t="s">
        <v>13</v>
      </c>
      <c r="B13">
        <v>4662</v>
      </c>
      <c r="C13" t="s">
        <v>11</v>
      </c>
      <c r="D13">
        <v>5398</v>
      </c>
      <c r="G13">
        <f>G5-I5</f>
        <v>14.173405211140562</v>
      </c>
    </row>
    <row r="14" spans="1:9" x14ac:dyDescent="0.3">
      <c r="A14" t="s">
        <v>13</v>
      </c>
      <c r="B14">
        <v>4731</v>
      </c>
      <c r="C14" t="s">
        <v>11</v>
      </c>
      <c r="D14">
        <v>4790</v>
      </c>
      <c r="F14" t="s">
        <v>60</v>
      </c>
      <c r="G14">
        <f>G13/G11</f>
        <v>0.14965634773783071</v>
      </c>
    </row>
    <row r="15" spans="1:9" x14ac:dyDescent="0.3">
      <c r="A15" t="s">
        <v>13</v>
      </c>
      <c r="B15">
        <v>4769</v>
      </c>
      <c r="C15" t="s">
        <v>11</v>
      </c>
      <c r="D15">
        <v>4652</v>
      </c>
    </row>
    <row r="16" spans="1:9" x14ac:dyDescent="0.3">
      <c r="A16" t="s">
        <v>13</v>
      </c>
      <c r="B16">
        <v>5239</v>
      </c>
      <c r="C16" t="s">
        <v>11</v>
      </c>
      <c r="D16">
        <v>4040</v>
      </c>
    </row>
    <row r="17" spans="1:6" x14ac:dyDescent="0.3">
      <c r="A17" t="s">
        <v>13</v>
      </c>
      <c r="B17">
        <v>5296</v>
      </c>
      <c r="C17" t="s">
        <v>11</v>
      </c>
      <c r="D17">
        <v>4204</v>
      </c>
      <c r="F17" s="5" t="s">
        <v>52</v>
      </c>
    </row>
    <row r="18" spans="1:6" x14ac:dyDescent="0.3">
      <c r="A18" t="s">
        <v>13</v>
      </c>
      <c r="B18">
        <v>5102</v>
      </c>
      <c r="C18" t="s">
        <v>11</v>
      </c>
      <c r="D18">
        <v>4277</v>
      </c>
    </row>
    <row r="19" spans="1:6" x14ac:dyDescent="0.3">
      <c r="A19" t="s">
        <v>13</v>
      </c>
      <c r="B19">
        <v>5024</v>
      </c>
      <c r="C19" t="s">
        <v>11</v>
      </c>
      <c r="D19">
        <v>4636</v>
      </c>
    </row>
    <row r="20" spans="1:6" x14ac:dyDescent="0.3">
      <c r="A20" t="s">
        <v>13</v>
      </c>
      <c r="B20">
        <v>4142</v>
      </c>
      <c r="C20" t="s">
        <v>11</v>
      </c>
      <c r="D20">
        <v>4099</v>
      </c>
    </row>
    <row r="21" spans="1:6" x14ac:dyDescent="0.3">
      <c r="A21" t="s">
        <v>13</v>
      </c>
      <c r="B21">
        <v>5229</v>
      </c>
      <c r="C21" t="s">
        <v>11</v>
      </c>
      <c r="D21">
        <v>4626</v>
      </c>
    </row>
    <row r="22" spans="1:6" x14ac:dyDescent="0.3">
      <c r="A22" t="s">
        <v>13</v>
      </c>
      <c r="B22">
        <v>4357</v>
      </c>
      <c r="C22" t="s">
        <v>11</v>
      </c>
      <c r="D22">
        <v>4723</v>
      </c>
    </row>
    <row r="23" spans="1:6" x14ac:dyDescent="0.3">
      <c r="A23" t="s">
        <v>13</v>
      </c>
      <c r="B23">
        <v>4306</v>
      </c>
      <c r="C23" t="s">
        <v>11</v>
      </c>
      <c r="D23">
        <v>5162</v>
      </c>
    </row>
    <row r="24" spans="1:6" x14ac:dyDescent="0.3">
      <c r="A24" t="s">
        <v>13</v>
      </c>
      <c r="B24">
        <v>4770</v>
      </c>
      <c r="C24" t="s">
        <v>11</v>
      </c>
      <c r="D24">
        <v>4462</v>
      </c>
    </row>
    <row r="25" spans="1:6" x14ac:dyDescent="0.3">
      <c r="A25" t="s">
        <v>13</v>
      </c>
      <c r="B25">
        <v>4582</v>
      </c>
      <c r="C25" t="s">
        <v>11</v>
      </c>
      <c r="D25">
        <v>5148</v>
      </c>
    </row>
    <row r="26" spans="1:6" x14ac:dyDescent="0.3">
      <c r="A26" t="s">
        <v>13</v>
      </c>
      <c r="B26">
        <v>4020</v>
      </c>
      <c r="C26" t="s">
        <v>11</v>
      </c>
      <c r="D26">
        <v>4198</v>
      </c>
    </row>
    <row r="27" spans="1:6" x14ac:dyDescent="0.3">
      <c r="A27" t="s">
        <v>13</v>
      </c>
      <c r="B27">
        <v>5431</v>
      </c>
      <c r="C27" t="s">
        <v>11</v>
      </c>
      <c r="D27">
        <v>4350</v>
      </c>
    </row>
    <row r="28" spans="1:6" x14ac:dyDescent="0.3">
      <c r="A28" t="s">
        <v>13</v>
      </c>
      <c r="B28">
        <v>4753</v>
      </c>
      <c r="C28" t="s">
        <v>11</v>
      </c>
      <c r="D28">
        <v>4466</v>
      </c>
    </row>
    <row r="29" spans="1:6" x14ac:dyDescent="0.3">
      <c r="A29" t="s">
        <v>13</v>
      </c>
      <c r="B29">
        <v>5360</v>
      </c>
      <c r="C29" t="s">
        <v>11</v>
      </c>
      <c r="D29">
        <v>5114</v>
      </c>
    </row>
    <row r="30" spans="1:6" x14ac:dyDescent="0.3">
      <c r="A30" t="s">
        <v>13</v>
      </c>
      <c r="B30">
        <v>5240</v>
      </c>
      <c r="C30" t="s">
        <v>11</v>
      </c>
      <c r="D30">
        <v>5367</v>
      </c>
    </row>
    <row r="31" spans="1:6" x14ac:dyDescent="0.3">
      <c r="A31" t="s">
        <v>13</v>
      </c>
      <c r="B31">
        <v>4135</v>
      </c>
      <c r="C31" t="s">
        <v>11</v>
      </c>
      <c r="D31">
        <v>4315</v>
      </c>
    </row>
    <row r="32" spans="1:6" x14ac:dyDescent="0.3">
      <c r="A32" t="s">
        <v>13</v>
      </c>
      <c r="B32">
        <v>5279</v>
      </c>
      <c r="C32" t="s">
        <v>11</v>
      </c>
      <c r="D32">
        <v>4641</v>
      </c>
    </row>
    <row r="33" spans="1:4" x14ac:dyDescent="0.3">
      <c r="A33" t="s">
        <v>13</v>
      </c>
      <c r="B33">
        <v>5428</v>
      </c>
      <c r="C33" t="s">
        <v>11</v>
      </c>
      <c r="D33">
        <v>4001</v>
      </c>
    </row>
    <row r="34" spans="1:4" x14ac:dyDescent="0.3">
      <c r="A34" t="s">
        <v>13</v>
      </c>
      <c r="B34">
        <v>4261</v>
      </c>
      <c r="C34" t="s">
        <v>11</v>
      </c>
      <c r="D34">
        <v>4799</v>
      </c>
    </row>
    <row r="35" spans="1:4" x14ac:dyDescent="0.3">
      <c r="A35" t="s">
        <v>13</v>
      </c>
      <c r="B35">
        <v>4414</v>
      </c>
      <c r="C35" t="s">
        <v>11</v>
      </c>
      <c r="D35">
        <v>4242</v>
      </c>
    </row>
    <row r="36" spans="1:4" x14ac:dyDescent="0.3">
      <c r="A36" t="s">
        <v>13</v>
      </c>
      <c r="B36">
        <v>4009</v>
      </c>
      <c r="C36" t="s">
        <v>11</v>
      </c>
      <c r="D36">
        <v>4810</v>
      </c>
    </row>
    <row r="37" spans="1:4" x14ac:dyDescent="0.3">
      <c r="A37" t="s">
        <v>13</v>
      </c>
      <c r="B37">
        <v>5085</v>
      </c>
      <c r="C37" t="s">
        <v>11</v>
      </c>
      <c r="D37">
        <v>4192</v>
      </c>
    </row>
    <row r="38" spans="1:4" x14ac:dyDescent="0.3">
      <c r="A38" t="s">
        <v>13</v>
      </c>
      <c r="B38">
        <v>4021</v>
      </c>
      <c r="C38" t="s">
        <v>11</v>
      </c>
      <c r="D38">
        <v>5142</v>
      </c>
    </row>
    <row r="39" spans="1:4" x14ac:dyDescent="0.3">
      <c r="A39" t="s">
        <v>13</v>
      </c>
      <c r="B39">
        <v>4984</v>
      </c>
      <c r="C39" t="s">
        <v>11</v>
      </c>
      <c r="D39">
        <v>4813</v>
      </c>
    </row>
    <row r="40" spans="1:4" x14ac:dyDescent="0.3">
      <c r="A40" t="s">
        <v>13</v>
      </c>
      <c r="B40">
        <v>4180</v>
      </c>
      <c r="C40" t="s">
        <v>11</v>
      </c>
      <c r="D40">
        <v>4257</v>
      </c>
    </row>
    <row r="41" spans="1:4" x14ac:dyDescent="0.3">
      <c r="A41" t="s">
        <v>13</v>
      </c>
      <c r="B41">
        <v>4194</v>
      </c>
      <c r="C41" t="s">
        <v>11</v>
      </c>
      <c r="D41">
        <v>4820</v>
      </c>
    </row>
    <row r="42" spans="1:4" x14ac:dyDescent="0.3">
      <c r="A42" t="s">
        <v>13</v>
      </c>
      <c r="B42">
        <v>5402</v>
      </c>
      <c r="C42" t="s">
        <v>11</v>
      </c>
      <c r="D42">
        <v>5200</v>
      </c>
    </row>
    <row r="43" spans="1:4" x14ac:dyDescent="0.3">
      <c r="A43" t="s">
        <v>13</v>
      </c>
      <c r="B43">
        <v>4429</v>
      </c>
      <c r="C43" t="s">
        <v>11</v>
      </c>
      <c r="D43">
        <v>4080</v>
      </c>
    </row>
    <row r="44" spans="1:4" x14ac:dyDescent="0.3">
      <c r="C44" t="s">
        <v>11</v>
      </c>
      <c r="D44">
        <v>5371</v>
      </c>
    </row>
    <row r="45" spans="1:4" x14ac:dyDescent="0.3">
      <c r="C45" t="s">
        <v>11</v>
      </c>
      <c r="D45">
        <v>4491</v>
      </c>
    </row>
    <row r="46" spans="1:4" x14ac:dyDescent="0.3">
      <c r="C46" t="s">
        <v>11</v>
      </c>
      <c r="D46">
        <v>4110</v>
      </c>
    </row>
    <row r="47" spans="1:4" x14ac:dyDescent="0.3">
      <c r="C47" t="s">
        <v>11</v>
      </c>
      <c r="D47">
        <v>4802</v>
      </c>
    </row>
    <row r="48" spans="1:4" x14ac:dyDescent="0.3">
      <c r="C48" t="s">
        <v>11</v>
      </c>
      <c r="D48">
        <v>5327</v>
      </c>
    </row>
    <row r="49" spans="3:4" x14ac:dyDescent="0.3">
      <c r="C49" t="s">
        <v>11</v>
      </c>
      <c r="D49">
        <v>4387</v>
      </c>
    </row>
    <row r="50" spans="3:4" x14ac:dyDescent="0.3">
      <c r="C50" t="s">
        <v>11</v>
      </c>
      <c r="D50">
        <v>4993</v>
      </c>
    </row>
    <row r="51" spans="3:4" x14ac:dyDescent="0.3">
      <c r="C51" t="s">
        <v>11</v>
      </c>
      <c r="D51">
        <v>4158</v>
      </c>
    </row>
    <row r="52" spans="3:4" x14ac:dyDescent="0.3">
      <c r="C52" t="s">
        <v>11</v>
      </c>
      <c r="D52">
        <v>4459</v>
      </c>
    </row>
    <row r="53" spans="3:4" x14ac:dyDescent="0.3">
      <c r="C53" t="s">
        <v>11</v>
      </c>
      <c r="D53">
        <v>4083</v>
      </c>
    </row>
    <row r="54" spans="3:4" x14ac:dyDescent="0.3">
      <c r="C54" t="s">
        <v>11</v>
      </c>
      <c r="D54">
        <v>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Que-Ans</vt:lpstr>
      <vt:lpstr>Sheet2</vt:lpstr>
      <vt:lpstr>Ans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POOJA PAREKH</cp:lastModifiedBy>
  <dcterms:created xsi:type="dcterms:W3CDTF">2025-01-04T05:22:31Z</dcterms:created>
  <dcterms:modified xsi:type="dcterms:W3CDTF">2025-05-03T04:06:48Z</dcterms:modified>
</cp:coreProperties>
</file>