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480" windowHeight="11640" tabRatio="891" activeTab="2"/>
  </bookViews>
  <sheets>
    <sheet name="FINAL" sheetId="1" r:id="rId1"/>
    <sheet name="CPCC-J" sheetId="19" r:id="rId2"/>
    <sheet name="CHECK" sheetId="21" r:id="rId3"/>
  </sheets>
  <calcPr calcId="124519"/>
</workbook>
</file>

<file path=xl/calcChain.xml><?xml version="1.0" encoding="utf-8"?>
<calcChain xmlns="http://schemas.openxmlformats.org/spreadsheetml/2006/main">
  <c r="B13" i="21"/>
  <c r="B12"/>
  <c r="B11"/>
  <c r="B10"/>
  <c r="H5"/>
  <c r="H4"/>
  <c r="E5"/>
  <c r="H3"/>
  <c r="H2"/>
  <c r="E4"/>
  <c r="E3"/>
  <c r="E2"/>
  <c r="B5"/>
  <c r="B4"/>
  <c r="B3"/>
  <c r="B2"/>
  <c r="E11" i="1"/>
  <c r="D51" i="19" l="1"/>
  <c r="D43"/>
  <c r="B4" l="1"/>
  <c r="M16" i="1" l="1"/>
  <c r="M14"/>
  <c r="M12"/>
  <c r="M10"/>
  <c r="M6"/>
  <c r="M11"/>
  <c r="M13"/>
  <c r="M15"/>
  <c r="M17"/>
  <c r="I46" l="1"/>
  <c r="K42" l="1"/>
  <c r="J42" l="1"/>
  <c r="I42" l="1"/>
  <c r="H42"/>
  <c r="G42"/>
  <c r="F42"/>
  <c r="E42"/>
  <c r="L41" l="1"/>
  <c r="K41"/>
  <c r="J41"/>
  <c r="I41"/>
  <c r="H41"/>
  <c r="G41"/>
  <c r="F41"/>
  <c r="E41"/>
  <c r="I40" l="1"/>
  <c r="H40" s="1"/>
  <c r="K39" l="1"/>
  <c r="I39"/>
  <c r="H39" s="1"/>
  <c r="L38"/>
  <c r="L40" s="1"/>
  <c r="K38"/>
  <c r="K40" s="1"/>
  <c r="J38" l="1"/>
  <c r="I38"/>
  <c r="H38" s="1"/>
  <c r="G38"/>
  <c r="G40" s="1"/>
  <c r="F38"/>
  <c r="F40" s="1"/>
  <c r="E38"/>
  <c r="H37"/>
  <c r="E37"/>
  <c r="G39" l="1"/>
  <c r="F39" s="1"/>
  <c r="E40"/>
  <c r="E39"/>
  <c r="J40"/>
  <c r="J39"/>
  <c r="H36"/>
  <c r="G36" l="1"/>
  <c r="F36" l="1"/>
  <c r="E36" l="1"/>
  <c r="M36" s="1"/>
  <c r="E35" l="1"/>
  <c r="H34"/>
  <c r="G34"/>
  <c r="F34"/>
  <c r="O33" l="1"/>
  <c r="G33"/>
  <c r="F33"/>
  <c r="E33"/>
  <c r="H32"/>
  <c r="G32"/>
  <c r="E32"/>
  <c r="O31"/>
  <c r="L31"/>
  <c r="K31"/>
  <c r="E34" l="1"/>
  <c r="M34" s="1"/>
  <c r="J31"/>
  <c r="I31"/>
  <c r="G31"/>
  <c r="F31"/>
  <c r="E31"/>
  <c r="I30"/>
  <c r="U27"/>
  <c r="T27"/>
  <c r="R27"/>
  <c r="Q27"/>
  <c r="P27"/>
  <c r="O27"/>
  <c r="M31" l="1"/>
  <c r="L27"/>
  <c r="K27"/>
  <c r="J27" l="1"/>
  <c r="I27"/>
  <c r="G27"/>
  <c r="F27"/>
  <c r="U25"/>
  <c r="T25"/>
  <c r="R25"/>
  <c r="Q25"/>
  <c r="P25"/>
  <c r="O25"/>
  <c r="M27" l="1"/>
  <c r="L25"/>
  <c r="K25"/>
  <c r="J25"/>
  <c r="I25"/>
  <c r="G25"/>
  <c r="F25"/>
  <c r="U23"/>
  <c r="T23"/>
  <c r="R23"/>
  <c r="Q23"/>
  <c r="P23"/>
  <c r="O23"/>
  <c r="M25" l="1"/>
  <c r="L23"/>
  <c r="K23"/>
  <c r="J23"/>
  <c r="I23"/>
  <c r="G23"/>
  <c r="F23" l="1"/>
  <c r="M23" s="1"/>
  <c r="U21"/>
  <c r="T21"/>
  <c r="R21" s="1"/>
  <c r="Q21" s="1"/>
  <c r="P21"/>
  <c r="O21"/>
  <c r="L21" l="1"/>
  <c r="K21" l="1"/>
  <c r="J21" l="1"/>
  <c r="I21"/>
  <c r="G21" l="1"/>
  <c r="F21"/>
  <c r="M21" l="1"/>
  <c r="M4" l="1"/>
  <c r="M3"/>
</calcChain>
</file>

<file path=xl/sharedStrings.xml><?xml version="1.0" encoding="utf-8"?>
<sst xmlns="http://schemas.openxmlformats.org/spreadsheetml/2006/main" count="213" uniqueCount="120">
  <si>
    <t>MW</t>
  </si>
  <si>
    <t xml:space="preserve"> </t>
  </si>
  <si>
    <t>MAX</t>
  </si>
  <si>
    <t>MIN</t>
  </si>
  <si>
    <t>TIME</t>
  </si>
  <si>
    <t>GUJ</t>
  </si>
  <si>
    <t>M.P.</t>
  </si>
  <si>
    <t>CHG</t>
  </si>
  <si>
    <t>MAH</t>
  </si>
  <si>
    <t>GOA</t>
  </si>
  <si>
    <t>W.R.</t>
  </si>
  <si>
    <t>MP L.S</t>
  </si>
  <si>
    <t>CSEB L.S.</t>
  </si>
  <si>
    <t>MSEB DEMAND</t>
  </si>
  <si>
    <t>MSEB L.S.</t>
  </si>
  <si>
    <t>PEAK DEMAND.AT 19 HRS</t>
  </si>
  <si>
    <t>AVAILABLTY AT 19 HRS</t>
  </si>
  <si>
    <t>PEAK DEMAND AT 20 HRS</t>
  </si>
  <si>
    <t>AVAILABLTY AT 20 HRS</t>
  </si>
  <si>
    <t>PEAK DEMAND AT 21 HRS</t>
  </si>
  <si>
    <t>AVAILABLTY AT 21 HRS</t>
  </si>
  <si>
    <t>PEAK DEMAND AT 22 HRS</t>
  </si>
  <si>
    <t>AVAILABLTY AT 22 HRS</t>
  </si>
  <si>
    <t>SHORTFALL</t>
  </si>
  <si>
    <t>CONSTS. GENER</t>
  </si>
  <si>
    <t xml:space="preserve"> DRAWAL</t>
  </si>
  <si>
    <t>REQUIRMENT.</t>
  </si>
  <si>
    <t>AVAILABILITY.</t>
  </si>
  <si>
    <t>FREQ=</t>
  </si>
  <si>
    <t>LOAD SHEDDING</t>
  </si>
  <si>
    <t>MAX DEMAND  OF THE DAY</t>
  </si>
  <si>
    <t>HYDRO GEN(MUS)</t>
  </si>
  <si>
    <t>WIND</t>
  </si>
  <si>
    <t>DD</t>
  </si>
  <si>
    <t>DNH</t>
  </si>
  <si>
    <t>DD L.S</t>
  </si>
  <si>
    <t>DNH L.S</t>
  </si>
  <si>
    <t xml:space="preserve"> DRAWAL(MUS)</t>
  </si>
  <si>
    <t>REQUIRMENT.(MUS)</t>
  </si>
  <si>
    <t>AVAILABILITY.(MUS)</t>
  </si>
  <si>
    <t>SHORTFALL(MUS)</t>
  </si>
  <si>
    <t>PEAK FREQ FROM MSEB SHEET</t>
  </si>
  <si>
    <t xml:space="preserve">3 O'Clock DEMAND </t>
  </si>
  <si>
    <t>OFF- PEAK FREQ FROM MSEB SHEET</t>
  </si>
  <si>
    <t>B'padar Imp</t>
  </si>
  <si>
    <t>B'padar Exp</t>
  </si>
  <si>
    <t>IMP</t>
  </si>
  <si>
    <t>EXP</t>
  </si>
  <si>
    <t>B-Kota /Badod</t>
  </si>
  <si>
    <t>A-Malan/Mehgao</t>
  </si>
  <si>
    <t>MU</t>
  </si>
  <si>
    <t>SOLAR(MU)</t>
  </si>
  <si>
    <t xml:space="preserve"> SIMUL. Peak DEMD</t>
  </si>
  <si>
    <t xml:space="preserve"> SIMUL. Peak DEMD + L.S.</t>
  </si>
  <si>
    <t>LOAD SHEDDING ( L.S.)</t>
  </si>
  <si>
    <t>STATE GENERATION</t>
  </si>
  <si>
    <t>SR</t>
  </si>
  <si>
    <t>ESIL</t>
  </si>
  <si>
    <t>SOLAR</t>
  </si>
  <si>
    <t xml:space="preserve">Date: </t>
  </si>
  <si>
    <t>VOLTAGES</t>
  </si>
  <si>
    <t>PREVIOUS DAY</t>
  </si>
  <si>
    <t>MW (MAX)</t>
  </si>
  <si>
    <t>BLOCK NO-1&amp;2</t>
  </si>
  <si>
    <t>Time :</t>
  </si>
  <si>
    <t>B'WATI HVDC</t>
  </si>
  <si>
    <t>765kV Solapur-Raichur# I</t>
  </si>
  <si>
    <t>765kV Solapur-Raichur# II</t>
  </si>
  <si>
    <t>ER</t>
  </si>
  <si>
    <t>VOLTAGES(400kV)</t>
  </si>
  <si>
    <t>S/S</t>
  </si>
  <si>
    <t>Rourkela # 2 (SEL- 1)</t>
  </si>
  <si>
    <t>R'kela #  4 (SEL-2)</t>
  </si>
  <si>
    <t>B'padar #  1,2&amp;3</t>
  </si>
  <si>
    <t>765kv Dharamjaygarh- Jharsuguda # 1</t>
  </si>
  <si>
    <t>NR</t>
  </si>
  <si>
    <t>SI/RTAMC</t>
  </si>
  <si>
    <t>VHVDC</t>
  </si>
  <si>
    <t>765kv Dharamjaygarh- Jharsuguda # 2</t>
  </si>
  <si>
    <t>765kV Agra- Gwalior #1&amp;2</t>
  </si>
  <si>
    <t>400kV Zerda - Kankroli</t>
  </si>
  <si>
    <t>400kV Zerda - Bhinmal</t>
  </si>
  <si>
    <t>765kV Gwalior-Jaipur #1&amp;2</t>
  </si>
  <si>
    <t>Ranchi-Sipat #I&amp;II</t>
  </si>
  <si>
    <t>Un Restricted &gt;&gt;</t>
  </si>
  <si>
    <t xml:space="preserve">           Catered&gt;&gt;</t>
  </si>
  <si>
    <t>if(Un res &lt; Cat) Unres=Cat</t>
  </si>
  <si>
    <t>(shortfall shd be +ve)</t>
  </si>
  <si>
    <t>(L.S should be +ve)</t>
  </si>
  <si>
    <t>For Gujrat</t>
  </si>
  <si>
    <t xml:space="preserve">   SEONI    765 kV</t>
  </si>
  <si>
    <t>GWL       765 kV</t>
  </si>
  <si>
    <t>GWL       400 kV</t>
  </si>
  <si>
    <t>Vindhyachal - Rihand</t>
  </si>
  <si>
    <t>765kv Ranchi-Dharamjaygarh # 1</t>
  </si>
  <si>
    <t>765kv Ranchi-Dharamjaygarh # 2</t>
  </si>
  <si>
    <t>APL HVDC</t>
  </si>
  <si>
    <t>Comment:</t>
  </si>
  <si>
    <t>Data Not Available fill that block with red</t>
  </si>
  <si>
    <t>R'kela #  1(Raigarh-Sundargarh#1</t>
  </si>
  <si>
    <t>R'kela #  1(Raigarh-Sundargarh#2</t>
  </si>
  <si>
    <t>WRTS - II/Vadodara</t>
  </si>
  <si>
    <t xml:space="preserve">INTER REGIOL EXCHANGE OF WRTS    </t>
  </si>
  <si>
    <t>INTER REGIOL EXCHANGE</t>
  </si>
  <si>
    <t>ME OF THE HVDC/HVAC STATION</t>
  </si>
  <si>
    <t>400kV render-Kolhapur(GIS)-1</t>
  </si>
  <si>
    <t>400kV render-Kolhapur(GIS)-2</t>
  </si>
  <si>
    <t xml:space="preserve"> BINA     765 kV</t>
  </si>
  <si>
    <t>BINA              400 kV</t>
  </si>
  <si>
    <t>04:00</t>
  </si>
  <si>
    <t>17:38 to 21:07</t>
  </si>
  <si>
    <t>12:18 to 14:38</t>
  </si>
  <si>
    <t>00:00 to 24:00</t>
  </si>
  <si>
    <t>Solar</t>
  </si>
  <si>
    <t>GUVNL data checking</t>
  </si>
  <si>
    <t xml:space="preserve">HYDRO </t>
  </si>
  <si>
    <t>MPSEB data checking</t>
  </si>
  <si>
    <t>Short fall</t>
  </si>
  <si>
    <t>CSEB data checking</t>
  </si>
  <si>
    <t>MSEB data checking</t>
  </si>
</sst>
</file>

<file path=xl/styles.xml><?xml version="1.0" encoding="utf-8"?>
<styleSheet xmlns="http://schemas.openxmlformats.org/spreadsheetml/2006/main">
  <numFmts count="9">
    <numFmt numFmtId="44" formatCode="_(&quot;$&quot;* #,##0.00_);_(&quot;$&quot;* \(#,##0.00\);_(&quot;$&quot;* &quot;-&quot;??_);_(@_)"/>
    <numFmt numFmtId="164" formatCode="0.00_)"/>
    <numFmt numFmtId="166" formatCode="0.000"/>
    <numFmt numFmtId="169" formatCode="0.0000"/>
    <numFmt numFmtId="174" formatCode="[$-1010439]d\ mmmm\ yyyy;@"/>
    <numFmt numFmtId="175" formatCode="h:mm;@"/>
    <numFmt numFmtId="176" formatCode="00\:00"/>
    <numFmt numFmtId="177" formatCode="[$-14009]dd/mm/yy;@"/>
    <numFmt numFmtId="178" formatCode="[$-1000000]h:mm;@"/>
  </numFmts>
  <fonts count="8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sz val="12"/>
      <name val="Arial"/>
      <family val="2"/>
    </font>
    <font>
      <b/>
      <sz val="10"/>
      <name val="Arial"/>
      <family val="2"/>
    </font>
    <font>
      <sz val="10"/>
      <name val="Arial"/>
      <family val="2"/>
    </font>
    <font>
      <b/>
      <sz val="14"/>
      <color indexed="12"/>
      <name val="Arial"/>
      <family val="2"/>
    </font>
    <font>
      <b/>
      <sz val="26"/>
      <name val="Arial"/>
      <family val="2"/>
    </font>
    <font>
      <sz val="14"/>
      <color indexed="12"/>
      <name val="Arial"/>
      <family val="2"/>
    </font>
    <font>
      <sz val="14"/>
      <name val="Arial"/>
      <family val="2"/>
    </font>
    <font>
      <sz val="10"/>
      <color indexed="12"/>
      <name val="Arial"/>
      <family val="2"/>
    </font>
    <font>
      <b/>
      <sz val="10"/>
      <color indexed="12"/>
      <name val="Arial"/>
      <family val="2"/>
    </font>
    <font>
      <b/>
      <sz val="8"/>
      <name val="Arial"/>
      <family val="2"/>
    </font>
    <font>
      <b/>
      <sz val="10"/>
      <color indexed="48"/>
      <name val="Arial"/>
      <family val="2"/>
    </font>
    <font>
      <sz val="11"/>
      <color indexed="8"/>
      <name val="Calibri"/>
      <family val="2"/>
    </font>
    <font>
      <b/>
      <sz val="14"/>
      <color indexed="10"/>
      <name val="Arial"/>
      <family val="2"/>
    </font>
    <font>
      <b/>
      <sz val="14"/>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Arial"/>
      <family val="2"/>
    </font>
    <font>
      <b/>
      <sz val="12"/>
      <color indexed="12"/>
      <name val="Arial"/>
      <family val="2"/>
    </font>
    <font>
      <b/>
      <sz val="11"/>
      <name val="Arial"/>
      <family val="2"/>
    </font>
    <font>
      <sz val="11"/>
      <color rgb="FF000000"/>
      <name val="Calibri"/>
      <family val="2"/>
    </font>
    <font>
      <b/>
      <sz val="10"/>
      <color rgb="FFFF0000"/>
      <name val="Arial"/>
      <family val="2"/>
    </font>
    <font>
      <b/>
      <u/>
      <sz val="14"/>
      <name val="Shusha"/>
    </font>
    <font>
      <sz val="16"/>
      <color theme="1"/>
      <name val="Times New Roman"/>
      <family val="1"/>
    </font>
    <font>
      <b/>
      <sz val="22"/>
      <name val="Times New Roman"/>
      <family val="1"/>
    </font>
    <font>
      <sz val="22"/>
      <color theme="1"/>
      <name val="Times New Roman"/>
      <family val="1"/>
    </font>
    <font>
      <b/>
      <sz val="22"/>
      <color theme="1"/>
      <name val="Times New Roman"/>
      <family val="1"/>
    </font>
    <font>
      <sz val="22"/>
      <color theme="1"/>
      <name val="Calibri"/>
      <family val="2"/>
      <scheme val="minor"/>
    </font>
    <font>
      <sz val="20"/>
      <color theme="1"/>
      <name val="Times New Roman"/>
      <family val="1"/>
    </font>
    <font>
      <sz val="20"/>
      <name val="Times New Roman"/>
      <family val="1"/>
    </font>
    <font>
      <b/>
      <sz val="18"/>
      <name val="Times New Roman"/>
      <family val="1"/>
    </font>
    <font>
      <b/>
      <sz val="16"/>
      <color theme="1"/>
      <name val="Times New Roman"/>
      <family val="1"/>
    </font>
    <font>
      <b/>
      <sz val="26"/>
      <color indexed="8"/>
      <name val="Times New Roman"/>
      <family val="1"/>
    </font>
    <font>
      <b/>
      <sz val="26"/>
      <color indexed="8"/>
      <name val="Arial"/>
      <family val="2"/>
    </font>
    <font>
      <sz val="10"/>
      <color rgb="FF00B050"/>
      <name val="Arial"/>
      <family val="2"/>
    </font>
    <font>
      <b/>
      <sz val="10"/>
      <color rgb="FF00B050"/>
      <name val="Arial"/>
      <family val="2"/>
    </font>
    <font>
      <sz val="18"/>
      <color theme="1"/>
      <name val="Times New Roman"/>
      <family val="1"/>
    </font>
    <font>
      <sz val="16"/>
      <name val="Arial"/>
      <family val="2"/>
    </font>
    <font>
      <sz val="24"/>
      <color indexed="8"/>
      <name val="Calibri"/>
      <family val="2"/>
    </font>
    <font>
      <sz val="12"/>
      <name val="Helv"/>
    </font>
    <font>
      <sz val="11"/>
      <color indexed="8"/>
      <name val="Calibri"/>
      <family val="2"/>
      <charset val="134"/>
    </font>
    <font>
      <sz val="11"/>
      <color indexed="8"/>
      <name val="Mangal"/>
      <family val="2"/>
    </font>
    <font>
      <u/>
      <sz val="10"/>
      <color indexed="12"/>
      <name val="Arial"/>
      <family val="2"/>
    </font>
    <font>
      <sz val="11"/>
      <color theme="1"/>
      <name val="Calibri"/>
      <family val="2"/>
      <charset val="1"/>
      <scheme val="minor"/>
    </font>
    <font>
      <sz val="22"/>
      <name val="Calibri"/>
      <family val="2"/>
      <scheme val="minor"/>
    </font>
    <font>
      <b/>
      <sz val="18"/>
      <color indexed="8"/>
      <name val="Arial"/>
      <family val="2"/>
    </font>
    <font>
      <sz val="22"/>
      <color rgb="FF000000"/>
      <name val="Calibri"/>
      <family val="2"/>
      <scheme val="minor"/>
    </font>
    <font>
      <b/>
      <sz val="20"/>
      <color indexed="8"/>
      <name val="Arial"/>
      <family val="2"/>
    </font>
    <font>
      <b/>
      <sz val="22"/>
      <color theme="1"/>
      <name val="Arial"/>
      <family val="2"/>
    </font>
    <font>
      <b/>
      <sz val="22"/>
      <name val="Arial"/>
      <family val="2"/>
    </font>
    <font>
      <b/>
      <sz val="22"/>
      <color indexed="8"/>
      <name val="Arial"/>
      <family val="2"/>
    </font>
    <font>
      <sz val="28"/>
      <color theme="1"/>
      <name val="Calibri"/>
      <family val="2"/>
      <scheme val="minor"/>
    </font>
    <font>
      <sz val="20"/>
      <name val="Arial"/>
      <family val="2"/>
    </font>
    <font>
      <b/>
      <sz val="20"/>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13"/>
        <bgColor indexed="64"/>
      </patternFill>
    </fill>
    <fill>
      <patternFill patternType="solid">
        <fgColor theme="0" tint="-0.249977111117893"/>
        <bgColor indexed="64"/>
      </patternFill>
    </fill>
    <fill>
      <patternFill patternType="solid">
        <fgColor theme="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s>
  <borders count="6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right style="medium">
        <color indexed="64"/>
      </right>
      <top style="thin">
        <color indexed="64"/>
      </top>
      <bottom/>
      <diagonal/>
    </border>
  </borders>
  <cellStyleXfs count="6313">
    <xf numFmtId="0" fontId="0" fillId="0" borderId="0"/>
    <xf numFmtId="0" fontId="32" fillId="2"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5" fillId="12"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9" borderId="0" applyNumberFormat="0" applyBorder="0" applyAlignment="0" applyProtection="0"/>
    <xf numFmtId="0" fontId="36" fillId="3" borderId="0" applyNumberFormat="0" applyBorder="0" applyAlignment="0" applyProtection="0"/>
    <xf numFmtId="0" fontId="37" fillId="20" borderId="1" applyNumberFormat="0" applyAlignment="0" applyProtection="0"/>
    <xf numFmtId="0" fontId="38" fillId="21" borderId="2" applyNumberFormat="0" applyAlignment="0" applyProtection="0"/>
    <xf numFmtId="44" fontId="23" fillId="0" borderId="0" applyFont="0" applyFill="0" applyBorder="0" applyAlignment="0" applyProtection="0"/>
    <xf numFmtId="0" fontId="39" fillId="0" borderId="0" applyNumberFormat="0" applyFill="0" applyBorder="0" applyAlignment="0" applyProtection="0"/>
    <xf numFmtId="0" fontId="40" fillId="4" borderId="0" applyNumberFormat="0" applyBorder="0" applyAlignment="0" applyProtection="0"/>
    <xf numFmtId="0" fontId="41" fillId="0" borderId="3" applyNumberFormat="0" applyFill="0" applyAlignment="0" applyProtection="0"/>
    <xf numFmtId="0" fontId="42" fillId="0" borderId="4" applyNumberFormat="0" applyFill="0" applyAlignment="0" applyProtection="0"/>
    <xf numFmtId="0" fontId="43" fillId="0" borderId="5" applyNumberFormat="0" applyFill="0" applyAlignment="0" applyProtection="0"/>
    <xf numFmtId="0" fontId="43" fillId="0" borderId="0" applyNumberFormat="0" applyFill="0" applyBorder="0" applyAlignment="0" applyProtection="0"/>
    <xf numFmtId="0" fontId="44" fillId="7" borderId="1" applyNumberFormat="0" applyAlignment="0" applyProtection="0"/>
    <xf numFmtId="0" fontId="45" fillId="0" borderId="6" applyNumberFormat="0" applyFill="0" applyAlignment="0" applyProtection="0"/>
    <xf numFmtId="0" fontId="46" fillId="22" borderId="0" applyNumberFormat="0" applyBorder="0" applyAlignment="0" applyProtection="0"/>
    <xf numFmtId="0" fontId="23" fillId="0" borderId="0"/>
    <xf numFmtId="0" fontId="23" fillId="0" borderId="0"/>
    <xf numFmtId="0" fontId="32" fillId="23" borderId="7" applyNumberFormat="0" applyFont="0" applyAlignment="0" applyProtection="0"/>
    <xf numFmtId="0" fontId="51" fillId="23" borderId="7" applyNumberFormat="0" applyFont="0" applyAlignment="0" applyProtection="0"/>
    <xf numFmtId="0" fontId="47" fillId="20" borderId="8"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0" borderId="0" applyNumberFormat="0" applyFill="0" applyBorder="0" applyAlignment="0" applyProtection="0"/>
    <xf numFmtId="0" fontId="19" fillId="0" borderId="0"/>
    <xf numFmtId="0" fontId="32" fillId="2"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5" fillId="12"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9" borderId="0" applyNumberFormat="0" applyBorder="0" applyAlignment="0" applyProtection="0"/>
    <xf numFmtId="0" fontId="36" fillId="3" borderId="0" applyNumberFormat="0" applyBorder="0" applyAlignment="0" applyProtection="0"/>
    <xf numFmtId="0" fontId="37" fillId="20" borderId="1" applyNumberFormat="0" applyAlignment="0" applyProtection="0"/>
    <xf numFmtId="0" fontId="38" fillId="21" borderId="2" applyNumberFormat="0" applyAlignment="0" applyProtection="0"/>
    <xf numFmtId="44" fontId="19" fillId="0" borderId="0" applyFont="0" applyFill="0" applyBorder="0" applyAlignment="0" applyProtection="0"/>
    <xf numFmtId="0" fontId="39" fillId="0" borderId="0" applyNumberFormat="0" applyFill="0" applyBorder="0" applyAlignment="0" applyProtection="0"/>
    <xf numFmtId="0" fontId="40" fillId="4" borderId="0" applyNumberFormat="0" applyBorder="0" applyAlignment="0" applyProtection="0"/>
    <xf numFmtId="0" fontId="41" fillId="0" borderId="3" applyNumberFormat="0" applyFill="0" applyAlignment="0" applyProtection="0"/>
    <xf numFmtId="0" fontId="42" fillId="0" borderId="4" applyNumberFormat="0" applyFill="0" applyAlignment="0" applyProtection="0"/>
    <xf numFmtId="0" fontId="43" fillId="0" borderId="5" applyNumberFormat="0" applyFill="0" applyAlignment="0" applyProtection="0"/>
    <xf numFmtId="0" fontId="43" fillId="0" borderId="0" applyNumberFormat="0" applyFill="0" applyBorder="0" applyAlignment="0" applyProtection="0"/>
    <xf numFmtId="0" fontId="44" fillId="7" borderId="1" applyNumberFormat="0" applyAlignment="0" applyProtection="0"/>
    <xf numFmtId="0" fontId="45" fillId="0" borderId="6" applyNumberFormat="0" applyFill="0" applyAlignment="0" applyProtection="0"/>
    <xf numFmtId="0" fontId="46" fillId="22" borderId="0" applyNumberFormat="0" applyBorder="0" applyAlignment="0" applyProtection="0"/>
    <xf numFmtId="0" fontId="19" fillId="0" borderId="0"/>
    <xf numFmtId="0" fontId="32" fillId="23" borderId="7" applyNumberFormat="0" applyFont="0" applyAlignment="0" applyProtection="0"/>
    <xf numFmtId="0" fontId="19" fillId="23" borderId="7" applyNumberFormat="0" applyFont="0" applyAlignment="0" applyProtection="0"/>
    <xf numFmtId="0" fontId="47" fillId="20" borderId="8"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0" borderId="0" applyNumberFormat="0" applyFill="0" applyBorder="0" applyAlignment="0" applyProtection="0"/>
    <xf numFmtId="0" fontId="19" fillId="0" borderId="0"/>
    <xf numFmtId="0" fontId="19" fillId="0" borderId="0"/>
    <xf numFmtId="0" fontId="19" fillId="0" borderId="0"/>
    <xf numFmtId="0" fontId="18" fillId="0" borderId="0"/>
    <xf numFmtId="0" fontId="19" fillId="0" borderId="0"/>
    <xf numFmtId="0" fontId="19" fillId="0" borderId="0"/>
    <xf numFmtId="0" fontId="18" fillId="0" borderId="0"/>
    <xf numFmtId="0" fontId="19" fillId="0" borderId="0"/>
    <xf numFmtId="0" fontId="19" fillId="0" borderId="0"/>
    <xf numFmtId="0" fontId="17" fillId="0" borderId="0"/>
    <xf numFmtId="0" fontId="16" fillId="0" borderId="0"/>
    <xf numFmtId="0" fontId="15" fillId="0" borderId="0"/>
    <xf numFmtId="0" fontId="14" fillId="0" borderId="0"/>
    <xf numFmtId="0" fontId="13" fillId="0" borderId="0"/>
    <xf numFmtId="0" fontId="13" fillId="0" borderId="0"/>
    <xf numFmtId="0" fontId="19" fillId="0" borderId="0"/>
    <xf numFmtId="0" fontId="12" fillId="0" borderId="0"/>
    <xf numFmtId="0" fontId="12" fillId="0" borderId="0"/>
    <xf numFmtId="0" fontId="19" fillId="0" borderId="0"/>
    <xf numFmtId="0" fontId="1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9" fillId="0" borderId="0"/>
    <xf numFmtId="0" fontId="11" fillId="0" borderId="0"/>
    <xf numFmtId="0" fontId="11" fillId="0" borderId="0"/>
    <xf numFmtId="0" fontId="19" fillId="0" borderId="0"/>
    <xf numFmtId="0" fontId="1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32" fillId="2" borderId="0" applyNumberFormat="0" applyBorder="0" applyAlignment="0" applyProtection="0"/>
    <xf numFmtId="0" fontId="9" fillId="0" borderId="0"/>
    <xf numFmtId="0" fontId="32" fillId="3"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3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0" borderId="0"/>
    <xf numFmtId="0" fontId="5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23" borderId="7" applyNumberFormat="0" applyFont="0" applyAlignment="0" applyProtection="0"/>
    <xf numFmtId="0" fontId="19" fillId="23" borderId="7"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0" fontId="9" fillId="0" borderId="0"/>
    <xf numFmtId="0" fontId="9" fillId="0" borderId="0"/>
    <xf numFmtId="0" fontId="19" fillId="0" borderId="0"/>
    <xf numFmtId="0" fontId="32" fillId="0" borderId="0"/>
    <xf numFmtId="0" fontId="32" fillId="0" borderId="0"/>
    <xf numFmtId="0" fontId="1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23" borderId="7" applyNumberFormat="0" applyFont="0" applyAlignment="0" applyProtection="0"/>
    <xf numFmtId="0" fontId="19" fillId="23" borderId="7"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32" fillId="0" borderId="0"/>
    <xf numFmtId="0" fontId="3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23" borderId="7" applyNumberFormat="0" applyFont="0" applyAlignment="0" applyProtection="0"/>
    <xf numFmtId="0" fontId="19" fillId="23" borderId="7" applyNumberFormat="0" applyFon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7" fillId="0" borderId="0"/>
    <xf numFmtId="44" fontId="19" fillId="0" borderId="0" applyFont="0" applyFill="0" applyBorder="0" applyAlignment="0" applyProtection="0"/>
    <xf numFmtId="0" fontId="19" fillId="0" borderId="0"/>
    <xf numFmtId="0" fontId="19" fillId="0" borderId="0"/>
    <xf numFmtId="0" fontId="19" fillId="23" borderId="7" applyNumberFormat="0" applyFont="0" applyAlignment="0" applyProtection="0"/>
    <xf numFmtId="9" fontId="19" fillId="0" borderId="0" applyFont="0" applyFill="0" applyBorder="0" applyAlignment="0" applyProtection="0"/>
    <xf numFmtId="9" fontId="19"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32" fillId="2" borderId="0" applyNumberFormat="0" applyBorder="0" applyAlignment="0" applyProtection="0"/>
    <xf numFmtId="0" fontId="32" fillId="2"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5" fillId="12"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9" borderId="0" applyNumberFormat="0" applyBorder="0" applyAlignment="0" applyProtection="0"/>
    <xf numFmtId="0" fontId="36" fillId="3" borderId="0" applyNumberFormat="0" applyBorder="0" applyAlignment="0" applyProtection="0"/>
    <xf numFmtId="0" fontId="37" fillId="20" borderId="1" applyNumberFormat="0" applyAlignment="0" applyProtection="0"/>
    <xf numFmtId="0" fontId="38" fillId="21" borderId="2" applyNumberFormat="0" applyAlignment="0" applyProtection="0"/>
    <xf numFmtId="0" fontId="76" fillId="0" borderId="0"/>
    <xf numFmtId="0" fontId="39" fillId="0" borderId="0" applyNumberFormat="0" applyFill="0" applyBorder="0" applyAlignment="0" applyProtection="0"/>
    <xf numFmtId="0" fontId="40" fillId="4" borderId="0" applyNumberFormat="0" applyBorder="0" applyAlignment="0" applyProtection="0"/>
    <xf numFmtId="0" fontId="41" fillId="0" borderId="3" applyNumberFormat="0" applyFill="0" applyAlignment="0" applyProtection="0"/>
    <xf numFmtId="0" fontId="42" fillId="0" borderId="4" applyNumberFormat="0" applyFill="0" applyAlignment="0" applyProtection="0"/>
    <xf numFmtId="0" fontId="43" fillId="0" borderId="5" applyNumberFormat="0" applyFill="0" applyAlignment="0" applyProtection="0"/>
    <xf numFmtId="0" fontId="43" fillId="0" borderId="0" applyNumberFormat="0" applyFill="0" applyBorder="0" applyAlignment="0" applyProtection="0"/>
    <xf numFmtId="0" fontId="77" fillId="0" borderId="0" applyNumberFormat="0" applyFill="0" applyBorder="0" applyAlignment="0" applyProtection="0">
      <alignment vertical="top"/>
      <protection locked="0"/>
    </xf>
    <xf numFmtId="0" fontId="44" fillId="7" borderId="1" applyNumberFormat="0" applyAlignment="0" applyProtection="0"/>
    <xf numFmtId="0" fontId="45" fillId="0" borderId="6" applyNumberFormat="0" applyFill="0" applyAlignment="0" applyProtection="0"/>
    <xf numFmtId="0" fontId="46" fillId="22"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9" fillId="0" borderId="0"/>
    <xf numFmtId="0" fontId="1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9" fillId="0" borderId="0"/>
    <xf numFmtId="0" fontId="19" fillId="0" borderId="0"/>
    <xf numFmtId="0" fontId="19" fillId="0" borderId="0"/>
    <xf numFmtId="0" fontId="74" fillId="0" borderId="0"/>
    <xf numFmtId="0" fontId="6" fillId="0" borderId="0"/>
    <xf numFmtId="0" fontId="6" fillId="0" borderId="0"/>
    <xf numFmtId="0" fontId="19" fillId="0" borderId="0"/>
    <xf numFmtId="0" fontId="78" fillId="0" borderId="0"/>
    <xf numFmtId="0" fontId="19" fillId="0" borderId="0"/>
    <xf numFmtId="0" fontId="6" fillId="0" borderId="0"/>
    <xf numFmtId="0" fontId="6" fillId="0" borderId="0"/>
    <xf numFmtId="0" fontId="6" fillId="0" borderId="0"/>
    <xf numFmtId="0" fontId="6" fillId="0" borderId="0"/>
    <xf numFmtId="0" fontId="32" fillId="0" borderId="0"/>
    <xf numFmtId="0" fontId="32" fillId="0" borderId="0"/>
    <xf numFmtId="0" fontId="32" fillId="0" borderId="0"/>
    <xf numFmtId="0" fontId="75" fillId="0" borderId="0">
      <alignment vertical="center"/>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9" fillId="0" borderId="0"/>
    <xf numFmtId="0" fontId="32" fillId="0" borderId="0"/>
    <xf numFmtId="0" fontId="19" fillId="0" borderId="0"/>
    <xf numFmtId="0" fontId="32" fillId="0" borderId="0"/>
    <xf numFmtId="0" fontId="19" fillId="0" borderId="0"/>
    <xf numFmtId="0" fontId="78" fillId="0" borderId="0"/>
    <xf numFmtId="0" fontId="1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9" fillId="0" borderId="0"/>
    <xf numFmtId="0" fontId="32" fillId="0" borderId="0"/>
    <xf numFmtId="0" fontId="19" fillId="0" borderId="0"/>
    <xf numFmtId="0" fontId="6" fillId="0" borderId="0"/>
    <xf numFmtId="0" fontId="1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9" fillId="0" borderId="0"/>
    <xf numFmtId="164" fontId="74" fillId="0" borderId="0"/>
    <xf numFmtId="0" fontId="6" fillId="0" borderId="0"/>
    <xf numFmtId="0" fontId="6" fillId="0" borderId="0"/>
    <xf numFmtId="0" fontId="6" fillId="0" borderId="0"/>
    <xf numFmtId="164" fontId="7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2" fillId="23" borderId="7" applyNumberFormat="0" applyFont="0" applyAlignment="0" applyProtection="0"/>
    <xf numFmtId="0" fontId="19" fillId="23" borderId="7" applyNumberFormat="0" applyFont="0" applyAlignment="0" applyProtection="0"/>
    <xf numFmtId="0" fontId="32" fillId="23" borderId="7" applyNumberFormat="0" applyFont="0" applyAlignment="0" applyProtection="0"/>
    <xf numFmtId="0" fontId="4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9"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9"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9"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9"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0" borderId="0" applyNumberFormat="0" applyFill="0" applyBorder="0" applyAlignment="0" applyProtection="0"/>
    <xf numFmtId="0" fontId="5" fillId="0" borderId="0"/>
    <xf numFmtId="0" fontId="4" fillId="0" borderId="0"/>
    <xf numFmtId="0" fontId="3" fillId="0" borderId="0"/>
    <xf numFmtId="0" fontId="2" fillId="0" borderId="0"/>
    <xf numFmtId="0" fontId="1" fillId="0" borderId="0"/>
  </cellStyleXfs>
  <cellXfs count="315">
    <xf numFmtId="0" fontId="0" fillId="0" borderId="0" xfId="0"/>
    <xf numFmtId="0" fontId="22" fillId="0" borderId="0" xfId="0" applyFont="1" applyFill="1" applyBorder="1" applyAlignment="1">
      <alignment horizontal="center"/>
    </xf>
    <xf numFmtId="0" fontId="0" fillId="0" borderId="0" xfId="0" applyProtection="1"/>
    <xf numFmtId="0" fontId="0" fillId="0" borderId="0" xfId="0" applyProtection="1">
      <protection locked="0"/>
    </xf>
    <xf numFmtId="1" fontId="24" fillId="0" borderId="0" xfId="0" applyNumberFormat="1" applyFont="1" applyFill="1" applyProtection="1">
      <protection locked="0"/>
    </xf>
    <xf numFmtId="0" fontId="22" fillId="0" borderId="0" xfId="0" applyFont="1" applyBorder="1" applyAlignment="1" applyProtection="1">
      <alignment horizontal="center"/>
    </xf>
    <xf numFmtId="0" fontId="22" fillId="0" borderId="0" xfId="0" applyFont="1" applyFill="1" applyBorder="1" applyAlignment="1" applyProtection="1">
      <alignment horizontal="center"/>
    </xf>
    <xf numFmtId="0" fontId="27" fillId="0" borderId="27" xfId="0" applyFont="1" applyBorder="1" applyProtection="1"/>
    <xf numFmtId="0" fontId="28" fillId="0" borderId="0" xfId="0" applyFont="1" applyFill="1" applyProtection="1"/>
    <xf numFmtId="2" fontId="0" fillId="0" borderId="0" xfId="0" applyNumberFormat="1" applyProtection="1"/>
    <xf numFmtId="1" fontId="24" fillId="0" borderId="0" xfId="0" applyNumberFormat="1" applyFont="1" applyFill="1" applyProtection="1"/>
    <xf numFmtId="2" fontId="24" fillId="0" borderId="0" xfId="0" applyNumberFormat="1" applyFont="1" applyFill="1" applyProtection="1"/>
    <xf numFmtId="2" fontId="29" fillId="0" borderId="27" xfId="0" applyNumberFormat="1" applyFont="1" applyBorder="1" applyProtection="1"/>
    <xf numFmtId="2" fontId="0" fillId="0" borderId="27" xfId="0" applyNumberFormat="1" applyBorder="1" applyProtection="1"/>
    <xf numFmtId="0" fontId="22" fillId="0" borderId="0" xfId="0" applyFont="1" applyProtection="1"/>
    <xf numFmtId="0" fontId="22" fillId="0" borderId="0" xfId="0" applyFont="1" applyProtection="1">
      <protection locked="0"/>
    </xf>
    <xf numFmtId="2" fontId="29" fillId="0" borderId="32" xfId="0" applyNumberFormat="1" applyFont="1" applyBorder="1" applyProtection="1"/>
    <xf numFmtId="0" fontId="0" fillId="0" borderId="33" xfId="0" applyBorder="1" applyProtection="1"/>
    <xf numFmtId="0" fontId="0" fillId="0" borderId="35" xfId="0" applyBorder="1" applyProtection="1"/>
    <xf numFmtId="2" fontId="0" fillId="0" borderId="35" xfId="0" applyNumberFormat="1" applyBorder="1" applyProtection="1"/>
    <xf numFmtId="0" fontId="22" fillId="0" borderId="33" xfId="0" applyFont="1" applyBorder="1" applyAlignment="1" applyProtection="1">
      <alignment horizontal="center"/>
    </xf>
    <xf numFmtId="0" fontId="27" fillId="0" borderId="35" xfId="0" applyFont="1" applyBorder="1" applyProtection="1"/>
    <xf numFmtId="1" fontId="26" fillId="0" borderId="35" xfId="0" applyNumberFormat="1" applyFont="1" applyFill="1" applyBorder="1" applyProtection="1"/>
    <xf numFmtId="1" fontId="27" fillId="0" borderId="27" xfId="0" applyNumberFormat="1" applyFont="1" applyFill="1" applyBorder="1" applyProtection="1"/>
    <xf numFmtId="1" fontId="33" fillId="0" borderId="0" xfId="0" applyNumberFormat="1" applyFont="1" applyFill="1" applyProtection="1"/>
    <xf numFmtId="0" fontId="22" fillId="0" borderId="37" xfId="0" applyFont="1" applyBorder="1" applyProtection="1"/>
    <xf numFmtId="0" fontId="29" fillId="0" borderId="36" xfId="0" applyNumberFormat="1" applyFont="1" applyBorder="1" applyProtection="1"/>
    <xf numFmtId="1" fontId="24" fillId="0" borderId="27" xfId="0" applyNumberFormat="1" applyFont="1" applyFill="1" applyBorder="1" applyProtection="1"/>
    <xf numFmtId="0" fontId="24" fillId="0" borderId="27" xfId="0" applyFont="1" applyBorder="1" applyProtection="1"/>
    <xf numFmtId="0" fontId="29" fillId="0" borderId="27" xfId="0" applyFont="1" applyBorder="1" applyProtection="1"/>
    <xf numFmtId="0" fontId="29" fillId="0" borderId="41" xfId="0" applyFont="1" applyBorder="1" applyProtection="1"/>
    <xf numFmtId="1" fontId="29" fillId="0" borderId="27" xfId="0" applyNumberFormat="1" applyFont="1" applyBorder="1" applyProtection="1"/>
    <xf numFmtId="0" fontId="34" fillId="0" borderId="27" xfId="0" applyFont="1" applyBorder="1" applyProtection="1"/>
    <xf numFmtId="1" fontId="34" fillId="0" borderId="27" xfId="0" applyNumberFormat="1" applyFont="1" applyBorder="1" applyProtection="1"/>
    <xf numFmtId="0" fontId="22" fillId="0" borderId="32" xfId="0" applyFont="1" applyBorder="1" applyProtection="1"/>
    <xf numFmtId="0" fontId="22" fillId="0" borderId="27" xfId="0" applyFont="1" applyBorder="1" applyProtection="1"/>
    <xf numFmtId="2" fontId="22" fillId="0" borderId="27" xfId="0" applyNumberFormat="1" applyFont="1" applyBorder="1" applyProtection="1"/>
    <xf numFmtId="0" fontId="29" fillId="0" borderId="28" xfId="0" applyFont="1" applyBorder="1" applyProtection="1"/>
    <xf numFmtId="1" fontId="31" fillId="0" borderId="36" xfId="0" applyNumberFormat="1" applyFont="1" applyBorder="1" applyProtection="1"/>
    <xf numFmtId="0" fontId="31" fillId="0" borderId="36" xfId="0" applyNumberFormat="1" applyFont="1" applyBorder="1" applyProtection="1"/>
    <xf numFmtId="0" fontId="29" fillId="0" borderId="0" xfId="0" applyFont="1" applyAlignment="1" applyProtection="1">
      <alignment horizontal="center"/>
      <protection locked="0"/>
    </xf>
    <xf numFmtId="1" fontId="26" fillId="0" borderId="27" xfId="0" applyNumberFormat="1" applyFont="1" applyFill="1" applyBorder="1" applyProtection="1"/>
    <xf numFmtId="0" fontId="19" fillId="0" borderId="0" xfId="0" applyFont="1"/>
    <xf numFmtId="0" fontId="22" fillId="0" borderId="0" xfId="0" applyFont="1" applyBorder="1" applyAlignment="1">
      <alignment horizontal="center"/>
    </xf>
    <xf numFmtId="0" fontId="19" fillId="0" borderId="0" xfId="0" applyFont="1" applyProtection="1"/>
    <xf numFmtId="0" fontId="22" fillId="0" borderId="0" xfId="0" applyFont="1" applyAlignment="1" applyProtection="1">
      <alignment horizontal="center"/>
    </xf>
    <xf numFmtId="0" fontId="28" fillId="0" borderId="27" xfId="0" applyFont="1" applyBorder="1" applyProtection="1"/>
    <xf numFmtId="2" fontId="0" fillId="0" borderId="0" xfId="0" applyNumberFormat="1" applyProtection="1">
      <protection locked="0"/>
    </xf>
    <xf numFmtId="0" fontId="19" fillId="0" borderId="0" xfId="0" applyFont="1" applyProtection="1">
      <protection locked="0"/>
    </xf>
    <xf numFmtId="0" fontId="0" fillId="0" borderId="0" xfId="0"/>
    <xf numFmtId="0" fontId="22" fillId="0" borderId="32" xfId="0" applyFont="1" applyBorder="1" applyAlignment="1">
      <alignment horizontal="center"/>
    </xf>
    <xf numFmtId="0" fontId="22" fillId="0" borderId="32" xfId="0" applyFont="1" applyBorder="1" applyAlignment="1" applyProtection="1">
      <alignment horizontal="center"/>
    </xf>
    <xf numFmtId="0" fontId="0" fillId="0" borderId="27" xfId="0" applyBorder="1" applyProtection="1"/>
    <xf numFmtId="0" fontId="22" fillId="0" borderId="44" xfId="0" applyFont="1" applyBorder="1" applyProtection="1"/>
    <xf numFmtId="0" fontId="22" fillId="0" borderId="35" xfId="0" applyFont="1" applyBorder="1" applyProtection="1"/>
    <xf numFmtId="0" fontId="27" fillId="0" borderId="11" xfId="0" applyFont="1" applyBorder="1" applyProtection="1"/>
    <xf numFmtId="0" fontId="0" fillId="25" borderId="24" xfId="0" applyFill="1" applyBorder="1" applyProtection="1"/>
    <xf numFmtId="0" fontId="22" fillId="25" borderId="0" xfId="0" applyFont="1" applyFill="1" applyBorder="1" applyProtection="1"/>
    <xf numFmtId="0" fontId="0" fillId="25" borderId="0" xfId="0" applyFill="1" applyBorder="1"/>
    <xf numFmtId="0" fontId="0" fillId="25" borderId="25" xfId="0" applyFill="1" applyBorder="1"/>
    <xf numFmtId="0" fontId="22" fillId="0" borderId="41" xfId="0" applyFont="1" applyBorder="1" applyProtection="1"/>
    <xf numFmtId="0" fontId="0" fillId="0" borderId="41" xfId="0" applyBorder="1" applyProtection="1"/>
    <xf numFmtId="0" fontId="0" fillId="0" borderId="50" xfId="0" applyBorder="1" applyProtection="1"/>
    <xf numFmtId="0" fontId="29" fillId="0" borderId="27" xfId="0" applyNumberFormat="1" applyFont="1" applyBorder="1" applyProtection="1"/>
    <xf numFmtId="0" fontId="31" fillId="0" borderId="27" xfId="0" applyNumberFormat="1" applyFont="1" applyBorder="1" applyProtection="1"/>
    <xf numFmtId="1" fontId="31" fillId="0" borderId="27" xfId="0" applyNumberFormat="1" applyFont="1" applyBorder="1" applyProtection="1"/>
    <xf numFmtId="2" fontId="29" fillId="0" borderId="35" xfId="0" applyNumberFormat="1" applyFont="1" applyBorder="1" applyProtection="1"/>
    <xf numFmtId="0" fontId="20" fillId="0" borderId="44" xfId="0" applyFont="1" applyBorder="1" applyProtection="1"/>
    <xf numFmtId="0" fontId="22" fillId="0" borderId="42" xfId="0" applyFont="1" applyBorder="1" applyProtection="1"/>
    <xf numFmtId="0" fontId="22" fillId="0" borderId="28" xfId="0" applyFont="1" applyBorder="1" applyProtection="1"/>
    <xf numFmtId="2" fontId="29" fillId="0" borderId="28" xfId="0" applyNumberFormat="1" applyFont="1" applyBorder="1" applyProtection="1"/>
    <xf numFmtId="2" fontId="29" fillId="0" borderId="28" xfId="0" applyNumberFormat="1" applyFont="1" applyBorder="1" applyAlignment="1" applyProtection="1">
      <alignment horizontal="right"/>
    </xf>
    <xf numFmtId="2" fontId="22" fillId="0" borderId="28" xfId="0" applyNumberFormat="1" applyFont="1" applyBorder="1" applyProtection="1"/>
    <xf numFmtId="0" fontId="31" fillId="0" borderId="28" xfId="0" applyNumberFormat="1" applyFont="1" applyBorder="1" applyProtection="1"/>
    <xf numFmtId="0" fontId="31" fillId="0" borderId="38" xfId="0" applyNumberFormat="1" applyFont="1" applyBorder="1" applyProtection="1"/>
    <xf numFmtId="1" fontId="56" fillId="0" borderId="12" xfId="0" applyNumberFormat="1" applyFont="1" applyBorder="1" applyProtection="1">
      <protection locked="0"/>
    </xf>
    <xf numFmtId="0" fontId="0" fillId="0" borderId="0" xfId="0"/>
    <xf numFmtId="0" fontId="0" fillId="26" borderId="27" xfId="0" applyFill="1" applyBorder="1" applyAlignment="1" applyProtection="1">
      <alignment horizontal="center"/>
      <protection locked="0"/>
    </xf>
    <xf numFmtId="1" fontId="24" fillId="26" borderId="0" xfId="0" applyNumberFormat="1" applyFont="1" applyFill="1" applyAlignment="1" applyProtection="1">
      <alignment horizontal="right"/>
      <protection locked="0"/>
    </xf>
    <xf numFmtId="2" fontId="24" fillId="26" borderId="0" xfId="0" applyNumberFormat="1" applyFont="1" applyFill="1" applyProtection="1">
      <protection locked="0"/>
    </xf>
    <xf numFmtId="1" fontId="24" fillId="26" borderId="0" xfId="0" applyNumberFormat="1" applyFont="1" applyFill="1" applyProtection="1">
      <protection locked="0"/>
    </xf>
    <xf numFmtId="0" fontId="22" fillId="26" borderId="0" xfId="0" applyFont="1" applyFill="1" applyProtection="1">
      <protection locked="0"/>
    </xf>
    <xf numFmtId="0" fontId="0" fillId="26" borderId="0" xfId="0" applyFill="1" applyProtection="1">
      <protection locked="0"/>
    </xf>
    <xf numFmtId="20" fontId="58" fillId="0" borderId="0" xfId="0" applyNumberFormat="1" applyFont="1"/>
    <xf numFmtId="0" fontId="58" fillId="0" borderId="0" xfId="0" applyFont="1"/>
    <xf numFmtId="20" fontId="60" fillId="0" borderId="0" xfId="0" applyNumberFormat="1" applyFont="1"/>
    <xf numFmtId="0" fontId="60" fillId="0" borderId="0" xfId="0" applyFont="1" applyBorder="1" applyAlignment="1">
      <alignment horizontal="justify" vertical="top"/>
    </xf>
    <xf numFmtId="0" fontId="60" fillId="0" borderId="0" xfId="0" applyFont="1" applyAlignment="1">
      <alignment vertical="top"/>
    </xf>
    <xf numFmtId="0" fontId="58" fillId="0" borderId="0" xfId="0" applyFont="1" applyAlignment="1">
      <alignment vertical="top"/>
    </xf>
    <xf numFmtId="0" fontId="62" fillId="0" borderId="0" xfId="0" applyFont="1"/>
    <xf numFmtId="0" fontId="60" fillId="0" borderId="0" xfId="0" applyFont="1" applyBorder="1" applyAlignment="1">
      <alignment horizontal="center" vertical="center" wrapText="1"/>
    </xf>
    <xf numFmtId="0" fontId="61" fillId="0" borderId="0" xfId="0" applyFont="1" applyBorder="1" applyAlignment="1">
      <alignment vertical="top"/>
    </xf>
    <xf numFmtId="175" fontId="65" fillId="27" borderId="0" xfId="0" applyNumberFormat="1" applyFont="1" applyFill="1" applyBorder="1" applyAlignment="1">
      <alignment vertical="center"/>
    </xf>
    <xf numFmtId="176" fontId="54" fillId="27" borderId="0" xfId="0" applyNumberFormat="1" applyFont="1" applyFill="1" applyBorder="1" applyAlignment="1">
      <alignment vertical="center"/>
    </xf>
    <xf numFmtId="0" fontId="66" fillId="0" borderId="0" xfId="0" applyFont="1" applyAlignment="1">
      <alignment vertical="top"/>
    </xf>
    <xf numFmtId="0" fontId="60" fillId="0" borderId="0" xfId="0" applyFont="1" applyBorder="1" applyAlignment="1">
      <alignment vertical="center"/>
    </xf>
    <xf numFmtId="20" fontId="64" fillId="27" borderId="0" xfId="0" quotePrefix="1" applyNumberFormat="1" applyFont="1" applyFill="1" applyBorder="1" applyAlignment="1">
      <alignment horizontal="center" vertical="center" wrapText="1"/>
    </xf>
    <xf numFmtId="20" fontId="60" fillId="0" borderId="0" xfId="0" applyNumberFormat="1" applyFont="1" applyBorder="1" applyAlignment="1">
      <alignment vertical="top"/>
    </xf>
    <xf numFmtId="0" fontId="60" fillId="0" borderId="0" xfId="0" applyFont="1" applyBorder="1" applyAlignment="1">
      <alignment vertical="top"/>
    </xf>
    <xf numFmtId="169" fontId="60" fillId="0" borderId="0" xfId="0" applyNumberFormat="1" applyFont="1" applyBorder="1" applyAlignment="1">
      <alignment vertical="top"/>
    </xf>
    <xf numFmtId="0" fontId="60" fillId="0" borderId="0" xfId="0" quotePrefix="1" applyFont="1" applyBorder="1" applyAlignment="1">
      <alignment vertical="top"/>
    </xf>
    <xf numFmtId="0" fontId="61" fillId="0" borderId="0" xfId="0" applyFont="1" applyBorder="1" applyAlignment="1"/>
    <xf numFmtId="0" fontId="66" fillId="0" borderId="0" xfId="0" applyFont="1" applyBorder="1" applyAlignment="1">
      <alignment horizontal="left" vertical="center" wrapText="1"/>
    </xf>
    <xf numFmtId="0" fontId="61" fillId="0" borderId="0" xfId="0" applyFont="1" applyBorder="1" applyAlignment="1">
      <alignment horizontal="left" vertical="center" wrapText="1"/>
    </xf>
    <xf numFmtId="0" fontId="61" fillId="0" borderId="0" xfId="0" applyFont="1" applyBorder="1" applyAlignment="1">
      <alignment horizontal="center" vertical="center" wrapText="1"/>
    </xf>
    <xf numFmtId="49" fontId="60" fillId="0" borderId="0" xfId="0" applyNumberFormat="1" applyFont="1" applyBorder="1" applyAlignment="1">
      <alignment horizontal="center" vertical="center"/>
    </xf>
    <xf numFmtId="0" fontId="58" fillId="0" borderId="0" xfId="0" applyNumberFormat="1" applyFont="1" applyBorder="1" applyAlignment="1">
      <alignment horizontal="center" vertical="center"/>
    </xf>
    <xf numFmtId="0" fontId="66" fillId="0" borderId="0" xfId="0" applyFont="1" applyBorder="1" applyAlignment="1">
      <alignment vertical="center" wrapText="1"/>
    </xf>
    <xf numFmtId="0" fontId="58" fillId="0" borderId="0" xfId="0" applyFont="1" applyFill="1" applyBorder="1"/>
    <xf numFmtId="177" fontId="58" fillId="0" borderId="0" xfId="0" applyNumberFormat="1" applyFont="1"/>
    <xf numFmtId="0" fontId="58" fillId="0" borderId="0" xfId="0" applyFont="1" applyFill="1"/>
    <xf numFmtId="0" fontId="61" fillId="0" borderId="0" xfId="0" applyFont="1" applyAlignment="1">
      <alignment vertical="center"/>
    </xf>
    <xf numFmtId="0" fontId="62" fillId="0" borderId="0" xfId="0" applyFont="1" applyBorder="1"/>
    <xf numFmtId="0" fontId="60" fillId="0" borderId="0" xfId="0" applyFont="1" applyBorder="1" applyAlignment="1">
      <alignment horizontal="center" vertical="center"/>
    </xf>
    <xf numFmtId="20" fontId="68" fillId="24" borderId="0" xfId="121" quotePrefix="1" applyNumberFormat="1" applyFont="1" applyFill="1" applyBorder="1" applyAlignment="1">
      <alignment horizontal="center" vertical="center" wrapText="1"/>
    </xf>
    <xf numFmtId="20" fontId="67" fillId="0" borderId="0" xfId="0" quotePrefix="1" applyNumberFormat="1" applyFont="1" applyBorder="1" applyAlignment="1">
      <alignment horizontal="center" vertical="center"/>
    </xf>
    <xf numFmtId="0" fontId="63" fillId="0" borderId="13" xfId="0" applyFont="1" applyBorder="1" applyAlignment="1">
      <alignment horizontal="center" vertical="center" wrapText="1"/>
    </xf>
    <xf numFmtId="0" fontId="63" fillId="0" borderId="29" xfId="0" applyFont="1" applyBorder="1" applyAlignment="1">
      <alignment horizontal="center" vertical="center" wrapText="1"/>
    </xf>
    <xf numFmtId="0" fontId="63" fillId="0" borderId="17" xfId="0" applyFont="1" applyBorder="1" applyAlignment="1">
      <alignment horizontal="center" vertical="center"/>
    </xf>
    <xf numFmtId="0" fontId="63" fillId="0" borderId="18" xfId="0" applyFont="1" applyBorder="1" applyAlignment="1">
      <alignment horizontal="center" vertical="center"/>
    </xf>
    <xf numFmtId="0" fontId="63" fillId="0" borderId="21" xfId="0" applyFont="1" applyBorder="1" applyAlignment="1">
      <alignment horizontal="center" vertical="center"/>
    </xf>
    <xf numFmtId="0" fontId="63" fillId="0" borderId="15" xfId="0" applyFont="1" applyBorder="1" applyAlignment="1">
      <alignment horizontal="center" vertical="top"/>
    </xf>
    <xf numFmtId="0" fontId="63" fillId="0" borderId="58" xfId="0" applyFont="1" applyBorder="1" applyAlignment="1">
      <alignment horizontal="center" vertical="center"/>
    </xf>
    <xf numFmtId="0" fontId="0" fillId="0" borderId="0" xfId="0"/>
    <xf numFmtId="2" fontId="24" fillId="28" borderId="27" xfId="0" applyNumberFormat="1" applyFont="1" applyFill="1" applyBorder="1" applyProtection="1">
      <protection locked="0"/>
    </xf>
    <xf numFmtId="0" fontId="63" fillId="0" borderId="15" xfId="0" applyFont="1" applyBorder="1" applyAlignment="1">
      <alignment horizontal="center" vertical="center" wrapText="1"/>
    </xf>
    <xf numFmtId="166" fontId="60" fillId="0" borderId="0" xfId="0" applyNumberFormat="1" applyFont="1" applyAlignment="1">
      <alignment vertical="top"/>
    </xf>
    <xf numFmtId="0" fontId="64" fillId="0" borderId="39" xfId="0" applyFont="1" applyBorder="1" applyAlignment="1">
      <alignment horizontal="center" vertical="center" wrapText="1"/>
    </xf>
    <xf numFmtId="0" fontId="64" fillId="0" borderId="39" xfId="0" applyFont="1" applyBorder="1" applyAlignment="1">
      <alignment horizontal="center" vertical="center"/>
    </xf>
    <xf numFmtId="0" fontId="64" fillId="27" borderId="39" xfId="0" applyFont="1" applyFill="1" applyBorder="1" applyAlignment="1">
      <alignment horizontal="center" vertical="center"/>
    </xf>
    <xf numFmtId="0" fontId="64" fillId="27" borderId="39" xfId="0" applyFont="1" applyFill="1" applyBorder="1" applyAlignment="1">
      <alignment horizontal="center" vertical="top" wrapText="1"/>
    </xf>
    <xf numFmtId="0" fontId="64" fillId="0" borderId="39" xfId="0" quotePrefix="1" applyFont="1" applyBorder="1" applyAlignment="1">
      <alignment horizontal="center" vertical="center" wrapText="1"/>
    </xf>
    <xf numFmtId="0" fontId="73" fillId="0" borderId="39" xfId="0" applyFont="1" applyBorder="1" applyAlignment="1">
      <alignment horizontal="center" vertical="center" wrapText="1"/>
    </xf>
    <xf numFmtId="0" fontId="73" fillId="0" borderId="39" xfId="0" applyFont="1" applyBorder="1" applyAlignment="1">
      <alignment horizontal="center" vertical="center"/>
    </xf>
    <xf numFmtId="0" fontId="64" fillId="0" borderId="52" xfId="0" applyFont="1" applyBorder="1" applyAlignment="1">
      <alignment horizontal="center" vertical="center" wrapText="1"/>
    </xf>
    <xf numFmtId="20" fontId="64" fillId="0" borderId="39" xfId="0" quotePrefix="1" applyNumberFormat="1" applyFont="1" applyFill="1" applyBorder="1" applyAlignment="1">
      <alignment horizontal="center" vertical="center"/>
    </xf>
    <xf numFmtId="20" fontId="72" fillId="27" borderId="39" xfId="0" quotePrefix="1" applyNumberFormat="1" applyFont="1" applyFill="1" applyBorder="1" applyAlignment="1">
      <alignment horizontal="center" vertical="center"/>
    </xf>
    <xf numFmtId="174" fontId="61" fillId="0" borderId="0" xfId="0" applyNumberFormat="1" applyFont="1" applyBorder="1" applyAlignment="1">
      <alignment horizontal="left" vertical="center"/>
    </xf>
    <xf numFmtId="0" fontId="79" fillId="0" borderId="0" xfId="0" applyFont="1"/>
    <xf numFmtId="0" fontId="58" fillId="30" borderId="0" xfId="0" applyFont="1" applyFill="1" applyAlignment="1">
      <alignment vertical="top"/>
    </xf>
    <xf numFmtId="0" fontId="64" fillId="27" borderId="39" xfId="0" quotePrefix="1" applyFont="1" applyFill="1" applyBorder="1" applyAlignment="1">
      <alignment horizontal="center" vertical="center" wrapText="1"/>
    </xf>
    <xf numFmtId="0" fontId="64" fillId="29" borderId="39" xfId="0" quotePrefix="1" applyFont="1" applyFill="1" applyBorder="1" applyAlignment="1">
      <alignment horizontal="center" vertical="center" wrapText="1"/>
    </xf>
    <xf numFmtId="0" fontId="22" fillId="0" borderId="30" xfId="0" applyFont="1" applyFill="1" applyBorder="1" applyAlignment="1">
      <alignment horizontal="center"/>
    </xf>
    <xf numFmtId="0" fontId="59" fillId="0" borderId="0" xfId="0" applyFont="1" applyBorder="1" applyAlignment="1">
      <alignment horizontal="center" vertical="center" wrapText="1"/>
    </xf>
    <xf numFmtId="0" fontId="0" fillId="0" borderId="0" xfId="0"/>
    <xf numFmtId="0" fontId="63" fillId="0" borderId="10" xfId="0" applyFont="1" applyBorder="1" applyAlignment="1">
      <alignment horizontal="center" vertical="center" wrapText="1"/>
    </xf>
    <xf numFmtId="0" fontId="63" fillId="0" borderId="46" xfId="0" applyFont="1" applyBorder="1" applyAlignment="1">
      <alignment horizontal="center" vertical="center" wrapText="1"/>
    </xf>
    <xf numFmtId="0" fontId="80" fillId="0" borderId="41" xfId="0" applyFont="1" applyBorder="1" applyAlignment="1">
      <alignment horizontal="center" vertical="center"/>
    </xf>
    <xf numFmtId="0" fontId="80" fillId="0" borderId="41" xfId="0" applyFont="1" applyBorder="1" applyAlignment="1">
      <alignment horizontal="center" vertical="center" wrapText="1"/>
    </xf>
    <xf numFmtId="0" fontId="63" fillId="0" borderId="0" xfId="0" applyNumberFormat="1" applyFont="1" applyBorder="1" applyAlignment="1">
      <alignment horizontal="center" vertical="center" wrapText="1"/>
    </xf>
    <xf numFmtId="0" fontId="63" fillId="0" borderId="0" xfId="0" applyNumberFormat="1" applyFont="1" applyBorder="1" applyAlignment="1">
      <alignment horizontal="center" vertical="center"/>
    </xf>
    <xf numFmtId="0" fontId="64" fillId="27" borderId="39" xfId="0" applyFont="1" applyFill="1" applyBorder="1" applyAlignment="1">
      <alignment horizontal="center" vertical="center" wrapText="1"/>
    </xf>
    <xf numFmtId="0" fontId="81" fillId="0" borderId="31" xfId="0" applyFont="1" applyBorder="1" applyAlignment="1">
      <alignment horizontal="center" vertical="center"/>
    </xf>
    <xf numFmtId="0" fontId="81" fillId="0" borderId="33" xfId="0" applyFont="1" applyBorder="1" applyAlignment="1">
      <alignment horizontal="center" vertical="center"/>
    </xf>
    <xf numFmtId="20" fontId="81" fillId="0" borderId="44" xfId="0" quotePrefix="1" applyNumberFormat="1" applyFont="1" applyBorder="1" applyAlignment="1">
      <alignment horizontal="center" vertical="center"/>
    </xf>
    <xf numFmtId="20" fontId="81" fillId="0" borderId="35" xfId="0" quotePrefix="1" applyNumberFormat="1" applyFont="1" applyBorder="1" applyAlignment="1">
      <alignment horizontal="center" vertical="center"/>
    </xf>
    <xf numFmtId="0" fontId="81" fillId="0" borderId="44" xfId="0" quotePrefix="1" applyNumberFormat="1" applyFont="1" applyBorder="1" applyAlignment="1">
      <alignment horizontal="center" vertical="center"/>
    </xf>
    <xf numFmtId="0" fontId="81" fillId="0" borderId="35" xfId="0" quotePrefix="1" applyNumberFormat="1" applyFont="1" applyBorder="1" applyAlignment="1">
      <alignment horizontal="center" vertical="center"/>
    </xf>
    <xf numFmtId="20" fontId="81" fillId="0" borderId="43" xfId="0" quotePrefix="1" applyNumberFormat="1" applyFont="1" applyBorder="1" applyAlignment="1">
      <alignment horizontal="center" vertical="center"/>
    </xf>
    <xf numFmtId="20" fontId="81" fillId="0" borderId="37" xfId="0" quotePrefix="1" applyNumberFormat="1" applyFont="1" applyBorder="1" applyAlignment="1">
      <alignment horizontal="center" vertical="center"/>
    </xf>
    <xf numFmtId="0" fontId="22" fillId="29" borderId="30" xfId="0" applyFont="1" applyFill="1" applyBorder="1" applyAlignment="1">
      <alignment horizontal="center"/>
    </xf>
    <xf numFmtId="1" fontId="53" fillId="31" borderId="31" xfId="0" applyNumberFormat="1" applyFont="1" applyFill="1" applyBorder="1" applyProtection="1">
      <protection locked="0"/>
    </xf>
    <xf numFmtId="1" fontId="53" fillId="31" borderId="44" xfId="0" applyNumberFormat="1" applyFont="1" applyFill="1" applyBorder="1" applyProtection="1">
      <protection locked="0"/>
    </xf>
    <xf numFmtId="1" fontId="21" fillId="31" borderId="44" xfId="0" applyNumberFormat="1" applyFont="1" applyFill="1" applyBorder="1" applyProtection="1">
      <protection locked="0"/>
    </xf>
    <xf numFmtId="0" fontId="21" fillId="31" borderId="44" xfId="0" applyFont="1" applyFill="1" applyBorder="1" applyProtection="1">
      <protection locked="0"/>
    </xf>
    <xf numFmtId="2" fontId="53" fillId="31" borderId="44" xfId="0" applyNumberFormat="1" applyFont="1" applyFill="1" applyBorder="1" applyProtection="1">
      <protection locked="0"/>
    </xf>
    <xf numFmtId="2" fontId="19" fillId="31" borderId="44" xfId="0" applyNumberFormat="1" applyFont="1" applyFill="1" applyBorder="1" applyProtection="1">
      <protection locked="0"/>
    </xf>
    <xf numFmtId="1" fontId="53" fillId="31" borderId="44" xfId="48" applyNumberFormat="1" applyFont="1" applyFill="1" applyBorder="1" applyProtection="1">
      <protection locked="0"/>
    </xf>
    <xf numFmtId="1" fontId="53" fillId="31" borderId="43" xfId="0" applyNumberFormat="1" applyFont="1" applyFill="1" applyBorder="1" applyProtection="1">
      <protection locked="0"/>
    </xf>
    <xf numFmtId="0" fontId="21" fillId="31" borderId="32" xfId="0" applyFont="1" applyFill="1" applyBorder="1" applyProtection="1">
      <protection locked="0"/>
    </xf>
    <xf numFmtId="1" fontId="53" fillId="31" borderId="32" xfId="0" applyNumberFormat="1" applyFont="1" applyFill="1" applyBorder="1" applyProtection="1">
      <protection locked="0"/>
    </xf>
    <xf numFmtId="0" fontId="21" fillId="31" borderId="33" xfId="0" applyFont="1" applyFill="1" applyBorder="1" applyProtection="1">
      <protection locked="0"/>
    </xf>
    <xf numFmtId="1" fontId="53" fillId="31" borderId="27" xfId="0" applyNumberFormat="1" applyFont="1" applyFill="1" applyBorder="1" applyProtection="1">
      <protection locked="0"/>
    </xf>
    <xf numFmtId="1" fontId="53" fillId="31" borderId="27" xfId="48" applyNumberFormat="1" applyFont="1" applyFill="1" applyBorder="1" applyProtection="1">
      <protection locked="0"/>
    </xf>
    <xf numFmtId="1" fontId="52" fillId="31" borderId="27" xfId="0" applyNumberFormat="1" applyFont="1" applyFill="1" applyBorder="1" applyProtection="1"/>
    <xf numFmtId="0" fontId="53" fillId="31" borderId="27" xfId="0" applyFont="1" applyFill="1" applyBorder="1" applyProtection="1">
      <protection locked="0"/>
    </xf>
    <xf numFmtId="1" fontId="53" fillId="31" borderId="35" xfId="0" applyNumberFormat="1" applyFont="1" applyFill="1" applyBorder="1" applyProtection="1">
      <protection locked="0"/>
    </xf>
    <xf numFmtId="2" fontId="53" fillId="31" borderId="27" xfId="0" applyNumberFormat="1" applyFont="1" applyFill="1" applyBorder="1" applyProtection="1">
      <protection locked="0"/>
    </xf>
    <xf numFmtId="0" fontId="21" fillId="31" borderId="27" xfId="0" applyFont="1" applyFill="1" applyBorder="1" applyProtection="1">
      <protection locked="0"/>
    </xf>
    <xf numFmtId="0" fontId="21" fillId="31" borderId="27" xfId="48" applyFont="1" applyFill="1" applyBorder="1" applyProtection="1">
      <protection locked="0"/>
    </xf>
    <xf numFmtId="2" fontId="29" fillId="31" borderId="27" xfId="0" applyNumberFormat="1" applyFont="1" applyFill="1" applyBorder="1" applyProtection="1">
      <protection locked="0"/>
    </xf>
    <xf numFmtId="0" fontId="29" fillId="31" borderId="27" xfId="0" applyFont="1" applyFill="1" applyBorder="1" applyProtection="1">
      <protection locked="0"/>
    </xf>
    <xf numFmtId="2" fontId="53" fillId="31" borderId="27" xfId="48" applyNumberFormat="1" applyFont="1" applyFill="1" applyBorder="1" applyProtection="1">
      <protection locked="0"/>
    </xf>
    <xf numFmtId="2" fontId="29" fillId="31" borderId="35" xfId="0" applyNumberFormat="1" applyFont="1" applyFill="1" applyBorder="1" applyProtection="1">
      <protection locked="0"/>
    </xf>
    <xf numFmtId="2" fontId="22" fillId="31" borderId="27" xfId="0" applyNumberFormat="1" applyFont="1" applyFill="1" applyBorder="1" applyProtection="1">
      <protection locked="0"/>
    </xf>
    <xf numFmtId="2" fontId="21" fillId="31" borderId="27" xfId="48" applyNumberFormat="1" applyFont="1" applyFill="1" applyBorder="1" applyProtection="1">
      <protection locked="0"/>
    </xf>
    <xf numFmtId="2" fontId="21" fillId="31" borderId="27" xfId="0" applyNumberFormat="1" applyFont="1" applyFill="1" applyBorder="1" applyProtection="1">
      <protection locked="0"/>
    </xf>
    <xf numFmtId="0" fontId="29" fillId="31" borderId="35" xfId="0" applyFont="1" applyFill="1" applyBorder="1" applyProtection="1">
      <protection locked="0"/>
    </xf>
    <xf numFmtId="0" fontId="20" fillId="31" borderId="27" xfId="48" applyFont="1" applyFill="1" applyBorder="1" applyProtection="1">
      <protection locked="0"/>
    </xf>
    <xf numFmtId="1" fontId="29" fillId="31" borderId="27" xfId="0" applyNumberFormat="1" applyFont="1" applyFill="1" applyBorder="1" applyProtection="1">
      <protection locked="0"/>
    </xf>
    <xf numFmtId="1" fontId="53" fillId="31" borderId="36" xfId="48" applyNumberFormat="1" applyFont="1" applyFill="1" applyBorder="1" applyProtection="1">
      <protection locked="0"/>
    </xf>
    <xf numFmtId="1" fontId="53" fillId="31" borderId="36" xfId="0" applyNumberFormat="1" applyFont="1" applyFill="1" applyBorder="1" applyProtection="1">
      <protection locked="0"/>
    </xf>
    <xf numFmtId="0" fontId="53" fillId="31" borderId="36" xfId="0" applyFont="1" applyFill="1" applyBorder="1" applyProtection="1">
      <protection locked="0"/>
    </xf>
    <xf numFmtId="0" fontId="29" fillId="31" borderId="36" xfId="0" applyFont="1" applyFill="1" applyBorder="1" applyProtection="1">
      <protection locked="0"/>
    </xf>
    <xf numFmtId="0" fontId="29" fillId="31" borderId="37" xfId="0" applyFont="1" applyFill="1" applyBorder="1" applyProtection="1">
      <protection locked="0"/>
    </xf>
    <xf numFmtId="0" fontId="22" fillId="0" borderId="13" xfId="0" applyFont="1" applyFill="1" applyBorder="1" applyAlignment="1">
      <alignment horizontal="center"/>
    </xf>
    <xf numFmtId="1" fontId="82" fillId="0" borderId="27" xfId="0" applyNumberFormat="1" applyFont="1" applyBorder="1" applyAlignment="1">
      <alignment horizontal="center" vertical="center"/>
    </xf>
    <xf numFmtId="178" fontId="82" fillId="0" borderId="27" xfId="0" quotePrefix="1" applyNumberFormat="1" applyFont="1" applyBorder="1" applyAlignment="1">
      <alignment horizontal="center" vertical="center"/>
    </xf>
    <xf numFmtId="0" fontId="83" fillId="0" borderId="27" xfId="108" applyNumberFormat="1" applyFont="1" applyFill="1" applyBorder="1" applyAlignment="1">
      <alignment horizontal="center" vertical="center" wrapText="1"/>
    </xf>
    <xf numFmtId="166" fontId="83" fillId="0" borderId="27" xfId="108" applyNumberFormat="1" applyFont="1" applyFill="1" applyBorder="1" applyAlignment="1">
      <alignment horizontal="center" vertical="center" wrapText="1"/>
    </xf>
    <xf numFmtId="49" fontId="83" fillId="0" borderId="27" xfId="108" applyNumberFormat="1" applyFont="1" applyFill="1" applyBorder="1" applyAlignment="1">
      <alignment horizontal="center" vertical="center" wrapText="1"/>
    </xf>
    <xf numFmtId="49" fontId="83" fillId="27" borderId="27" xfId="108" applyNumberFormat="1" applyFont="1" applyFill="1" applyBorder="1" applyAlignment="1">
      <alignment horizontal="center" vertical="center" wrapText="1"/>
    </xf>
    <xf numFmtId="0" fontId="83" fillId="0" borderId="27" xfId="108" quotePrefix="1" applyNumberFormat="1" applyFont="1" applyFill="1" applyBorder="1" applyAlignment="1">
      <alignment horizontal="center" vertical="center" wrapText="1"/>
    </xf>
    <xf numFmtId="49" fontId="83" fillId="0" borderId="27" xfId="108" quotePrefix="1" applyNumberFormat="1" applyFont="1" applyFill="1" applyBorder="1" applyAlignment="1">
      <alignment horizontal="center" vertical="center" wrapText="1"/>
    </xf>
    <xf numFmtId="169" fontId="84" fillId="0" borderId="27" xfId="108" applyNumberFormat="1" applyFont="1" applyFill="1" applyBorder="1" applyAlignment="1">
      <alignment horizontal="center" vertical="center" wrapText="1"/>
    </xf>
    <xf numFmtId="176" fontId="84" fillId="27" borderId="27" xfId="108" applyNumberFormat="1" applyFont="1" applyFill="1" applyBorder="1" applyAlignment="1">
      <alignment horizontal="center" vertical="center" wrapText="1"/>
    </xf>
    <xf numFmtId="176" fontId="83" fillId="0" borderId="27" xfId="121" quotePrefix="1" applyNumberFormat="1" applyFont="1" applyFill="1" applyBorder="1" applyAlignment="1">
      <alignment horizontal="center" vertical="center" wrapText="1"/>
    </xf>
    <xf numFmtId="176" fontId="84" fillId="0" borderId="27" xfId="108" applyNumberFormat="1" applyFont="1" applyFill="1" applyBorder="1" applyAlignment="1">
      <alignment horizontal="center" vertical="center" wrapText="1"/>
    </xf>
    <xf numFmtId="169" fontId="83" fillId="0" borderId="27" xfId="121" applyNumberFormat="1" applyFont="1" applyFill="1" applyBorder="1" applyAlignment="1">
      <alignment horizontal="center" vertical="center" wrapText="1"/>
    </xf>
    <xf numFmtId="176" fontId="84" fillId="0" borderId="27" xfId="108" quotePrefix="1" applyNumberFormat="1" applyFont="1" applyFill="1" applyBorder="1" applyAlignment="1">
      <alignment horizontal="center" vertical="center" wrapText="1"/>
    </xf>
    <xf numFmtId="0" fontId="83" fillId="27" borderId="27" xfId="108" applyNumberFormat="1" applyFont="1" applyFill="1" applyBorder="1" applyAlignment="1">
      <alignment horizontal="center" vertical="center" wrapText="1"/>
    </xf>
    <xf numFmtId="169" fontId="84" fillId="27" borderId="27" xfId="108" quotePrefix="1" applyNumberFormat="1" applyFont="1" applyFill="1" applyBorder="1" applyAlignment="1">
      <alignment horizontal="center" vertical="center" wrapText="1"/>
    </xf>
    <xf numFmtId="176" fontId="84" fillId="27" borderId="27" xfId="108" quotePrefix="1" applyNumberFormat="1" applyFont="1" applyFill="1" applyBorder="1" applyAlignment="1">
      <alignment horizontal="center" vertical="center" wrapText="1"/>
    </xf>
    <xf numFmtId="176" fontId="84" fillId="27" borderId="41" xfId="108" applyNumberFormat="1" applyFont="1" applyFill="1" applyBorder="1" applyAlignment="1">
      <alignment horizontal="center" vertical="center" wrapText="1"/>
    </xf>
    <xf numFmtId="49" fontId="84" fillId="27" borderId="41" xfId="108" applyNumberFormat="1" applyFont="1" applyFill="1" applyBorder="1" applyAlignment="1">
      <alignment horizontal="center" vertical="center" wrapText="1"/>
    </xf>
    <xf numFmtId="49" fontId="84" fillId="27" borderId="41" xfId="108" quotePrefix="1" applyNumberFormat="1" applyFont="1" applyFill="1" applyBorder="1" applyAlignment="1">
      <alignment vertical="center" wrapText="1"/>
    </xf>
    <xf numFmtId="49" fontId="84" fillId="27" borderId="27" xfId="108" applyNumberFormat="1" applyFont="1" applyFill="1" applyBorder="1" applyAlignment="1">
      <alignment horizontal="center" vertical="center" wrapText="1"/>
    </xf>
    <xf numFmtId="0" fontId="84" fillId="0" borderId="27" xfId="108" quotePrefix="1" applyNumberFormat="1" applyFont="1" applyFill="1" applyBorder="1" applyAlignment="1">
      <alignment horizontal="center" vertical="center" wrapText="1"/>
    </xf>
    <xf numFmtId="49" fontId="84" fillId="27" borderId="27" xfId="108" quotePrefix="1" applyNumberFormat="1" applyFont="1" applyFill="1" applyBorder="1" applyAlignment="1">
      <alignment horizontal="center" vertical="center" wrapText="1"/>
    </xf>
    <xf numFmtId="0" fontId="84" fillId="0" borderId="27" xfId="108" applyNumberFormat="1" applyFont="1" applyFill="1" applyBorder="1" applyAlignment="1">
      <alignment horizontal="center" vertical="center" wrapText="1"/>
    </xf>
    <xf numFmtId="166" fontId="84" fillId="0" borderId="27" xfId="121" applyNumberFormat="1" applyFont="1" applyFill="1" applyBorder="1" applyAlignment="1">
      <alignment horizontal="center" vertical="center" wrapText="1"/>
    </xf>
    <xf numFmtId="166" fontId="84" fillId="27" borderId="27" xfId="121" applyNumberFormat="1" applyFont="1" applyFill="1" applyBorder="1" applyAlignment="1">
      <alignment horizontal="center" vertical="center" wrapText="1"/>
    </xf>
    <xf numFmtId="0" fontId="85" fillId="0" borderId="31" xfId="0" applyFont="1" applyFill="1" applyBorder="1" applyAlignment="1">
      <alignment horizontal="center" vertical="center"/>
    </xf>
    <xf numFmtId="0" fontId="85" fillId="0" borderId="32" xfId="0" applyFont="1" applyFill="1" applyBorder="1" applyAlignment="1">
      <alignment horizontal="center" vertical="center" wrapText="1"/>
    </xf>
    <xf numFmtId="169" fontId="85" fillId="0" borderId="33" xfId="0" quotePrefix="1" applyNumberFormat="1" applyFont="1" applyFill="1" applyBorder="1" applyAlignment="1">
      <alignment horizontal="center" vertical="center"/>
    </xf>
    <xf numFmtId="20" fontId="85" fillId="0" borderId="44" xfId="0" applyNumberFormat="1" applyFont="1" applyFill="1" applyBorder="1" applyAlignment="1">
      <alignment horizontal="center" vertical="center"/>
    </xf>
    <xf numFmtId="20" fontId="85" fillId="0" borderId="48" xfId="0" quotePrefix="1" applyNumberFormat="1" applyFont="1" applyFill="1" applyBorder="1" applyAlignment="1">
      <alignment horizontal="center" vertical="center" wrapText="1"/>
    </xf>
    <xf numFmtId="0" fontId="85" fillId="0" borderId="27" xfId="0" applyFont="1" applyFill="1" applyBorder="1" applyAlignment="1">
      <alignment horizontal="center" vertical="center"/>
    </xf>
    <xf numFmtId="0" fontId="85" fillId="0" borderId="35" xfId="0" applyFont="1" applyFill="1" applyBorder="1" applyAlignment="1">
      <alignment horizontal="center" vertical="center"/>
    </xf>
    <xf numFmtId="20" fontId="85" fillId="0" borderId="35" xfId="0" applyNumberFormat="1" applyFont="1" applyFill="1" applyBorder="1" applyAlignment="1">
      <alignment horizontal="center" vertical="center"/>
    </xf>
    <xf numFmtId="20" fontId="85" fillId="0" borderId="18" xfId="0" quotePrefix="1" applyNumberFormat="1" applyFont="1" applyFill="1" applyBorder="1" applyAlignment="1">
      <alignment horizontal="center" vertical="center"/>
    </xf>
    <xf numFmtId="20" fontId="85" fillId="0" borderId="27" xfId="0" quotePrefix="1" applyNumberFormat="1" applyFont="1" applyFill="1" applyBorder="1" applyAlignment="1">
      <alignment horizontal="center" vertical="center"/>
    </xf>
    <xf numFmtId="169" fontId="85" fillId="0" borderId="27" xfId="0" applyNumberFormat="1" applyFont="1" applyFill="1" applyBorder="1" applyAlignment="1">
      <alignment horizontal="center" vertical="center"/>
    </xf>
    <xf numFmtId="0" fontId="85" fillId="0" borderId="57" xfId="0" applyFont="1" applyFill="1" applyBorder="1" applyAlignment="1">
      <alignment horizontal="center" vertical="center"/>
    </xf>
    <xf numFmtId="0" fontId="85" fillId="0" borderId="48" xfId="0" quotePrefix="1" applyFont="1" applyFill="1" applyBorder="1" applyAlignment="1">
      <alignment horizontal="center" vertical="center" wrapText="1"/>
    </xf>
    <xf numFmtId="0" fontId="85" fillId="0" borderId="48" xfId="0" applyFont="1" applyFill="1" applyBorder="1" applyAlignment="1">
      <alignment horizontal="center" vertical="center"/>
    </xf>
    <xf numFmtId="169" fontId="85" fillId="0" borderId="55" xfId="0" quotePrefix="1" applyNumberFormat="1" applyFont="1" applyFill="1" applyBorder="1" applyAlignment="1">
      <alignment horizontal="center" vertical="center"/>
    </xf>
    <xf numFmtId="20" fontId="85" fillId="0" borderId="43" xfId="0" applyNumberFormat="1" applyFont="1" applyFill="1" applyBorder="1" applyAlignment="1">
      <alignment horizontal="center" vertical="center"/>
    </xf>
    <xf numFmtId="175" fontId="84" fillId="0" borderId="36" xfId="108" quotePrefix="1" applyNumberFormat="1" applyFont="1" applyFill="1" applyBorder="1" applyAlignment="1">
      <alignment horizontal="center" vertical="center" wrapText="1"/>
    </xf>
    <xf numFmtId="0" fontId="85" fillId="0" borderId="36" xfId="0" applyFont="1" applyFill="1" applyBorder="1" applyAlignment="1">
      <alignment horizontal="center" vertical="center"/>
    </xf>
    <xf numFmtId="0" fontId="85" fillId="0" borderId="37" xfId="0" applyFont="1" applyFill="1" applyBorder="1" applyAlignment="1">
      <alignment horizontal="center" vertical="center"/>
    </xf>
    <xf numFmtId="0" fontId="86" fillId="0" borderId="0" xfId="6311" applyFont="1" applyAlignment="1">
      <alignment horizontal="center" vertical="top"/>
    </xf>
    <xf numFmtId="0" fontId="22" fillId="0" borderId="49" xfId="0" applyFont="1" applyFill="1" applyBorder="1" applyAlignment="1">
      <alignment horizontal="center"/>
    </xf>
    <xf numFmtId="20" fontId="72" fillId="0" borderId="39" xfId="982" applyNumberFormat="1" applyFont="1" applyFill="1" applyBorder="1" applyAlignment="1">
      <alignment horizontal="center" vertical="center" wrapText="1"/>
    </xf>
    <xf numFmtId="20" fontId="72" fillId="0" borderId="39" xfId="0" quotePrefix="1" applyNumberFormat="1" applyFont="1" applyFill="1" applyBorder="1" applyAlignment="1">
      <alignment horizontal="center" vertical="center"/>
    </xf>
    <xf numFmtId="166" fontId="88" fillId="0" borderId="27" xfId="108" quotePrefix="1" applyNumberFormat="1" applyFont="1" applyFill="1" applyBorder="1" applyAlignment="1">
      <alignment horizontal="center" vertical="center" wrapText="1"/>
    </xf>
    <xf numFmtId="0" fontId="85" fillId="0" borderId="19" xfId="0" applyFont="1" applyFill="1" applyBorder="1" applyAlignment="1">
      <alignment vertical="center"/>
    </xf>
    <xf numFmtId="0" fontId="85" fillId="0" borderId="20" xfId="0" applyFont="1" applyFill="1" applyBorder="1" applyAlignment="1">
      <alignment vertical="center"/>
    </xf>
    <xf numFmtId="0" fontId="85" fillId="0" borderId="59" xfId="0" applyFont="1" applyFill="1" applyBorder="1" applyAlignment="1">
      <alignment vertical="center"/>
    </xf>
    <xf numFmtId="0" fontId="85" fillId="0" borderId="58" xfId="0" applyFont="1" applyFill="1" applyBorder="1" applyAlignment="1">
      <alignment vertical="center"/>
    </xf>
    <xf numFmtId="0" fontId="85" fillId="0" borderId="53" xfId="0" applyFont="1" applyFill="1" applyBorder="1" applyAlignment="1">
      <alignment vertical="center"/>
    </xf>
    <xf numFmtId="0" fontId="85" fillId="0" borderId="56" xfId="0" applyFont="1" applyFill="1" applyBorder="1" applyAlignment="1">
      <alignment vertical="center"/>
    </xf>
    <xf numFmtId="166" fontId="87" fillId="0" borderId="27" xfId="0" applyNumberFormat="1" applyFont="1" applyBorder="1" applyAlignment="1" applyProtection="1">
      <alignment vertical="center"/>
    </xf>
    <xf numFmtId="0" fontId="64" fillId="29" borderId="39" xfId="86" applyFont="1" applyFill="1" applyBorder="1" applyAlignment="1">
      <alignment horizontal="center" vertical="center" wrapText="1"/>
    </xf>
    <xf numFmtId="0" fontId="0" fillId="0" borderId="0" xfId="0"/>
    <xf numFmtId="0" fontId="20" fillId="0" borderId="44" xfId="0" applyFont="1" applyBorder="1" applyAlignment="1" applyProtection="1">
      <alignment horizontal="center"/>
    </xf>
    <xf numFmtId="0" fontId="20" fillId="0" borderId="35" xfId="0" applyFont="1" applyBorder="1" applyAlignment="1" applyProtection="1">
      <alignment horizontal="center"/>
    </xf>
    <xf numFmtId="0" fontId="20" fillId="0" borderId="31" xfId="0" applyFont="1" applyBorder="1" applyAlignment="1" applyProtection="1">
      <alignment horizontal="center"/>
    </xf>
    <xf numFmtId="0" fontId="20" fillId="0" borderId="33" xfId="0" applyFont="1" applyBorder="1" applyAlignment="1" applyProtection="1">
      <alignment horizontal="center"/>
    </xf>
    <xf numFmtId="0" fontId="20" fillId="0" borderId="43" xfId="0" applyFont="1" applyBorder="1" applyAlignment="1">
      <alignment horizontal="center"/>
    </xf>
    <xf numFmtId="0" fontId="20" fillId="0" borderId="37" xfId="0" applyFont="1" applyBorder="1" applyAlignment="1">
      <alignment horizontal="center"/>
    </xf>
    <xf numFmtId="0" fontId="30" fillId="0" borderId="44" xfId="0" applyFont="1" applyBorder="1" applyAlignment="1" applyProtection="1">
      <alignment horizontal="center"/>
    </xf>
    <xf numFmtId="0" fontId="30" fillId="0" borderId="35" xfId="0" applyFont="1" applyBorder="1" applyAlignment="1" applyProtection="1">
      <alignment horizontal="center"/>
    </xf>
    <xf numFmtId="0" fontId="22" fillId="0" borderId="44" xfId="0" applyFont="1" applyBorder="1" applyAlignment="1" applyProtection="1">
      <alignment horizontal="center"/>
    </xf>
    <xf numFmtId="0" fontId="22" fillId="0" borderId="35" xfId="0" applyFont="1" applyBorder="1" applyAlignment="1" applyProtection="1">
      <alignment horizontal="center"/>
    </xf>
    <xf numFmtId="0" fontId="25" fillId="0" borderId="0" xfId="0" applyFont="1" applyBorder="1" applyAlignment="1">
      <alignment horizontal="left"/>
    </xf>
    <xf numFmtId="0" fontId="20" fillId="0" borderId="27" xfId="0" applyFont="1" applyBorder="1" applyAlignment="1" applyProtection="1">
      <alignment horizontal="center"/>
    </xf>
    <xf numFmtId="0" fontId="0" fillId="0" borderId="31" xfId="0" applyBorder="1" applyAlignment="1" applyProtection="1">
      <alignment horizontal="center"/>
    </xf>
    <xf numFmtId="0" fontId="0" fillId="0" borderId="32" xfId="0" applyBorder="1" applyAlignment="1" applyProtection="1">
      <alignment horizontal="center"/>
    </xf>
    <xf numFmtId="0" fontId="22" fillId="0" borderId="44" xfId="0" applyFont="1" applyBorder="1" applyAlignment="1">
      <alignment horizontal="center"/>
    </xf>
    <xf numFmtId="0" fontId="22" fillId="0" borderId="35" xfId="0" applyFont="1" applyBorder="1" applyAlignment="1">
      <alignment horizontal="center"/>
    </xf>
    <xf numFmtId="0" fontId="22" fillId="0" borderId="43" xfId="0" applyFont="1" applyBorder="1" applyAlignment="1">
      <alignment horizontal="center"/>
    </xf>
    <xf numFmtId="0" fontId="22" fillId="0" borderId="37"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20" fillId="0" borderId="19" xfId="0" applyFont="1" applyBorder="1" applyAlignment="1" applyProtection="1">
      <alignment horizontal="center"/>
    </xf>
    <xf numFmtId="0" fontId="20" fillId="0" borderId="45" xfId="0" applyFont="1" applyBorder="1" applyAlignment="1" applyProtection="1">
      <alignment horizontal="center"/>
    </xf>
    <xf numFmtId="0" fontId="22" fillId="0" borderId="0" xfId="0" applyFont="1" applyBorder="1" applyAlignment="1" applyProtection="1">
      <alignment horizontal="right"/>
      <protection locked="0"/>
    </xf>
    <xf numFmtId="0" fontId="22" fillId="0" borderId="24" xfId="0" applyFont="1" applyBorder="1" applyAlignment="1" applyProtection="1">
      <alignment horizontal="left"/>
      <protection locked="0"/>
    </xf>
    <xf numFmtId="0" fontId="22" fillId="0" borderId="51" xfId="0" applyFont="1" applyBorder="1" applyAlignment="1" applyProtection="1">
      <alignment horizontal="left"/>
      <protection locked="0"/>
    </xf>
    <xf numFmtId="0" fontId="22" fillId="0" borderId="57" xfId="0" applyFont="1" applyBorder="1" applyAlignment="1">
      <alignment horizontal="center"/>
    </xf>
    <xf numFmtId="0" fontId="22" fillId="0" borderId="55" xfId="0" applyFont="1" applyBorder="1" applyAlignment="1">
      <alignment horizontal="center"/>
    </xf>
    <xf numFmtId="0" fontId="55" fillId="0" borderId="0" xfId="0" applyFont="1" applyAlignment="1">
      <alignment horizontal="center" wrapText="1"/>
    </xf>
    <xf numFmtId="0" fontId="55" fillId="0" borderId="25" xfId="0" applyFont="1" applyBorder="1" applyAlignment="1">
      <alignment horizontal="center" wrapText="1"/>
    </xf>
    <xf numFmtId="0" fontId="69" fillId="0" borderId="0" xfId="0" applyFont="1" applyAlignment="1">
      <alignment horizontal="center"/>
    </xf>
    <xf numFmtId="0" fontId="19" fillId="0" borderId="25" xfId="0" applyFont="1" applyBorder="1" applyAlignment="1">
      <alignment horizontal="center"/>
    </xf>
    <xf numFmtId="0" fontId="69" fillId="0" borderId="25" xfId="0" applyFont="1" applyBorder="1" applyAlignment="1">
      <alignment horizontal="center"/>
    </xf>
    <xf numFmtId="0" fontId="70" fillId="0" borderId="0" xfId="0" applyFont="1" applyAlignment="1">
      <alignment horizontal="center"/>
    </xf>
    <xf numFmtId="0" fontId="55" fillId="0" borderId="0" xfId="0" applyFont="1" applyAlignment="1">
      <alignment horizontal="center"/>
    </xf>
    <xf numFmtId="0" fontId="55" fillId="0" borderId="25" xfId="0" applyFont="1" applyBorder="1" applyAlignment="1">
      <alignment horizontal="center"/>
    </xf>
    <xf numFmtId="0" fontId="64" fillId="0" borderId="27" xfId="0" applyFont="1" applyBorder="1" applyAlignment="1">
      <alignment horizontal="center" vertical="center" textRotation="90"/>
    </xf>
    <xf numFmtId="0" fontId="64" fillId="0" borderId="27" xfId="0" applyFont="1" applyBorder="1" applyAlignment="1">
      <alignment horizontal="center" vertical="center" wrapText="1"/>
    </xf>
    <xf numFmtId="0" fontId="63" fillId="0" borderId="27" xfId="0" applyFont="1" applyBorder="1" applyAlignment="1">
      <alignment horizontal="center" vertical="center" textRotation="90" wrapText="1"/>
    </xf>
    <xf numFmtId="0" fontId="60" fillId="0" borderId="0" xfId="0" applyFont="1" applyBorder="1" applyAlignment="1">
      <alignment horizontal="center" vertical="top"/>
    </xf>
    <xf numFmtId="0" fontId="63" fillId="0" borderId="14" xfId="0" applyFont="1" applyBorder="1" applyAlignment="1">
      <alignment horizontal="center" vertical="center"/>
    </xf>
    <xf numFmtId="0" fontId="63" fillId="0" borderId="26" xfId="0" applyFont="1" applyBorder="1" applyAlignment="1">
      <alignment horizontal="center" vertical="center"/>
    </xf>
    <xf numFmtId="0" fontId="63" fillId="0" borderId="46" xfId="0" applyFont="1" applyBorder="1" applyAlignment="1">
      <alignment horizontal="center" vertical="center"/>
    </xf>
    <xf numFmtId="0" fontId="63" fillId="0" borderId="22" xfId="0" applyFont="1" applyBorder="1" applyAlignment="1">
      <alignment horizontal="center" vertical="center"/>
    </xf>
    <xf numFmtId="0" fontId="63" fillId="0" borderId="23" xfId="0" applyFont="1" applyBorder="1" applyAlignment="1">
      <alignment horizontal="center" vertical="center"/>
    </xf>
    <xf numFmtId="0" fontId="63" fillId="0" borderId="34" xfId="0" applyFont="1" applyBorder="1" applyAlignment="1">
      <alignment horizontal="center" vertical="center"/>
    </xf>
    <xf numFmtId="0" fontId="61" fillId="0" borderId="0" xfId="0" applyFont="1" applyBorder="1" applyAlignment="1">
      <alignment horizontal="center"/>
    </xf>
    <xf numFmtId="0" fontId="59" fillId="0" borderId="0" xfId="0" applyFont="1" applyBorder="1" applyAlignment="1">
      <alignment horizontal="center" vertical="center" wrapText="1"/>
    </xf>
    <xf numFmtId="0" fontId="63" fillId="0" borderId="27" xfId="0" applyFont="1" applyBorder="1" applyAlignment="1">
      <alignment horizontal="center" vertical="center" wrapText="1"/>
    </xf>
    <xf numFmtId="0" fontId="71" fillId="0" borderId="27" xfId="0" applyFont="1" applyFill="1" applyBorder="1" applyAlignment="1">
      <alignment horizontal="center" vertical="center" wrapText="1"/>
    </xf>
    <xf numFmtId="0" fontId="63" fillId="0" borderId="48" xfId="0" applyFont="1" applyBorder="1" applyAlignment="1">
      <alignment horizontal="center" vertical="center" textRotation="90" wrapText="1"/>
    </xf>
    <xf numFmtId="0" fontId="59" fillId="0" borderId="40" xfId="0" applyFont="1" applyBorder="1" applyAlignment="1">
      <alignment horizontal="center" vertical="center" wrapText="1"/>
    </xf>
    <xf numFmtId="0" fontId="59" fillId="0" borderId="20" xfId="0" applyFont="1" applyBorder="1" applyAlignment="1">
      <alignment horizontal="center" vertical="center" wrapText="1"/>
    </xf>
    <xf numFmtId="0" fontId="59" fillId="0" borderId="45" xfId="0" applyFont="1" applyBorder="1" applyAlignment="1">
      <alignment horizontal="center" vertical="center" wrapText="1"/>
    </xf>
    <xf numFmtId="0" fontId="59" fillId="0" borderId="47" xfId="0" applyFont="1" applyBorder="1" applyAlignment="1">
      <alignment horizontal="center" vertical="center" wrapText="1"/>
    </xf>
    <xf numFmtId="0" fontId="59" fillId="0" borderId="51" xfId="0" applyFont="1" applyBorder="1" applyAlignment="1">
      <alignment horizontal="center" vertical="center" wrapText="1"/>
    </xf>
    <xf numFmtId="0" fontId="59" fillId="0" borderId="52" xfId="0" applyFont="1" applyBorder="1" applyAlignment="1">
      <alignment horizontal="center" vertical="center" wrapText="1"/>
    </xf>
    <xf numFmtId="0" fontId="59" fillId="0" borderId="53" xfId="0" applyFont="1" applyBorder="1" applyAlignment="1">
      <alignment horizontal="center" vertical="center" wrapText="1"/>
    </xf>
    <xf numFmtId="0" fontId="59" fillId="0" borderId="54" xfId="0" applyFont="1" applyBorder="1" applyAlignment="1">
      <alignment horizontal="center" vertical="center" wrapText="1"/>
    </xf>
    <xf numFmtId="0" fontId="0" fillId="29" borderId="0" xfId="0" applyFill="1"/>
    <xf numFmtId="0" fontId="19" fillId="29" borderId="0" xfId="0" applyFont="1" applyFill="1"/>
  </cellXfs>
  <cellStyles count="6313">
    <cellStyle name="20% - Accent1" xfId="1" builtinId="30" customBuiltin="1"/>
    <cellStyle name="20% - Accent1 2" xfId="49"/>
    <cellStyle name="20% - Accent1 2 2" xfId="133"/>
    <cellStyle name="20% - Accent1 2 2 2" xfId="3755"/>
    <cellStyle name="20% - Accent1 2 3" xfId="3756"/>
    <cellStyle name="20% - Accent2" xfId="2" builtinId="34" customBuiltin="1"/>
    <cellStyle name="20% - Accent2 2" xfId="50"/>
    <cellStyle name="20% - Accent2 2 2" xfId="135"/>
    <cellStyle name="20% - Accent2 2 2 2" xfId="3757"/>
    <cellStyle name="20% - Accent2 2 3" xfId="3758"/>
    <cellStyle name="20% - Accent3" xfId="3" builtinId="38" customBuiltin="1"/>
    <cellStyle name="20% - Accent3 2" xfId="51"/>
    <cellStyle name="20% - Accent3 2 2" xfId="136"/>
    <cellStyle name="20% - Accent3 2 2 2" xfId="3759"/>
    <cellStyle name="20% - Accent3 2 3" xfId="3760"/>
    <cellStyle name="20% - Accent4" xfId="4" builtinId="42" customBuiltin="1"/>
    <cellStyle name="20% - Accent4 2" xfId="52"/>
    <cellStyle name="20% - Accent4 2 2" xfId="137"/>
    <cellStyle name="20% - Accent4 2 2 2" xfId="3761"/>
    <cellStyle name="20% - Accent4 2 3" xfId="3762"/>
    <cellStyle name="20% - Accent5" xfId="5" builtinId="46" customBuiltin="1"/>
    <cellStyle name="20% - Accent5 2" xfId="53"/>
    <cellStyle name="20% - Accent5 2 2" xfId="138"/>
    <cellStyle name="20% - Accent5 2 2 2" xfId="3763"/>
    <cellStyle name="20% - Accent5 2 3" xfId="3764"/>
    <cellStyle name="20% - Accent6" xfId="6" builtinId="50" customBuiltin="1"/>
    <cellStyle name="20% - Accent6 2" xfId="54"/>
    <cellStyle name="20% - Accent6 2 2" xfId="139"/>
    <cellStyle name="20% - Accent6 2 2 2" xfId="3765"/>
    <cellStyle name="20% - Accent6 2 3" xfId="3766"/>
    <cellStyle name="40% - Accent1" xfId="7" builtinId="31" customBuiltin="1"/>
    <cellStyle name="40% - Accent1 2" xfId="55"/>
    <cellStyle name="40% - Accent1 2 2" xfId="140"/>
    <cellStyle name="40% - Accent1 2 2 2" xfId="3767"/>
    <cellStyle name="40% - Accent1 2 3" xfId="3768"/>
    <cellStyle name="40% - Accent2" xfId="8" builtinId="35" customBuiltin="1"/>
    <cellStyle name="40% - Accent2 2" xfId="56"/>
    <cellStyle name="40% - Accent2 2 2" xfId="141"/>
    <cellStyle name="40% - Accent2 2 2 2" xfId="3769"/>
    <cellStyle name="40% - Accent2 2 3" xfId="3770"/>
    <cellStyle name="40% - Accent3" xfId="9" builtinId="39" customBuiltin="1"/>
    <cellStyle name="40% - Accent3 2" xfId="57"/>
    <cellStyle name="40% - Accent3 2 2" xfId="142"/>
    <cellStyle name="40% - Accent3 2 2 2" xfId="3771"/>
    <cellStyle name="40% - Accent3 2 3" xfId="3772"/>
    <cellStyle name="40% - Accent4" xfId="10" builtinId="43" customBuiltin="1"/>
    <cellStyle name="40% - Accent4 2" xfId="58"/>
    <cellStyle name="40% - Accent4 2 2" xfId="143"/>
    <cellStyle name="40% - Accent4 2 2 2" xfId="3773"/>
    <cellStyle name="40% - Accent4 2 3" xfId="3774"/>
    <cellStyle name="40% - Accent5" xfId="11" builtinId="47" customBuiltin="1"/>
    <cellStyle name="40% - Accent5 2" xfId="59"/>
    <cellStyle name="40% - Accent5 2 2" xfId="144"/>
    <cellStyle name="40% - Accent5 2 2 2" xfId="3775"/>
    <cellStyle name="40% - Accent5 2 3" xfId="3776"/>
    <cellStyle name="40% - Accent6" xfId="12" builtinId="51" customBuiltin="1"/>
    <cellStyle name="40% - Accent6 2" xfId="60"/>
    <cellStyle name="40% - Accent6 2 2" xfId="145"/>
    <cellStyle name="40% - Accent6 2 2 2" xfId="3777"/>
    <cellStyle name="40% - Accent6 2 3" xfId="3778"/>
    <cellStyle name="60% - Accent1" xfId="13" builtinId="32" customBuiltin="1"/>
    <cellStyle name="60% - Accent1 2" xfId="61"/>
    <cellStyle name="60% - Accent1 2 2" xfId="3779"/>
    <cellStyle name="60% - Accent2" xfId="14" builtinId="36" customBuiltin="1"/>
    <cellStyle name="60% - Accent2 2" xfId="62"/>
    <cellStyle name="60% - Accent2 2 2" xfId="3780"/>
    <cellStyle name="60% - Accent3" xfId="15" builtinId="40" customBuiltin="1"/>
    <cellStyle name="60% - Accent3 2" xfId="63"/>
    <cellStyle name="60% - Accent3 2 2" xfId="3781"/>
    <cellStyle name="60% - Accent4" xfId="16" builtinId="44" customBuiltin="1"/>
    <cellStyle name="60% - Accent4 2" xfId="64"/>
    <cellStyle name="60% - Accent4 2 2" xfId="3782"/>
    <cellStyle name="60% - Accent5" xfId="17" builtinId="48" customBuiltin="1"/>
    <cellStyle name="60% - Accent5 2" xfId="65"/>
    <cellStyle name="60% - Accent5 2 2" xfId="3783"/>
    <cellStyle name="60% - Accent6" xfId="18" builtinId="52" customBuiltin="1"/>
    <cellStyle name="60% - Accent6 2" xfId="66"/>
    <cellStyle name="60% - Accent6 2 2" xfId="3784"/>
    <cellStyle name="Accent1" xfId="19" builtinId="29" customBuiltin="1"/>
    <cellStyle name="Accent1 2" xfId="67"/>
    <cellStyle name="Accent1 2 2" xfId="3785"/>
    <cellStyle name="Accent2" xfId="20" builtinId="33" customBuiltin="1"/>
    <cellStyle name="Accent2 2" xfId="68"/>
    <cellStyle name="Accent2 2 2" xfId="3786"/>
    <cellStyle name="Accent3" xfId="21" builtinId="37" customBuiltin="1"/>
    <cellStyle name="Accent3 2" xfId="69"/>
    <cellStyle name="Accent3 2 2" xfId="3787"/>
    <cellStyle name="Accent4" xfId="22" builtinId="41" customBuiltin="1"/>
    <cellStyle name="Accent4 2" xfId="70"/>
    <cellStyle name="Accent4 2 2" xfId="3788"/>
    <cellStyle name="Accent5" xfId="23" builtinId="45" customBuiltin="1"/>
    <cellStyle name="Accent5 2" xfId="71"/>
    <cellStyle name="Accent5 2 2" xfId="3789"/>
    <cellStyle name="Accent6" xfId="24" builtinId="49" customBuiltin="1"/>
    <cellStyle name="Accent6 2" xfId="72"/>
    <cellStyle name="Accent6 2 2" xfId="3790"/>
    <cellStyle name="Bad" xfId="25" builtinId="27" customBuiltin="1"/>
    <cellStyle name="Bad 2" xfId="73"/>
    <cellStyle name="Bad 2 2" xfId="3791"/>
    <cellStyle name="Calculation" xfId="26" builtinId="22" customBuiltin="1"/>
    <cellStyle name="Calculation 2" xfId="74"/>
    <cellStyle name="Calculation 2 2" xfId="3792"/>
    <cellStyle name="Check Cell" xfId="27" builtinId="23" customBuiltin="1"/>
    <cellStyle name="Check Cell 2" xfId="75"/>
    <cellStyle name="Check Cell 2 2" xfId="3793"/>
    <cellStyle name="Currency 2" xfId="28"/>
    <cellStyle name="Currency 2 2" xfId="76"/>
    <cellStyle name="Currency 2 3" xfId="1597"/>
    <cellStyle name="Excel Built-in Normal" xfId="3794"/>
    <cellStyle name="Explanatory Text" xfId="29" builtinId="53" customBuiltin="1"/>
    <cellStyle name="Explanatory Text 2" xfId="77"/>
    <cellStyle name="Explanatory Text 2 2" xfId="3795"/>
    <cellStyle name="Good" xfId="30" builtinId="26" customBuiltin="1"/>
    <cellStyle name="Good 2" xfId="78"/>
    <cellStyle name="Good 2 2" xfId="3796"/>
    <cellStyle name="Heading 1" xfId="31" builtinId="16" customBuiltin="1"/>
    <cellStyle name="Heading 1 2" xfId="79"/>
    <cellStyle name="Heading 1 2 2" xfId="3797"/>
    <cellStyle name="Heading 2" xfId="32" builtinId="17" customBuiltin="1"/>
    <cellStyle name="Heading 2 2" xfId="80"/>
    <cellStyle name="Heading 2 2 2" xfId="3798"/>
    <cellStyle name="Heading 3" xfId="33" builtinId="18" customBuiltin="1"/>
    <cellStyle name="Heading 3 2" xfId="81"/>
    <cellStyle name="Heading 3 2 2" xfId="3799"/>
    <cellStyle name="Heading 4" xfId="34" builtinId="19" customBuiltin="1"/>
    <cellStyle name="Heading 4 2" xfId="82"/>
    <cellStyle name="Heading 4 2 2" xfId="3800"/>
    <cellStyle name="Hyperlink 2" xfId="3801"/>
    <cellStyle name="Input" xfId="35" builtinId="20" customBuiltin="1"/>
    <cellStyle name="Input 2" xfId="83"/>
    <cellStyle name="Input 2 2" xfId="3802"/>
    <cellStyle name="Linked Cell" xfId="36" builtinId="24" customBuiltin="1"/>
    <cellStyle name="Linked Cell 2" xfId="84"/>
    <cellStyle name="Linked Cell 2 2" xfId="3803"/>
    <cellStyle name="Neutral" xfId="37" builtinId="28" customBuiltin="1"/>
    <cellStyle name="Neutral 2" xfId="85"/>
    <cellStyle name="Neutral 2 2" xfId="3804"/>
    <cellStyle name="Normal" xfId="0" builtinId="0"/>
    <cellStyle name="Normal 10" xfId="132"/>
    <cellStyle name="Normal 10 10" xfId="3806"/>
    <cellStyle name="Normal 10 10 2" xfId="3807"/>
    <cellStyle name="Normal 10 10 3" xfId="3808"/>
    <cellStyle name="Normal 10 10 4" xfId="3809"/>
    <cellStyle name="Normal 10 11" xfId="3810"/>
    <cellStyle name="Normal 10 11 2" xfId="3811"/>
    <cellStyle name="Normal 10 11 3" xfId="3812"/>
    <cellStyle name="Normal 10 11 4" xfId="3813"/>
    <cellStyle name="Normal 10 12" xfId="3814"/>
    <cellStyle name="Normal 10 12 2" xfId="3815"/>
    <cellStyle name="Normal 10 12 3" xfId="3816"/>
    <cellStyle name="Normal 10 12 4" xfId="3817"/>
    <cellStyle name="Normal 10 13" xfId="3818"/>
    <cellStyle name="Normal 10 14" xfId="3819"/>
    <cellStyle name="Normal 10 15" xfId="3820"/>
    <cellStyle name="Normal 10 16" xfId="3805"/>
    <cellStyle name="Normal 10 2" xfId="146"/>
    <cellStyle name="Normal 10 2 10" xfId="3822"/>
    <cellStyle name="Normal 10 2 11" xfId="3823"/>
    <cellStyle name="Normal 10 2 12" xfId="3821"/>
    <cellStyle name="Normal 10 2 2" xfId="1629"/>
    <cellStyle name="Normal 10 2 2 10" xfId="3824"/>
    <cellStyle name="Normal 10 2 2 2" xfId="3825"/>
    <cellStyle name="Normal 10 2 2 2 2" xfId="3826"/>
    <cellStyle name="Normal 10 2 2 2 2 2" xfId="3827"/>
    <cellStyle name="Normal 10 2 2 2 2 2 2" xfId="3828"/>
    <cellStyle name="Normal 10 2 2 2 2 2 3" xfId="3829"/>
    <cellStyle name="Normal 10 2 2 2 2 2 4" xfId="3830"/>
    <cellStyle name="Normal 10 2 2 2 2 3" xfId="3831"/>
    <cellStyle name="Normal 10 2 2 2 2 4" xfId="3832"/>
    <cellStyle name="Normal 10 2 2 2 2 5" xfId="3833"/>
    <cellStyle name="Normal 10 2 2 2 3" xfId="3834"/>
    <cellStyle name="Normal 10 2 2 2 3 2" xfId="3835"/>
    <cellStyle name="Normal 10 2 2 2 3 2 2" xfId="3836"/>
    <cellStyle name="Normal 10 2 2 2 3 2 3" xfId="3837"/>
    <cellStyle name="Normal 10 2 2 2 3 2 4" xfId="3838"/>
    <cellStyle name="Normal 10 2 2 2 3 3" xfId="3839"/>
    <cellStyle name="Normal 10 2 2 2 3 4" xfId="3840"/>
    <cellStyle name="Normal 10 2 2 2 3 5" xfId="3841"/>
    <cellStyle name="Normal 10 2 2 2 4" xfId="3842"/>
    <cellStyle name="Normal 10 2 2 2 4 2" xfId="3843"/>
    <cellStyle name="Normal 10 2 2 2 4 3" xfId="3844"/>
    <cellStyle name="Normal 10 2 2 2 4 4" xfId="3845"/>
    <cellStyle name="Normal 10 2 2 2 5" xfId="3846"/>
    <cellStyle name="Normal 10 2 2 2 5 2" xfId="3847"/>
    <cellStyle name="Normal 10 2 2 2 5 3" xfId="3848"/>
    <cellStyle name="Normal 10 2 2 2 5 4" xfId="3849"/>
    <cellStyle name="Normal 10 2 2 2 6" xfId="3850"/>
    <cellStyle name="Normal 10 2 2 2 6 2" xfId="3851"/>
    <cellStyle name="Normal 10 2 2 2 6 3" xfId="3852"/>
    <cellStyle name="Normal 10 2 2 2 6 4" xfId="3853"/>
    <cellStyle name="Normal 10 2 2 2 7" xfId="3854"/>
    <cellStyle name="Normal 10 2 2 2 8" xfId="3855"/>
    <cellStyle name="Normal 10 2 2 2 9" xfId="3856"/>
    <cellStyle name="Normal 10 2 2 3" xfId="3857"/>
    <cellStyle name="Normal 10 2 2 3 2" xfId="3858"/>
    <cellStyle name="Normal 10 2 2 3 2 2" xfId="3859"/>
    <cellStyle name="Normal 10 2 2 3 2 3" xfId="3860"/>
    <cellStyle name="Normal 10 2 2 3 2 4" xfId="3861"/>
    <cellStyle name="Normal 10 2 2 3 3" xfId="3862"/>
    <cellStyle name="Normal 10 2 2 3 4" xfId="3863"/>
    <cellStyle name="Normal 10 2 2 3 5" xfId="3864"/>
    <cellStyle name="Normal 10 2 2 4" xfId="3865"/>
    <cellStyle name="Normal 10 2 2 4 2" xfId="3866"/>
    <cellStyle name="Normal 10 2 2 4 2 2" xfId="3867"/>
    <cellStyle name="Normal 10 2 2 4 2 3" xfId="3868"/>
    <cellStyle name="Normal 10 2 2 4 2 4" xfId="3869"/>
    <cellStyle name="Normal 10 2 2 4 3" xfId="3870"/>
    <cellStyle name="Normal 10 2 2 4 4" xfId="3871"/>
    <cellStyle name="Normal 10 2 2 4 5" xfId="3872"/>
    <cellStyle name="Normal 10 2 2 5" xfId="3873"/>
    <cellStyle name="Normal 10 2 2 5 2" xfId="3874"/>
    <cellStyle name="Normal 10 2 2 5 3" xfId="3875"/>
    <cellStyle name="Normal 10 2 2 5 4" xfId="3876"/>
    <cellStyle name="Normal 10 2 2 6" xfId="3877"/>
    <cellStyle name="Normal 10 2 2 6 2" xfId="3878"/>
    <cellStyle name="Normal 10 2 2 6 3" xfId="3879"/>
    <cellStyle name="Normal 10 2 2 6 4" xfId="3880"/>
    <cellStyle name="Normal 10 2 2 7" xfId="3881"/>
    <cellStyle name="Normal 10 2 2 7 2" xfId="3882"/>
    <cellStyle name="Normal 10 2 2 7 3" xfId="3883"/>
    <cellStyle name="Normal 10 2 2 7 4" xfId="3884"/>
    <cellStyle name="Normal 10 2 2 8" xfId="3885"/>
    <cellStyle name="Normal 10 2 2 9" xfId="3886"/>
    <cellStyle name="Normal 10 2 3" xfId="3887"/>
    <cellStyle name="Normal 10 2 3 2" xfId="3888"/>
    <cellStyle name="Normal 10 2 3 2 2" xfId="3889"/>
    <cellStyle name="Normal 10 2 3 2 2 2" xfId="3890"/>
    <cellStyle name="Normal 10 2 3 2 2 3" xfId="3891"/>
    <cellStyle name="Normal 10 2 3 2 2 4" xfId="3892"/>
    <cellStyle name="Normal 10 2 3 2 3" xfId="3893"/>
    <cellStyle name="Normal 10 2 3 2 4" xfId="3894"/>
    <cellStyle name="Normal 10 2 3 2 5" xfId="3895"/>
    <cellStyle name="Normal 10 2 3 3" xfId="3896"/>
    <cellStyle name="Normal 10 2 3 3 2" xfId="3897"/>
    <cellStyle name="Normal 10 2 3 3 2 2" xfId="3898"/>
    <cellStyle name="Normal 10 2 3 3 2 3" xfId="3899"/>
    <cellStyle name="Normal 10 2 3 3 2 4" xfId="3900"/>
    <cellStyle name="Normal 10 2 3 3 3" xfId="3901"/>
    <cellStyle name="Normal 10 2 3 3 4" xfId="3902"/>
    <cellStyle name="Normal 10 2 3 3 5" xfId="3903"/>
    <cellStyle name="Normal 10 2 3 4" xfId="3904"/>
    <cellStyle name="Normal 10 2 3 4 2" xfId="3905"/>
    <cellStyle name="Normal 10 2 3 4 3" xfId="3906"/>
    <cellStyle name="Normal 10 2 3 4 4" xfId="3907"/>
    <cellStyle name="Normal 10 2 3 5" xfId="3908"/>
    <cellStyle name="Normal 10 2 3 5 2" xfId="3909"/>
    <cellStyle name="Normal 10 2 3 5 3" xfId="3910"/>
    <cellStyle name="Normal 10 2 3 5 4" xfId="3911"/>
    <cellStyle name="Normal 10 2 3 6" xfId="3912"/>
    <cellStyle name="Normal 10 2 3 6 2" xfId="3913"/>
    <cellStyle name="Normal 10 2 3 6 3" xfId="3914"/>
    <cellStyle name="Normal 10 2 3 6 4" xfId="3915"/>
    <cellStyle name="Normal 10 2 3 7" xfId="3916"/>
    <cellStyle name="Normal 10 2 3 8" xfId="3917"/>
    <cellStyle name="Normal 10 2 3 9" xfId="3918"/>
    <cellStyle name="Normal 10 2 4" xfId="3919"/>
    <cellStyle name="Normal 10 2 4 2" xfId="3920"/>
    <cellStyle name="Normal 10 2 4 2 2" xfId="3921"/>
    <cellStyle name="Normal 10 2 4 2 3" xfId="3922"/>
    <cellStyle name="Normal 10 2 4 2 4" xfId="3923"/>
    <cellStyle name="Normal 10 2 4 3" xfId="3924"/>
    <cellStyle name="Normal 10 2 4 4" xfId="3925"/>
    <cellStyle name="Normal 10 2 4 5" xfId="3926"/>
    <cellStyle name="Normal 10 2 5" xfId="3927"/>
    <cellStyle name="Normal 10 2 5 2" xfId="3928"/>
    <cellStyle name="Normal 10 2 5 2 2" xfId="3929"/>
    <cellStyle name="Normal 10 2 5 2 3" xfId="3930"/>
    <cellStyle name="Normal 10 2 5 2 4" xfId="3931"/>
    <cellStyle name="Normal 10 2 5 3" xfId="3932"/>
    <cellStyle name="Normal 10 2 5 4" xfId="3933"/>
    <cellStyle name="Normal 10 2 5 5" xfId="3934"/>
    <cellStyle name="Normal 10 2 6" xfId="3935"/>
    <cellStyle name="Normal 10 2 6 2" xfId="3936"/>
    <cellStyle name="Normal 10 2 6 3" xfId="3937"/>
    <cellStyle name="Normal 10 2 6 4" xfId="3938"/>
    <cellStyle name="Normal 10 2 7" xfId="3939"/>
    <cellStyle name="Normal 10 2 7 2" xfId="3940"/>
    <cellStyle name="Normal 10 2 7 3" xfId="3941"/>
    <cellStyle name="Normal 10 2 7 4" xfId="3942"/>
    <cellStyle name="Normal 10 2 8" xfId="3943"/>
    <cellStyle name="Normal 10 2 8 2" xfId="3944"/>
    <cellStyle name="Normal 10 2 8 3" xfId="3945"/>
    <cellStyle name="Normal 10 2 8 4" xfId="3946"/>
    <cellStyle name="Normal 10 2 9" xfId="3947"/>
    <cellStyle name="Normal 10 3" xfId="134"/>
    <cellStyle name="Normal 10 3 10" xfId="3949"/>
    <cellStyle name="Normal 10 3 11" xfId="3948"/>
    <cellStyle name="Normal 10 3 2" xfId="1628"/>
    <cellStyle name="Normal 10 3 2 2" xfId="3950"/>
    <cellStyle name="Normal 10 3 2 2 2" xfId="3951"/>
    <cellStyle name="Normal 10 3 2 2 2 2" xfId="3952"/>
    <cellStyle name="Normal 10 3 2 2 2 3" xfId="3953"/>
    <cellStyle name="Normal 10 3 2 2 2 4" xfId="3954"/>
    <cellStyle name="Normal 10 3 2 2 3" xfId="3955"/>
    <cellStyle name="Normal 10 3 2 2 4" xfId="3956"/>
    <cellStyle name="Normal 10 3 2 2 5" xfId="3957"/>
    <cellStyle name="Normal 10 3 2 3" xfId="3958"/>
    <cellStyle name="Normal 10 3 2 3 2" xfId="3959"/>
    <cellStyle name="Normal 10 3 2 3 2 2" xfId="3960"/>
    <cellStyle name="Normal 10 3 2 3 2 3" xfId="3961"/>
    <cellStyle name="Normal 10 3 2 3 2 4" xfId="3962"/>
    <cellStyle name="Normal 10 3 2 3 3" xfId="3963"/>
    <cellStyle name="Normal 10 3 2 3 4" xfId="3964"/>
    <cellStyle name="Normal 10 3 2 3 5" xfId="3965"/>
    <cellStyle name="Normal 10 3 2 4" xfId="3966"/>
    <cellStyle name="Normal 10 3 2 4 2" xfId="3967"/>
    <cellStyle name="Normal 10 3 2 4 3" xfId="3968"/>
    <cellStyle name="Normal 10 3 2 4 4" xfId="3969"/>
    <cellStyle name="Normal 10 3 2 5" xfId="3970"/>
    <cellStyle name="Normal 10 3 2 5 2" xfId="3971"/>
    <cellStyle name="Normal 10 3 2 5 3" xfId="3972"/>
    <cellStyle name="Normal 10 3 2 5 4" xfId="3973"/>
    <cellStyle name="Normal 10 3 2 6" xfId="3974"/>
    <cellStyle name="Normal 10 3 2 6 2" xfId="3975"/>
    <cellStyle name="Normal 10 3 2 6 3" xfId="3976"/>
    <cellStyle name="Normal 10 3 2 6 4" xfId="3977"/>
    <cellStyle name="Normal 10 3 2 7" xfId="3978"/>
    <cellStyle name="Normal 10 3 2 8" xfId="3979"/>
    <cellStyle name="Normal 10 3 2 9" xfId="3980"/>
    <cellStyle name="Normal 10 3 3" xfId="3981"/>
    <cellStyle name="Normal 10 3 3 2" xfId="3982"/>
    <cellStyle name="Normal 10 3 3 2 2" xfId="3983"/>
    <cellStyle name="Normal 10 3 3 2 3" xfId="3984"/>
    <cellStyle name="Normal 10 3 3 2 4" xfId="3985"/>
    <cellStyle name="Normal 10 3 3 3" xfId="3986"/>
    <cellStyle name="Normal 10 3 3 4" xfId="3987"/>
    <cellStyle name="Normal 10 3 3 5" xfId="3988"/>
    <cellStyle name="Normal 10 3 4" xfId="3989"/>
    <cellStyle name="Normal 10 3 4 2" xfId="3990"/>
    <cellStyle name="Normal 10 3 4 2 2" xfId="3991"/>
    <cellStyle name="Normal 10 3 4 2 3" xfId="3992"/>
    <cellStyle name="Normal 10 3 4 2 4" xfId="3993"/>
    <cellStyle name="Normal 10 3 4 3" xfId="3994"/>
    <cellStyle name="Normal 10 3 4 4" xfId="3995"/>
    <cellStyle name="Normal 10 3 4 5" xfId="3996"/>
    <cellStyle name="Normal 10 3 5" xfId="3997"/>
    <cellStyle name="Normal 10 3 5 2" xfId="3998"/>
    <cellStyle name="Normal 10 3 5 3" xfId="3999"/>
    <cellStyle name="Normal 10 3 5 4" xfId="4000"/>
    <cellStyle name="Normal 10 3 6" xfId="4001"/>
    <cellStyle name="Normal 10 3 6 2" xfId="4002"/>
    <cellStyle name="Normal 10 3 6 3" xfId="4003"/>
    <cellStyle name="Normal 10 3 6 4" xfId="4004"/>
    <cellStyle name="Normal 10 3 7" xfId="4005"/>
    <cellStyle name="Normal 10 3 7 2" xfId="4006"/>
    <cellStyle name="Normal 10 3 7 3" xfId="4007"/>
    <cellStyle name="Normal 10 3 7 4" xfId="4008"/>
    <cellStyle name="Normal 10 3 8" xfId="4009"/>
    <cellStyle name="Normal 10 3 9" xfId="4010"/>
    <cellStyle name="Normal 10 4" xfId="891"/>
    <cellStyle name="Normal 10 4 10" xfId="4011"/>
    <cellStyle name="Normal 10 4 2" xfId="2351"/>
    <cellStyle name="Normal 10 4 2 2" xfId="4012"/>
    <cellStyle name="Normal 10 4 2 2 2" xfId="4013"/>
    <cellStyle name="Normal 10 4 2 2 3" xfId="4014"/>
    <cellStyle name="Normal 10 4 2 2 4" xfId="4015"/>
    <cellStyle name="Normal 10 4 2 3" xfId="4016"/>
    <cellStyle name="Normal 10 4 2 4" xfId="4017"/>
    <cellStyle name="Normal 10 4 2 5" xfId="4018"/>
    <cellStyle name="Normal 10 4 3" xfId="4019"/>
    <cellStyle name="Normal 10 4 3 2" xfId="4020"/>
    <cellStyle name="Normal 10 4 3 2 2" xfId="4021"/>
    <cellStyle name="Normal 10 4 3 2 3" xfId="4022"/>
    <cellStyle name="Normal 10 4 3 2 4" xfId="4023"/>
    <cellStyle name="Normal 10 4 3 3" xfId="4024"/>
    <cellStyle name="Normal 10 4 3 4" xfId="4025"/>
    <cellStyle name="Normal 10 4 3 5" xfId="4026"/>
    <cellStyle name="Normal 10 4 4" xfId="4027"/>
    <cellStyle name="Normal 10 4 4 2" xfId="4028"/>
    <cellStyle name="Normal 10 4 4 3" xfId="4029"/>
    <cellStyle name="Normal 10 4 4 4" xfId="4030"/>
    <cellStyle name="Normal 10 4 5" xfId="4031"/>
    <cellStyle name="Normal 10 4 5 2" xfId="4032"/>
    <cellStyle name="Normal 10 4 5 3" xfId="4033"/>
    <cellStyle name="Normal 10 4 5 4" xfId="4034"/>
    <cellStyle name="Normal 10 4 6" xfId="4035"/>
    <cellStyle name="Normal 10 4 6 2" xfId="4036"/>
    <cellStyle name="Normal 10 4 6 3" xfId="4037"/>
    <cellStyle name="Normal 10 4 6 4" xfId="4038"/>
    <cellStyle name="Normal 10 4 7" xfId="4039"/>
    <cellStyle name="Normal 10 4 8" xfId="4040"/>
    <cellStyle name="Normal 10 4 9" xfId="4041"/>
    <cellStyle name="Normal 10 5" xfId="1627"/>
    <cellStyle name="Normal 10 5 2" xfId="4043"/>
    <cellStyle name="Normal 10 5 2 2" xfId="4044"/>
    <cellStyle name="Normal 10 5 2 3" xfId="4045"/>
    <cellStyle name="Normal 10 5 2 4" xfId="4046"/>
    <cellStyle name="Normal 10 5 3" xfId="4047"/>
    <cellStyle name="Normal 10 5 3 2" xfId="4048"/>
    <cellStyle name="Normal 10 5 3 3" xfId="4049"/>
    <cellStyle name="Normal 10 5 3 4" xfId="4050"/>
    <cellStyle name="Normal 10 5 4" xfId="4051"/>
    <cellStyle name="Normal 10 5 5" xfId="4052"/>
    <cellStyle name="Normal 10 5 6" xfId="4053"/>
    <cellStyle name="Normal 10 5 7" xfId="4042"/>
    <cellStyle name="Normal 10 6" xfId="3071"/>
    <cellStyle name="Normal 10 6 10" xfId="4055"/>
    <cellStyle name="Normal 10 6 10 2" xfId="4056"/>
    <cellStyle name="Normal 10 6 10 3" xfId="4057"/>
    <cellStyle name="Normal 10 6 10 4" xfId="4058"/>
    <cellStyle name="Normal 10 6 11" xfId="4059"/>
    <cellStyle name="Normal 10 6 12" xfId="4060"/>
    <cellStyle name="Normal 10 6 13" xfId="4061"/>
    <cellStyle name="Normal 10 6 14" xfId="4054"/>
    <cellStyle name="Normal 10 6 2" xfId="4062"/>
    <cellStyle name="Normal 10 6 2 10" xfId="4063"/>
    <cellStyle name="Normal 10 6 2 11" xfId="4064"/>
    <cellStyle name="Normal 10 6 2 12" xfId="4065"/>
    <cellStyle name="Normal 10 6 2 2" xfId="4066"/>
    <cellStyle name="Normal 10 6 2 2 10" xfId="4067"/>
    <cellStyle name="Normal 10 6 2 2 11" xfId="4068"/>
    <cellStyle name="Normal 10 6 2 2 2" xfId="4069"/>
    <cellStyle name="Normal 10 6 2 2 2 10" xfId="4070"/>
    <cellStyle name="Normal 10 6 2 2 2 2" xfId="4071"/>
    <cellStyle name="Normal 10 6 2 2 2 2 2" xfId="4072"/>
    <cellStyle name="Normal 10 6 2 2 2 2 2 2" xfId="4073"/>
    <cellStyle name="Normal 10 6 2 2 2 2 2 2 2" xfId="4074"/>
    <cellStyle name="Normal 10 6 2 2 2 2 2 2 3" xfId="4075"/>
    <cellStyle name="Normal 10 6 2 2 2 2 2 2 4" xfId="4076"/>
    <cellStyle name="Normal 10 6 2 2 2 2 2 3" xfId="4077"/>
    <cellStyle name="Normal 10 6 2 2 2 2 2 4" xfId="4078"/>
    <cellStyle name="Normal 10 6 2 2 2 2 2 5" xfId="4079"/>
    <cellStyle name="Normal 10 6 2 2 2 2 3" xfId="4080"/>
    <cellStyle name="Normal 10 6 2 2 2 2 3 2" xfId="4081"/>
    <cellStyle name="Normal 10 6 2 2 2 2 3 2 2" xfId="4082"/>
    <cellStyle name="Normal 10 6 2 2 2 2 3 2 3" xfId="4083"/>
    <cellStyle name="Normal 10 6 2 2 2 2 3 2 4" xfId="4084"/>
    <cellStyle name="Normal 10 6 2 2 2 2 3 3" xfId="4085"/>
    <cellStyle name="Normal 10 6 2 2 2 2 3 4" xfId="4086"/>
    <cellStyle name="Normal 10 6 2 2 2 2 3 5" xfId="4087"/>
    <cellStyle name="Normal 10 6 2 2 2 2 4" xfId="4088"/>
    <cellStyle name="Normal 10 6 2 2 2 2 4 2" xfId="4089"/>
    <cellStyle name="Normal 10 6 2 2 2 2 4 3" xfId="4090"/>
    <cellStyle name="Normal 10 6 2 2 2 2 4 4" xfId="4091"/>
    <cellStyle name="Normal 10 6 2 2 2 2 5" xfId="4092"/>
    <cellStyle name="Normal 10 6 2 2 2 2 5 2" xfId="4093"/>
    <cellStyle name="Normal 10 6 2 2 2 2 5 3" xfId="4094"/>
    <cellStyle name="Normal 10 6 2 2 2 2 5 4" xfId="4095"/>
    <cellStyle name="Normal 10 6 2 2 2 2 6" xfId="4096"/>
    <cellStyle name="Normal 10 6 2 2 2 2 6 2" xfId="4097"/>
    <cellStyle name="Normal 10 6 2 2 2 2 6 3" xfId="4098"/>
    <cellStyle name="Normal 10 6 2 2 2 2 6 4" xfId="4099"/>
    <cellStyle name="Normal 10 6 2 2 2 2 7" xfId="4100"/>
    <cellStyle name="Normal 10 6 2 2 2 2 8" xfId="4101"/>
    <cellStyle name="Normal 10 6 2 2 2 2 9" xfId="4102"/>
    <cellStyle name="Normal 10 6 2 2 2 3" xfId="4103"/>
    <cellStyle name="Normal 10 6 2 2 2 3 2" xfId="4104"/>
    <cellStyle name="Normal 10 6 2 2 2 3 2 2" xfId="4105"/>
    <cellStyle name="Normal 10 6 2 2 2 3 2 3" xfId="4106"/>
    <cellStyle name="Normal 10 6 2 2 2 3 2 4" xfId="4107"/>
    <cellStyle name="Normal 10 6 2 2 2 3 3" xfId="4108"/>
    <cellStyle name="Normal 10 6 2 2 2 3 4" xfId="4109"/>
    <cellStyle name="Normal 10 6 2 2 2 3 5" xfId="4110"/>
    <cellStyle name="Normal 10 6 2 2 2 4" xfId="4111"/>
    <cellStyle name="Normal 10 6 2 2 2 4 2" xfId="4112"/>
    <cellStyle name="Normal 10 6 2 2 2 4 2 2" xfId="4113"/>
    <cellStyle name="Normal 10 6 2 2 2 4 2 3" xfId="4114"/>
    <cellStyle name="Normal 10 6 2 2 2 4 2 4" xfId="4115"/>
    <cellStyle name="Normal 10 6 2 2 2 4 3" xfId="4116"/>
    <cellStyle name="Normal 10 6 2 2 2 4 4" xfId="4117"/>
    <cellStyle name="Normal 10 6 2 2 2 4 5" xfId="4118"/>
    <cellStyle name="Normal 10 6 2 2 2 5" xfId="4119"/>
    <cellStyle name="Normal 10 6 2 2 2 5 2" xfId="4120"/>
    <cellStyle name="Normal 10 6 2 2 2 5 3" xfId="4121"/>
    <cellStyle name="Normal 10 6 2 2 2 5 4" xfId="4122"/>
    <cellStyle name="Normal 10 6 2 2 2 6" xfId="4123"/>
    <cellStyle name="Normal 10 6 2 2 2 6 2" xfId="4124"/>
    <cellStyle name="Normal 10 6 2 2 2 6 3" xfId="4125"/>
    <cellStyle name="Normal 10 6 2 2 2 6 4" xfId="4126"/>
    <cellStyle name="Normal 10 6 2 2 2 7" xfId="4127"/>
    <cellStyle name="Normal 10 6 2 2 2 7 2" xfId="4128"/>
    <cellStyle name="Normal 10 6 2 2 2 7 3" xfId="4129"/>
    <cellStyle name="Normal 10 6 2 2 2 7 4" xfId="4130"/>
    <cellStyle name="Normal 10 6 2 2 2 8" xfId="4131"/>
    <cellStyle name="Normal 10 6 2 2 2 9" xfId="4132"/>
    <cellStyle name="Normal 10 6 2 2 3" xfId="4133"/>
    <cellStyle name="Normal 10 6 2 2 3 2" xfId="4134"/>
    <cellStyle name="Normal 10 6 2 2 3 2 2" xfId="4135"/>
    <cellStyle name="Normal 10 6 2 2 3 2 2 2" xfId="4136"/>
    <cellStyle name="Normal 10 6 2 2 3 2 2 3" xfId="4137"/>
    <cellStyle name="Normal 10 6 2 2 3 2 2 4" xfId="4138"/>
    <cellStyle name="Normal 10 6 2 2 3 2 3" xfId="4139"/>
    <cellStyle name="Normal 10 6 2 2 3 2 4" xfId="4140"/>
    <cellStyle name="Normal 10 6 2 2 3 2 5" xfId="4141"/>
    <cellStyle name="Normal 10 6 2 2 3 3" xfId="4142"/>
    <cellStyle name="Normal 10 6 2 2 3 3 2" xfId="4143"/>
    <cellStyle name="Normal 10 6 2 2 3 3 2 2" xfId="4144"/>
    <cellStyle name="Normal 10 6 2 2 3 3 2 3" xfId="4145"/>
    <cellStyle name="Normal 10 6 2 2 3 3 2 4" xfId="4146"/>
    <cellStyle name="Normal 10 6 2 2 3 3 3" xfId="4147"/>
    <cellStyle name="Normal 10 6 2 2 3 3 4" xfId="4148"/>
    <cellStyle name="Normal 10 6 2 2 3 3 5" xfId="4149"/>
    <cellStyle name="Normal 10 6 2 2 3 4" xfId="4150"/>
    <cellStyle name="Normal 10 6 2 2 3 4 2" xfId="4151"/>
    <cellStyle name="Normal 10 6 2 2 3 4 3" xfId="4152"/>
    <cellStyle name="Normal 10 6 2 2 3 4 4" xfId="4153"/>
    <cellStyle name="Normal 10 6 2 2 3 5" xfId="4154"/>
    <cellStyle name="Normal 10 6 2 2 3 5 2" xfId="4155"/>
    <cellStyle name="Normal 10 6 2 2 3 5 3" xfId="4156"/>
    <cellStyle name="Normal 10 6 2 2 3 5 4" xfId="4157"/>
    <cellStyle name="Normal 10 6 2 2 3 6" xfId="4158"/>
    <cellStyle name="Normal 10 6 2 2 3 6 2" xfId="4159"/>
    <cellStyle name="Normal 10 6 2 2 3 6 3" xfId="4160"/>
    <cellStyle name="Normal 10 6 2 2 3 6 4" xfId="4161"/>
    <cellStyle name="Normal 10 6 2 2 3 7" xfId="4162"/>
    <cellStyle name="Normal 10 6 2 2 3 8" xfId="4163"/>
    <cellStyle name="Normal 10 6 2 2 3 9" xfId="4164"/>
    <cellStyle name="Normal 10 6 2 2 4" xfId="4165"/>
    <cellStyle name="Normal 10 6 2 2 4 2" xfId="4166"/>
    <cellStyle name="Normal 10 6 2 2 4 2 2" xfId="4167"/>
    <cellStyle name="Normal 10 6 2 2 4 2 3" xfId="4168"/>
    <cellStyle name="Normal 10 6 2 2 4 2 4" xfId="4169"/>
    <cellStyle name="Normal 10 6 2 2 4 3" xfId="4170"/>
    <cellStyle name="Normal 10 6 2 2 4 4" xfId="4171"/>
    <cellStyle name="Normal 10 6 2 2 4 5" xfId="4172"/>
    <cellStyle name="Normal 10 6 2 2 5" xfId="4173"/>
    <cellStyle name="Normal 10 6 2 2 5 2" xfId="4174"/>
    <cellStyle name="Normal 10 6 2 2 5 2 2" xfId="4175"/>
    <cellStyle name="Normal 10 6 2 2 5 2 3" xfId="4176"/>
    <cellStyle name="Normal 10 6 2 2 5 2 4" xfId="4177"/>
    <cellStyle name="Normal 10 6 2 2 5 3" xfId="4178"/>
    <cellStyle name="Normal 10 6 2 2 5 4" xfId="4179"/>
    <cellStyle name="Normal 10 6 2 2 5 5" xfId="4180"/>
    <cellStyle name="Normal 10 6 2 2 6" xfId="4181"/>
    <cellStyle name="Normal 10 6 2 2 6 2" xfId="4182"/>
    <cellStyle name="Normal 10 6 2 2 6 3" xfId="4183"/>
    <cellStyle name="Normal 10 6 2 2 6 4" xfId="4184"/>
    <cellStyle name="Normal 10 6 2 2 7" xfId="4185"/>
    <cellStyle name="Normal 10 6 2 2 7 2" xfId="4186"/>
    <cellStyle name="Normal 10 6 2 2 7 3" xfId="4187"/>
    <cellStyle name="Normal 10 6 2 2 7 4" xfId="4188"/>
    <cellStyle name="Normal 10 6 2 2 8" xfId="4189"/>
    <cellStyle name="Normal 10 6 2 2 8 2" xfId="4190"/>
    <cellStyle name="Normal 10 6 2 2 8 3" xfId="4191"/>
    <cellStyle name="Normal 10 6 2 2 8 4" xfId="4192"/>
    <cellStyle name="Normal 10 6 2 2 9" xfId="4193"/>
    <cellStyle name="Normal 10 6 2 3" xfId="4194"/>
    <cellStyle name="Normal 10 6 2 3 10" xfId="4195"/>
    <cellStyle name="Normal 10 6 2 3 2" xfId="4196"/>
    <cellStyle name="Normal 10 6 2 3 2 2" xfId="4197"/>
    <cellStyle name="Normal 10 6 2 3 2 2 2" xfId="4198"/>
    <cellStyle name="Normal 10 6 2 3 2 2 2 2" xfId="4199"/>
    <cellStyle name="Normal 10 6 2 3 2 2 2 3" xfId="4200"/>
    <cellStyle name="Normal 10 6 2 3 2 2 2 4" xfId="4201"/>
    <cellStyle name="Normal 10 6 2 3 2 2 3" xfId="4202"/>
    <cellStyle name="Normal 10 6 2 3 2 2 4" xfId="4203"/>
    <cellStyle name="Normal 10 6 2 3 2 2 5" xfId="4204"/>
    <cellStyle name="Normal 10 6 2 3 2 3" xfId="4205"/>
    <cellStyle name="Normal 10 6 2 3 2 3 2" xfId="4206"/>
    <cellStyle name="Normal 10 6 2 3 2 3 2 2" xfId="4207"/>
    <cellStyle name="Normal 10 6 2 3 2 3 2 3" xfId="4208"/>
    <cellStyle name="Normal 10 6 2 3 2 3 2 4" xfId="4209"/>
    <cellStyle name="Normal 10 6 2 3 2 3 3" xfId="4210"/>
    <cellStyle name="Normal 10 6 2 3 2 3 4" xfId="4211"/>
    <cellStyle name="Normal 10 6 2 3 2 3 5" xfId="4212"/>
    <cellStyle name="Normal 10 6 2 3 2 4" xfId="4213"/>
    <cellStyle name="Normal 10 6 2 3 2 4 2" xfId="4214"/>
    <cellStyle name="Normal 10 6 2 3 2 4 3" xfId="4215"/>
    <cellStyle name="Normal 10 6 2 3 2 4 4" xfId="4216"/>
    <cellStyle name="Normal 10 6 2 3 2 5" xfId="4217"/>
    <cellStyle name="Normal 10 6 2 3 2 5 2" xfId="4218"/>
    <cellStyle name="Normal 10 6 2 3 2 5 3" xfId="4219"/>
    <cellStyle name="Normal 10 6 2 3 2 5 4" xfId="4220"/>
    <cellStyle name="Normal 10 6 2 3 2 6" xfId="4221"/>
    <cellStyle name="Normal 10 6 2 3 2 6 2" xfId="4222"/>
    <cellStyle name="Normal 10 6 2 3 2 6 3" xfId="4223"/>
    <cellStyle name="Normal 10 6 2 3 2 6 4" xfId="4224"/>
    <cellStyle name="Normal 10 6 2 3 2 7" xfId="4225"/>
    <cellStyle name="Normal 10 6 2 3 2 8" xfId="4226"/>
    <cellStyle name="Normal 10 6 2 3 2 9" xfId="4227"/>
    <cellStyle name="Normal 10 6 2 3 3" xfId="4228"/>
    <cellStyle name="Normal 10 6 2 3 3 2" xfId="4229"/>
    <cellStyle name="Normal 10 6 2 3 3 2 2" xfId="4230"/>
    <cellStyle name="Normal 10 6 2 3 3 2 3" xfId="4231"/>
    <cellStyle name="Normal 10 6 2 3 3 2 4" xfId="4232"/>
    <cellStyle name="Normal 10 6 2 3 3 3" xfId="4233"/>
    <cellStyle name="Normal 10 6 2 3 3 4" xfId="4234"/>
    <cellStyle name="Normal 10 6 2 3 3 5" xfId="4235"/>
    <cellStyle name="Normal 10 6 2 3 4" xfId="4236"/>
    <cellStyle name="Normal 10 6 2 3 4 2" xfId="4237"/>
    <cellStyle name="Normal 10 6 2 3 4 2 2" xfId="4238"/>
    <cellStyle name="Normal 10 6 2 3 4 2 3" xfId="4239"/>
    <cellStyle name="Normal 10 6 2 3 4 2 4" xfId="4240"/>
    <cellStyle name="Normal 10 6 2 3 4 3" xfId="4241"/>
    <cellStyle name="Normal 10 6 2 3 4 4" xfId="4242"/>
    <cellStyle name="Normal 10 6 2 3 4 5" xfId="4243"/>
    <cellStyle name="Normal 10 6 2 3 5" xfId="4244"/>
    <cellStyle name="Normal 10 6 2 3 5 2" xfId="4245"/>
    <cellStyle name="Normal 10 6 2 3 5 3" xfId="4246"/>
    <cellStyle name="Normal 10 6 2 3 5 4" xfId="4247"/>
    <cellStyle name="Normal 10 6 2 3 6" xfId="4248"/>
    <cellStyle name="Normal 10 6 2 3 6 2" xfId="4249"/>
    <cellStyle name="Normal 10 6 2 3 6 3" xfId="4250"/>
    <cellStyle name="Normal 10 6 2 3 6 4" xfId="4251"/>
    <cellStyle name="Normal 10 6 2 3 7" xfId="4252"/>
    <cellStyle name="Normal 10 6 2 3 7 2" xfId="4253"/>
    <cellStyle name="Normal 10 6 2 3 7 3" xfId="4254"/>
    <cellStyle name="Normal 10 6 2 3 7 4" xfId="4255"/>
    <cellStyle name="Normal 10 6 2 3 8" xfId="4256"/>
    <cellStyle name="Normal 10 6 2 3 9" xfId="4257"/>
    <cellStyle name="Normal 10 6 2 4" xfId="4258"/>
    <cellStyle name="Normal 10 6 2 4 2" xfId="4259"/>
    <cellStyle name="Normal 10 6 2 4 2 2" xfId="4260"/>
    <cellStyle name="Normal 10 6 2 4 2 2 2" xfId="4261"/>
    <cellStyle name="Normal 10 6 2 4 2 2 3" xfId="4262"/>
    <cellStyle name="Normal 10 6 2 4 2 2 4" xfId="4263"/>
    <cellStyle name="Normal 10 6 2 4 2 3" xfId="4264"/>
    <cellStyle name="Normal 10 6 2 4 2 4" xfId="4265"/>
    <cellStyle name="Normal 10 6 2 4 2 5" xfId="4266"/>
    <cellStyle name="Normal 10 6 2 4 3" xfId="4267"/>
    <cellStyle name="Normal 10 6 2 4 3 2" xfId="4268"/>
    <cellStyle name="Normal 10 6 2 4 3 2 2" xfId="4269"/>
    <cellStyle name="Normal 10 6 2 4 3 2 3" xfId="4270"/>
    <cellStyle name="Normal 10 6 2 4 3 2 4" xfId="4271"/>
    <cellStyle name="Normal 10 6 2 4 3 3" xfId="4272"/>
    <cellStyle name="Normal 10 6 2 4 3 4" xfId="4273"/>
    <cellStyle name="Normal 10 6 2 4 3 5" xfId="4274"/>
    <cellStyle name="Normal 10 6 2 4 4" xfId="4275"/>
    <cellStyle name="Normal 10 6 2 4 4 2" xfId="4276"/>
    <cellStyle name="Normal 10 6 2 4 4 3" xfId="4277"/>
    <cellStyle name="Normal 10 6 2 4 4 4" xfId="4278"/>
    <cellStyle name="Normal 10 6 2 4 5" xfId="4279"/>
    <cellStyle name="Normal 10 6 2 4 5 2" xfId="4280"/>
    <cellStyle name="Normal 10 6 2 4 5 3" xfId="4281"/>
    <cellStyle name="Normal 10 6 2 4 5 4" xfId="4282"/>
    <cellStyle name="Normal 10 6 2 4 6" xfId="4283"/>
    <cellStyle name="Normal 10 6 2 4 6 2" xfId="4284"/>
    <cellStyle name="Normal 10 6 2 4 6 3" xfId="4285"/>
    <cellStyle name="Normal 10 6 2 4 6 4" xfId="4286"/>
    <cellStyle name="Normal 10 6 2 4 7" xfId="4287"/>
    <cellStyle name="Normal 10 6 2 4 8" xfId="4288"/>
    <cellStyle name="Normal 10 6 2 4 9" xfId="4289"/>
    <cellStyle name="Normal 10 6 2 5" xfId="4290"/>
    <cellStyle name="Normal 10 6 2 5 2" xfId="4291"/>
    <cellStyle name="Normal 10 6 2 5 2 2" xfId="4292"/>
    <cellStyle name="Normal 10 6 2 5 2 3" xfId="4293"/>
    <cellStyle name="Normal 10 6 2 5 2 4" xfId="4294"/>
    <cellStyle name="Normal 10 6 2 5 3" xfId="4295"/>
    <cellStyle name="Normal 10 6 2 5 4" xfId="4296"/>
    <cellStyle name="Normal 10 6 2 5 5" xfId="4297"/>
    <cellStyle name="Normal 10 6 2 6" xfId="4298"/>
    <cellStyle name="Normal 10 6 2 6 2" xfId="4299"/>
    <cellStyle name="Normal 10 6 2 6 2 2" xfId="4300"/>
    <cellStyle name="Normal 10 6 2 6 2 3" xfId="4301"/>
    <cellStyle name="Normal 10 6 2 6 2 4" xfId="4302"/>
    <cellStyle name="Normal 10 6 2 6 3" xfId="4303"/>
    <cellStyle name="Normal 10 6 2 6 4" xfId="4304"/>
    <cellStyle name="Normal 10 6 2 6 5" xfId="4305"/>
    <cellStyle name="Normal 10 6 2 7" xfId="4306"/>
    <cellStyle name="Normal 10 6 2 7 2" xfId="4307"/>
    <cellStyle name="Normal 10 6 2 7 3" xfId="4308"/>
    <cellStyle name="Normal 10 6 2 7 4" xfId="4309"/>
    <cellStyle name="Normal 10 6 2 8" xfId="4310"/>
    <cellStyle name="Normal 10 6 2 8 2" xfId="4311"/>
    <cellStyle name="Normal 10 6 2 8 3" xfId="4312"/>
    <cellStyle name="Normal 10 6 2 8 4" xfId="4313"/>
    <cellStyle name="Normal 10 6 2 9" xfId="4314"/>
    <cellStyle name="Normal 10 6 2 9 2" xfId="4315"/>
    <cellStyle name="Normal 10 6 2 9 3" xfId="4316"/>
    <cellStyle name="Normal 10 6 2 9 4" xfId="4317"/>
    <cellStyle name="Normal 10 6 3" xfId="4318"/>
    <cellStyle name="Normal 10 6 3 10" xfId="4319"/>
    <cellStyle name="Normal 10 6 3 11" xfId="4320"/>
    <cellStyle name="Normal 10 6 3 2" xfId="4321"/>
    <cellStyle name="Normal 10 6 3 2 10" xfId="4322"/>
    <cellStyle name="Normal 10 6 3 2 2" xfId="4323"/>
    <cellStyle name="Normal 10 6 3 2 2 2" xfId="4324"/>
    <cellStyle name="Normal 10 6 3 2 2 2 2" xfId="4325"/>
    <cellStyle name="Normal 10 6 3 2 2 2 2 2" xfId="4326"/>
    <cellStyle name="Normal 10 6 3 2 2 2 2 3" xfId="4327"/>
    <cellStyle name="Normal 10 6 3 2 2 2 2 4" xfId="4328"/>
    <cellStyle name="Normal 10 6 3 2 2 2 3" xfId="4329"/>
    <cellStyle name="Normal 10 6 3 2 2 2 4" xfId="4330"/>
    <cellStyle name="Normal 10 6 3 2 2 2 5" xfId="4331"/>
    <cellStyle name="Normal 10 6 3 2 2 3" xfId="4332"/>
    <cellStyle name="Normal 10 6 3 2 2 3 2" xfId="4333"/>
    <cellStyle name="Normal 10 6 3 2 2 3 2 2" xfId="4334"/>
    <cellStyle name="Normal 10 6 3 2 2 3 2 3" xfId="4335"/>
    <cellStyle name="Normal 10 6 3 2 2 3 2 4" xfId="4336"/>
    <cellStyle name="Normal 10 6 3 2 2 3 3" xfId="4337"/>
    <cellStyle name="Normal 10 6 3 2 2 3 4" xfId="4338"/>
    <cellStyle name="Normal 10 6 3 2 2 3 5" xfId="4339"/>
    <cellStyle name="Normal 10 6 3 2 2 4" xfId="4340"/>
    <cellStyle name="Normal 10 6 3 2 2 4 2" xfId="4341"/>
    <cellStyle name="Normal 10 6 3 2 2 4 3" xfId="4342"/>
    <cellStyle name="Normal 10 6 3 2 2 4 4" xfId="4343"/>
    <cellStyle name="Normal 10 6 3 2 2 5" xfId="4344"/>
    <cellStyle name="Normal 10 6 3 2 2 5 2" xfId="4345"/>
    <cellStyle name="Normal 10 6 3 2 2 5 3" xfId="4346"/>
    <cellStyle name="Normal 10 6 3 2 2 5 4" xfId="4347"/>
    <cellStyle name="Normal 10 6 3 2 2 6" xfId="4348"/>
    <cellStyle name="Normal 10 6 3 2 2 6 2" xfId="4349"/>
    <cellStyle name="Normal 10 6 3 2 2 6 3" xfId="4350"/>
    <cellStyle name="Normal 10 6 3 2 2 6 4" xfId="4351"/>
    <cellStyle name="Normal 10 6 3 2 2 7" xfId="4352"/>
    <cellStyle name="Normal 10 6 3 2 2 8" xfId="4353"/>
    <cellStyle name="Normal 10 6 3 2 2 9" xfId="4354"/>
    <cellStyle name="Normal 10 6 3 2 3" xfId="4355"/>
    <cellStyle name="Normal 10 6 3 2 3 2" xfId="4356"/>
    <cellStyle name="Normal 10 6 3 2 3 2 2" xfId="4357"/>
    <cellStyle name="Normal 10 6 3 2 3 2 3" xfId="4358"/>
    <cellStyle name="Normal 10 6 3 2 3 2 4" xfId="4359"/>
    <cellStyle name="Normal 10 6 3 2 3 3" xfId="4360"/>
    <cellStyle name="Normal 10 6 3 2 3 4" xfId="4361"/>
    <cellStyle name="Normal 10 6 3 2 3 5" xfId="4362"/>
    <cellStyle name="Normal 10 6 3 2 4" xfId="4363"/>
    <cellStyle name="Normal 10 6 3 2 4 2" xfId="4364"/>
    <cellStyle name="Normal 10 6 3 2 4 2 2" xfId="4365"/>
    <cellStyle name="Normal 10 6 3 2 4 2 3" xfId="4366"/>
    <cellStyle name="Normal 10 6 3 2 4 2 4" xfId="4367"/>
    <cellStyle name="Normal 10 6 3 2 4 3" xfId="4368"/>
    <cellStyle name="Normal 10 6 3 2 4 4" xfId="4369"/>
    <cellStyle name="Normal 10 6 3 2 4 5" xfId="4370"/>
    <cellStyle name="Normal 10 6 3 2 5" xfId="4371"/>
    <cellStyle name="Normal 10 6 3 2 5 2" xfId="4372"/>
    <cellStyle name="Normal 10 6 3 2 5 3" xfId="4373"/>
    <cellStyle name="Normal 10 6 3 2 5 4" xfId="4374"/>
    <cellStyle name="Normal 10 6 3 2 6" xfId="4375"/>
    <cellStyle name="Normal 10 6 3 2 6 2" xfId="4376"/>
    <cellStyle name="Normal 10 6 3 2 6 3" xfId="4377"/>
    <cellStyle name="Normal 10 6 3 2 6 4" xfId="4378"/>
    <cellStyle name="Normal 10 6 3 2 7" xfId="4379"/>
    <cellStyle name="Normal 10 6 3 2 7 2" xfId="4380"/>
    <cellStyle name="Normal 10 6 3 2 7 3" xfId="4381"/>
    <cellStyle name="Normal 10 6 3 2 7 4" xfId="4382"/>
    <cellStyle name="Normal 10 6 3 2 8" xfId="4383"/>
    <cellStyle name="Normal 10 6 3 2 9" xfId="4384"/>
    <cellStyle name="Normal 10 6 3 3" xfId="4385"/>
    <cellStyle name="Normal 10 6 3 3 2" xfId="4386"/>
    <cellStyle name="Normal 10 6 3 3 2 2" xfId="4387"/>
    <cellStyle name="Normal 10 6 3 3 2 2 2" xfId="4388"/>
    <cellStyle name="Normal 10 6 3 3 2 2 3" xfId="4389"/>
    <cellStyle name="Normal 10 6 3 3 2 2 4" xfId="4390"/>
    <cellStyle name="Normal 10 6 3 3 2 3" xfId="4391"/>
    <cellStyle name="Normal 10 6 3 3 2 4" xfId="4392"/>
    <cellStyle name="Normal 10 6 3 3 2 5" xfId="4393"/>
    <cellStyle name="Normal 10 6 3 3 3" xfId="4394"/>
    <cellStyle name="Normal 10 6 3 3 3 2" xfId="4395"/>
    <cellStyle name="Normal 10 6 3 3 3 2 2" xfId="4396"/>
    <cellStyle name="Normal 10 6 3 3 3 2 3" xfId="4397"/>
    <cellStyle name="Normal 10 6 3 3 3 2 4" xfId="4398"/>
    <cellStyle name="Normal 10 6 3 3 3 3" xfId="4399"/>
    <cellStyle name="Normal 10 6 3 3 3 4" xfId="4400"/>
    <cellStyle name="Normal 10 6 3 3 3 5" xfId="4401"/>
    <cellStyle name="Normal 10 6 3 3 4" xfId="4402"/>
    <cellStyle name="Normal 10 6 3 3 4 2" xfId="4403"/>
    <cellStyle name="Normal 10 6 3 3 4 3" xfId="4404"/>
    <cellStyle name="Normal 10 6 3 3 4 4" xfId="4405"/>
    <cellStyle name="Normal 10 6 3 3 5" xfId="4406"/>
    <cellStyle name="Normal 10 6 3 3 5 2" xfId="4407"/>
    <cellStyle name="Normal 10 6 3 3 5 3" xfId="4408"/>
    <cellStyle name="Normal 10 6 3 3 5 4" xfId="4409"/>
    <cellStyle name="Normal 10 6 3 3 6" xfId="4410"/>
    <cellStyle name="Normal 10 6 3 3 6 2" xfId="4411"/>
    <cellStyle name="Normal 10 6 3 3 6 3" xfId="4412"/>
    <cellStyle name="Normal 10 6 3 3 6 4" xfId="4413"/>
    <cellStyle name="Normal 10 6 3 3 7" xfId="4414"/>
    <cellStyle name="Normal 10 6 3 3 8" xfId="4415"/>
    <cellStyle name="Normal 10 6 3 3 9" xfId="4416"/>
    <cellStyle name="Normal 10 6 3 4" xfId="4417"/>
    <cellStyle name="Normal 10 6 3 4 2" xfId="4418"/>
    <cellStyle name="Normal 10 6 3 4 2 2" xfId="4419"/>
    <cellStyle name="Normal 10 6 3 4 2 3" xfId="4420"/>
    <cellStyle name="Normal 10 6 3 4 2 4" xfId="4421"/>
    <cellStyle name="Normal 10 6 3 4 3" xfId="4422"/>
    <cellStyle name="Normal 10 6 3 4 4" xfId="4423"/>
    <cellStyle name="Normal 10 6 3 4 5" xfId="4424"/>
    <cellStyle name="Normal 10 6 3 5" xfId="4425"/>
    <cellStyle name="Normal 10 6 3 5 2" xfId="4426"/>
    <cellStyle name="Normal 10 6 3 5 2 2" xfId="4427"/>
    <cellStyle name="Normal 10 6 3 5 2 3" xfId="4428"/>
    <cellStyle name="Normal 10 6 3 5 2 4" xfId="4429"/>
    <cellStyle name="Normal 10 6 3 5 3" xfId="4430"/>
    <cellStyle name="Normal 10 6 3 5 4" xfId="4431"/>
    <cellStyle name="Normal 10 6 3 5 5" xfId="4432"/>
    <cellStyle name="Normal 10 6 3 6" xfId="4433"/>
    <cellStyle name="Normal 10 6 3 6 2" xfId="4434"/>
    <cellStyle name="Normal 10 6 3 6 3" xfId="4435"/>
    <cellStyle name="Normal 10 6 3 6 4" xfId="4436"/>
    <cellStyle name="Normal 10 6 3 7" xfId="4437"/>
    <cellStyle name="Normal 10 6 3 7 2" xfId="4438"/>
    <cellStyle name="Normal 10 6 3 7 3" xfId="4439"/>
    <cellStyle name="Normal 10 6 3 7 4" xfId="4440"/>
    <cellStyle name="Normal 10 6 3 8" xfId="4441"/>
    <cellStyle name="Normal 10 6 3 8 2" xfId="4442"/>
    <cellStyle name="Normal 10 6 3 8 3" xfId="4443"/>
    <cellStyle name="Normal 10 6 3 8 4" xfId="4444"/>
    <cellStyle name="Normal 10 6 3 9" xfId="4445"/>
    <cellStyle name="Normal 10 6 4" xfId="4446"/>
    <cellStyle name="Normal 10 6 4 10" xfId="4447"/>
    <cellStyle name="Normal 10 6 4 2" xfId="4448"/>
    <cellStyle name="Normal 10 6 4 2 2" xfId="4449"/>
    <cellStyle name="Normal 10 6 4 2 2 2" xfId="4450"/>
    <cellStyle name="Normal 10 6 4 2 2 2 2" xfId="4451"/>
    <cellStyle name="Normal 10 6 4 2 2 2 3" xfId="4452"/>
    <cellStyle name="Normal 10 6 4 2 2 2 4" xfId="4453"/>
    <cellStyle name="Normal 10 6 4 2 2 3" xfId="4454"/>
    <cellStyle name="Normal 10 6 4 2 2 4" xfId="4455"/>
    <cellStyle name="Normal 10 6 4 2 2 5" xfId="4456"/>
    <cellStyle name="Normal 10 6 4 2 3" xfId="4457"/>
    <cellStyle name="Normal 10 6 4 2 3 2" xfId="4458"/>
    <cellStyle name="Normal 10 6 4 2 3 2 2" xfId="4459"/>
    <cellStyle name="Normal 10 6 4 2 3 2 3" xfId="4460"/>
    <cellStyle name="Normal 10 6 4 2 3 2 4" xfId="4461"/>
    <cellStyle name="Normal 10 6 4 2 3 3" xfId="4462"/>
    <cellStyle name="Normal 10 6 4 2 3 4" xfId="4463"/>
    <cellStyle name="Normal 10 6 4 2 3 5" xfId="4464"/>
    <cellStyle name="Normal 10 6 4 2 4" xfId="4465"/>
    <cellStyle name="Normal 10 6 4 2 4 2" xfId="4466"/>
    <cellStyle name="Normal 10 6 4 2 4 3" xfId="4467"/>
    <cellStyle name="Normal 10 6 4 2 4 4" xfId="4468"/>
    <cellStyle name="Normal 10 6 4 2 5" xfId="4469"/>
    <cellStyle name="Normal 10 6 4 2 5 2" xfId="4470"/>
    <cellStyle name="Normal 10 6 4 2 5 3" xfId="4471"/>
    <cellStyle name="Normal 10 6 4 2 5 4" xfId="4472"/>
    <cellStyle name="Normal 10 6 4 2 6" xfId="4473"/>
    <cellStyle name="Normal 10 6 4 2 6 2" xfId="4474"/>
    <cellStyle name="Normal 10 6 4 2 6 3" xfId="4475"/>
    <cellStyle name="Normal 10 6 4 2 6 4" xfId="4476"/>
    <cellStyle name="Normal 10 6 4 2 7" xfId="4477"/>
    <cellStyle name="Normal 10 6 4 2 8" xfId="4478"/>
    <cellStyle name="Normal 10 6 4 2 9" xfId="4479"/>
    <cellStyle name="Normal 10 6 4 3" xfId="4480"/>
    <cellStyle name="Normal 10 6 4 3 2" xfId="4481"/>
    <cellStyle name="Normal 10 6 4 3 2 2" xfId="4482"/>
    <cellStyle name="Normal 10 6 4 3 2 3" xfId="4483"/>
    <cellStyle name="Normal 10 6 4 3 2 4" xfId="4484"/>
    <cellStyle name="Normal 10 6 4 3 3" xfId="4485"/>
    <cellStyle name="Normal 10 6 4 3 4" xfId="4486"/>
    <cellStyle name="Normal 10 6 4 3 5" xfId="4487"/>
    <cellStyle name="Normal 10 6 4 4" xfId="4488"/>
    <cellStyle name="Normal 10 6 4 4 2" xfId="4489"/>
    <cellStyle name="Normal 10 6 4 4 2 2" xfId="4490"/>
    <cellStyle name="Normal 10 6 4 4 2 3" xfId="4491"/>
    <cellStyle name="Normal 10 6 4 4 2 4" xfId="4492"/>
    <cellStyle name="Normal 10 6 4 4 3" xfId="4493"/>
    <cellStyle name="Normal 10 6 4 4 4" xfId="4494"/>
    <cellStyle name="Normal 10 6 4 4 5" xfId="4495"/>
    <cellStyle name="Normal 10 6 4 5" xfId="4496"/>
    <cellStyle name="Normal 10 6 4 5 2" xfId="4497"/>
    <cellStyle name="Normal 10 6 4 5 3" xfId="4498"/>
    <cellStyle name="Normal 10 6 4 5 4" xfId="4499"/>
    <cellStyle name="Normal 10 6 4 6" xfId="4500"/>
    <cellStyle name="Normal 10 6 4 6 2" xfId="4501"/>
    <cellStyle name="Normal 10 6 4 6 3" xfId="4502"/>
    <cellStyle name="Normal 10 6 4 6 4" xfId="4503"/>
    <cellStyle name="Normal 10 6 4 7" xfId="4504"/>
    <cellStyle name="Normal 10 6 4 7 2" xfId="4505"/>
    <cellStyle name="Normal 10 6 4 7 3" xfId="4506"/>
    <cellStyle name="Normal 10 6 4 7 4" xfId="4507"/>
    <cellStyle name="Normal 10 6 4 8" xfId="4508"/>
    <cellStyle name="Normal 10 6 4 9" xfId="4509"/>
    <cellStyle name="Normal 10 6 5" xfId="4510"/>
    <cellStyle name="Normal 10 6 5 2" xfId="4511"/>
    <cellStyle name="Normal 10 6 5 2 2" xfId="4512"/>
    <cellStyle name="Normal 10 6 5 2 2 2" xfId="4513"/>
    <cellStyle name="Normal 10 6 5 2 2 3" xfId="4514"/>
    <cellStyle name="Normal 10 6 5 2 2 4" xfId="4515"/>
    <cellStyle name="Normal 10 6 5 2 3" xfId="4516"/>
    <cellStyle name="Normal 10 6 5 2 4" xfId="4517"/>
    <cellStyle name="Normal 10 6 5 2 5" xfId="4518"/>
    <cellStyle name="Normal 10 6 5 3" xfId="4519"/>
    <cellStyle name="Normal 10 6 5 3 2" xfId="4520"/>
    <cellStyle name="Normal 10 6 5 3 2 2" xfId="4521"/>
    <cellStyle name="Normal 10 6 5 3 2 3" xfId="4522"/>
    <cellStyle name="Normal 10 6 5 3 2 4" xfId="4523"/>
    <cellStyle name="Normal 10 6 5 3 3" xfId="4524"/>
    <cellStyle name="Normal 10 6 5 3 4" xfId="4525"/>
    <cellStyle name="Normal 10 6 5 3 5" xfId="4526"/>
    <cellStyle name="Normal 10 6 5 4" xfId="4527"/>
    <cellStyle name="Normal 10 6 5 4 2" xfId="4528"/>
    <cellStyle name="Normal 10 6 5 4 3" xfId="4529"/>
    <cellStyle name="Normal 10 6 5 4 4" xfId="4530"/>
    <cellStyle name="Normal 10 6 5 5" xfId="4531"/>
    <cellStyle name="Normal 10 6 5 5 2" xfId="4532"/>
    <cellStyle name="Normal 10 6 5 5 3" xfId="4533"/>
    <cellStyle name="Normal 10 6 5 5 4" xfId="4534"/>
    <cellStyle name="Normal 10 6 5 6" xfId="4535"/>
    <cellStyle name="Normal 10 6 5 6 2" xfId="4536"/>
    <cellStyle name="Normal 10 6 5 6 3" xfId="4537"/>
    <cellStyle name="Normal 10 6 5 6 4" xfId="4538"/>
    <cellStyle name="Normal 10 6 5 7" xfId="4539"/>
    <cellStyle name="Normal 10 6 5 8" xfId="4540"/>
    <cellStyle name="Normal 10 6 5 9" xfId="4541"/>
    <cellStyle name="Normal 10 6 6" xfId="4542"/>
    <cellStyle name="Normal 10 6 6 2" xfId="4543"/>
    <cellStyle name="Normal 10 6 6 2 2" xfId="4544"/>
    <cellStyle name="Normal 10 6 6 2 3" xfId="4545"/>
    <cellStyle name="Normal 10 6 6 2 4" xfId="4546"/>
    <cellStyle name="Normal 10 6 6 3" xfId="4547"/>
    <cellStyle name="Normal 10 6 6 4" xfId="4548"/>
    <cellStyle name="Normal 10 6 6 5" xfId="4549"/>
    <cellStyle name="Normal 10 6 7" xfId="4550"/>
    <cellStyle name="Normal 10 6 7 2" xfId="4551"/>
    <cellStyle name="Normal 10 6 7 2 2" xfId="4552"/>
    <cellStyle name="Normal 10 6 7 2 3" xfId="4553"/>
    <cellStyle name="Normal 10 6 7 2 4" xfId="4554"/>
    <cellStyle name="Normal 10 6 7 3" xfId="4555"/>
    <cellStyle name="Normal 10 6 7 4" xfId="4556"/>
    <cellStyle name="Normal 10 6 7 5" xfId="4557"/>
    <cellStyle name="Normal 10 6 8" xfId="4558"/>
    <cellStyle name="Normal 10 6 8 2" xfId="4559"/>
    <cellStyle name="Normal 10 6 8 3" xfId="4560"/>
    <cellStyle name="Normal 10 6 8 4" xfId="4561"/>
    <cellStyle name="Normal 10 6 9" xfId="4562"/>
    <cellStyle name="Normal 10 6 9 2" xfId="4563"/>
    <cellStyle name="Normal 10 6 9 3" xfId="4564"/>
    <cellStyle name="Normal 10 6 9 4" xfId="4565"/>
    <cellStyle name="Normal 10 7" xfId="4566"/>
    <cellStyle name="Normal 10 7 2" xfId="4567"/>
    <cellStyle name="Normal 10 7 2 2" xfId="4568"/>
    <cellStyle name="Normal 10 7 2 3" xfId="4569"/>
    <cellStyle name="Normal 10 7 2 4" xfId="4570"/>
    <cellStyle name="Normal 10 7 3" xfId="4571"/>
    <cellStyle name="Normal 10 7 4" xfId="4572"/>
    <cellStyle name="Normal 10 7 5" xfId="4573"/>
    <cellStyle name="Normal 10 8" xfId="4574"/>
    <cellStyle name="Normal 10 8 2" xfId="4575"/>
    <cellStyle name="Normal 10 8 3" xfId="4576"/>
    <cellStyle name="Normal 10 8 4" xfId="4577"/>
    <cellStyle name="Normal 10 9" xfId="4578"/>
    <cellStyle name="Normal 10 9 2" xfId="4579"/>
    <cellStyle name="Normal 10 9 3" xfId="4580"/>
    <cellStyle name="Normal 10 9 4" xfId="4581"/>
    <cellStyle name="Normal 100" xfId="147"/>
    <cellStyle name="Normal 100 2" xfId="892"/>
    <cellStyle name="Normal 100 2 2" xfId="2352"/>
    <cellStyle name="Normal 100 3" xfId="1630"/>
    <cellStyle name="Normal 100 4" xfId="3304"/>
    <cellStyle name="Normal 100 5" xfId="4582"/>
    <cellStyle name="Normal 101" xfId="148"/>
    <cellStyle name="Normal 101 2" xfId="893"/>
    <cellStyle name="Normal 101 2 2" xfId="2353"/>
    <cellStyle name="Normal 101 3" xfId="1631"/>
    <cellStyle name="Normal 101 4" xfId="3309"/>
    <cellStyle name="Normal 101 5" xfId="4583"/>
    <cellStyle name="Normal 102" xfId="149"/>
    <cellStyle name="Normal 102 2" xfId="894"/>
    <cellStyle name="Normal 102 2 2" xfId="2354"/>
    <cellStyle name="Normal 102 3" xfId="1632"/>
    <cellStyle name="Normal 102 4" xfId="3314"/>
    <cellStyle name="Normal 102 5" xfId="4584"/>
    <cellStyle name="Normal 103" xfId="150"/>
    <cellStyle name="Normal 103 2" xfId="895"/>
    <cellStyle name="Normal 103 2 2" xfId="2355"/>
    <cellStyle name="Normal 103 3" xfId="1633"/>
    <cellStyle name="Normal 103 4" xfId="3317"/>
    <cellStyle name="Normal 103 5" xfId="4585"/>
    <cellStyle name="Normal 104" xfId="151"/>
    <cellStyle name="Normal 104 2" xfId="896"/>
    <cellStyle name="Normal 104 2 2" xfId="2356"/>
    <cellStyle name="Normal 104 3" xfId="1634"/>
    <cellStyle name="Normal 104 4" xfId="3323"/>
    <cellStyle name="Normal 104 5" xfId="4586"/>
    <cellStyle name="Normal 105" xfId="152"/>
    <cellStyle name="Normal 105 2" xfId="897"/>
    <cellStyle name="Normal 105 2 2" xfId="2357"/>
    <cellStyle name="Normal 105 3" xfId="1635"/>
    <cellStyle name="Normal 105 4" xfId="3328"/>
    <cellStyle name="Normal 105 5" xfId="4587"/>
    <cellStyle name="Normal 106" xfId="153"/>
    <cellStyle name="Normal 106 2" xfId="898"/>
    <cellStyle name="Normal 106 2 2" xfId="2358"/>
    <cellStyle name="Normal 106 3" xfId="1636"/>
    <cellStyle name="Normal 106 4" xfId="3334"/>
    <cellStyle name="Normal 106 5" xfId="4588"/>
    <cellStyle name="Normal 107" xfId="154"/>
    <cellStyle name="Normal 107 2" xfId="899"/>
    <cellStyle name="Normal 107 2 2" xfId="2359"/>
    <cellStyle name="Normal 107 3" xfId="1637"/>
    <cellStyle name="Normal 107 4" xfId="3340"/>
    <cellStyle name="Normal 107 5" xfId="4589"/>
    <cellStyle name="Normal 108" xfId="155"/>
    <cellStyle name="Normal 108 2" xfId="900"/>
    <cellStyle name="Normal 108 2 2" xfId="2360"/>
    <cellStyle name="Normal 108 3" xfId="1638"/>
    <cellStyle name="Normal 108 4" xfId="3347"/>
    <cellStyle name="Normal 108 5" xfId="4590"/>
    <cellStyle name="Normal 109" xfId="156"/>
    <cellStyle name="Normal 109 2" xfId="901"/>
    <cellStyle name="Normal 109 2 2" xfId="2361"/>
    <cellStyle name="Normal 109 3" xfId="1639"/>
    <cellStyle name="Normal 109 4" xfId="3355"/>
    <cellStyle name="Normal 109 5" xfId="4591"/>
    <cellStyle name="Normal 11" xfId="157"/>
    <cellStyle name="Normal 11 2" xfId="902"/>
    <cellStyle name="Normal 11 2 2" xfId="2362"/>
    <cellStyle name="Normal 11 2 3" xfId="4593"/>
    <cellStyle name="Normal 11 3" xfId="1640"/>
    <cellStyle name="Normal 11 3 2" xfId="4594"/>
    <cellStyle name="Normal 11 4" xfId="3072"/>
    <cellStyle name="Normal 11 5" xfId="4592"/>
    <cellStyle name="Normal 110" xfId="158"/>
    <cellStyle name="Normal 110 2" xfId="903"/>
    <cellStyle name="Normal 110 2 2" xfId="2363"/>
    <cellStyle name="Normal 110 3" xfId="1641"/>
    <cellStyle name="Normal 110 4" xfId="3363"/>
    <cellStyle name="Normal 110 5" xfId="4595"/>
    <cellStyle name="Normal 111" xfId="159"/>
    <cellStyle name="Normal 111 2" xfId="904"/>
    <cellStyle name="Normal 111 2 2" xfId="2364"/>
    <cellStyle name="Normal 111 3" xfId="1642"/>
    <cellStyle name="Normal 111 4" xfId="3371"/>
    <cellStyle name="Normal 111 5" xfId="4596"/>
    <cellStyle name="Normal 112" xfId="160"/>
    <cellStyle name="Normal 112 2" xfId="905"/>
    <cellStyle name="Normal 112 2 2" xfId="2365"/>
    <cellStyle name="Normal 112 3" xfId="1643"/>
    <cellStyle name="Normal 112 4" xfId="3379"/>
    <cellStyle name="Normal 112 5" xfId="4597"/>
    <cellStyle name="Normal 113" xfId="161"/>
    <cellStyle name="Normal 113 2" xfId="906"/>
    <cellStyle name="Normal 113 2 2" xfId="2366"/>
    <cellStyle name="Normal 113 3" xfId="1644"/>
    <cellStyle name="Normal 113 4" xfId="3387"/>
    <cellStyle name="Normal 113 5" xfId="4598"/>
    <cellStyle name="Normal 114" xfId="108"/>
    <cellStyle name="Normal 114 10" xfId="163"/>
    <cellStyle name="Normal 114 10 2" xfId="908"/>
    <cellStyle name="Normal 114 10 2 2" xfId="2368"/>
    <cellStyle name="Normal 114 10 3" xfId="1646"/>
    <cellStyle name="Normal 114 10 4" xfId="3402"/>
    <cellStyle name="Normal 114 10 5" xfId="4600"/>
    <cellStyle name="Normal 114 11" xfId="164"/>
    <cellStyle name="Normal 114 11 2" xfId="909"/>
    <cellStyle name="Normal 114 11 2 2" xfId="2369"/>
    <cellStyle name="Normal 114 11 3" xfId="1647"/>
    <cellStyle name="Normal 114 11 4" xfId="3403"/>
    <cellStyle name="Normal 114 11 5" xfId="4601"/>
    <cellStyle name="Normal 114 12" xfId="165"/>
    <cellStyle name="Normal 114 12 2" xfId="910"/>
    <cellStyle name="Normal 114 12 2 2" xfId="2370"/>
    <cellStyle name="Normal 114 12 3" xfId="1648"/>
    <cellStyle name="Normal 114 12 4" xfId="3404"/>
    <cellStyle name="Normal 114 12 5" xfId="4602"/>
    <cellStyle name="Normal 114 13" xfId="166"/>
    <cellStyle name="Normal 114 13 2" xfId="911"/>
    <cellStyle name="Normal 114 13 2 2" xfId="2371"/>
    <cellStyle name="Normal 114 13 3" xfId="1649"/>
    <cellStyle name="Normal 114 13 4" xfId="3405"/>
    <cellStyle name="Normal 114 13 5" xfId="4603"/>
    <cellStyle name="Normal 114 14" xfId="167"/>
    <cellStyle name="Normal 114 14 2" xfId="912"/>
    <cellStyle name="Normal 114 14 2 2" xfId="2372"/>
    <cellStyle name="Normal 114 14 3" xfId="1650"/>
    <cellStyle name="Normal 114 14 4" xfId="3406"/>
    <cellStyle name="Normal 114 14 5" xfId="4604"/>
    <cellStyle name="Normal 114 15" xfId="168"/>
    <cellStyle name="Normal 114 15 2" xfId="913"/>
    <cellStyle name="Normal 114 15 2 2" xfId="2373"/>
    <cellStyle name="Normal 114 15 3" xfId="1651"/>
    <cellStyle name="Normal 114 15 4" xfId="3407"/>
    <cellStyle name="Normal 114 15 5" xfId="4605"/>
    <cellStyle name="Normal 114 16" xfId="169"/>
    <cellStyle name="Normal 114 16 2" xfId="914"/>
    <cellStyle name="Normal 114 16 2 2" xfId="2374"/>
    <cellStyle name="Normal 114 16 3" xfId="1652"/>
    <cellStyle name="Normal 114 16 4" xfId="3408"/>
    <cellStyle name="Normal 114 16 5" xfId="4606"/>
    <cellStyle name="Normal 114 17" xfId="170"/>
    <cellStyle name="Normal 114 17 2" xfId="915"/>
    <cellStyle name="Normal 114 17 2 2" xfId="2375"/>
    <cellStyle name="Normal 114 17 3" xfId="1653"/>
    <cellStyle name="Normal 114 17 4" xfId="3409"/>
    <cellStyle name="Normal 114 17 5" xfId="4607"/>
    <cellStyle name="Normal 114 18" xfId="171"/>
    <cellStyle name="Normal 114 18 2" xfId="916"/>
    <cellStyle name="Normal 114 18 2 2" xfId="2376"/>
    <cellStyle name="Normal 114 18 3" xfId="1654"/>
    <cellStyle name="Normal 114 18 4" xfId="3410"/>
    <cellStyle name="Normal 114 18 5" xfId="4608"/>
    <cellStyle name="Normal 114 19" xfId="172"/>
    <cellStyle name="Normal 114 19 2" xfId="917"/>
    <cellStyle name="Normal 114 19 2 2" xfId="2377"/>
    <cellStyle name="Normal 114 19 3" xfId="1655"/>
    <cellStyle name="Normal 114 19 4" xfId="3411"/>
    <cellStyle name="Normal 114 19 5" xfId="4609"/>
    <cellStyle name="Normal 114 2" xfId="112"/>
    <cellStyle name="Normal 114 2 2" xfId="173"/>
    <cellStyle name="Normal 114 2 2 2" xfId="1656"/>
    <cellStyle name="Normal 114 2 3" xfId="857"/>
    <cellStyle name="Normal 114 2 3 2" xfId="2323"/>
    <cellStyle name="Normal 114 2 4" xfId="918"/>
    <cellStyle name="Normal 114 2 4 2" xfId="2378"/>
    <cellStyle name="Normal 114 2 5" xfId="1612"/>
    <cellStyle name="Normal 114 2 6" xfId="3412"/>
    <cellStyle name="Normal 114 2 7" xfId="4610"/>
    <cellStyle name="Normal 114 20" xfId="174"/>
    <cellStyle name="Normal 114 20 2" xfId="919"/>
    <cellStyle name="Normal 114 20 2 2" xfId="2379"/>
    <cellStyle name="Normal 114 20 3" xfId="1657"/>
    <cellStyle name="Normal 114 20 4" xfId="3413"/>
    <cellStyle name="Normal 114 20 5" xfId="4611"/>
    <cellStyle name="Normal 114 21" xfId="175"/>
    <cellStyle name="Normal 114 21 2" xfId="920"/>
    <cellStyle name="Normal 114 21 2 2" xfId="2380"/>
    <cellStyle name="Normal 114 21 3" xfId="1658"/>
    <cellStyle name="Normal 114 21 4" xfId="3414"/>
    <cellStyle name="Normal 114 21 5" xfId="4612"/>
    <cellStyle name="Normal 114 22" xfId="176"/>
    <cellStyle name="Normal 114 22 2" xfId="921"/>
    <cellStyle name="Normal 114 22 2 2" xfId="2381"/>
    <cellStyle name="Normal 114 22 3" xfId="1659"/>
    <cellStyle name="Normal 114 22 4" xfId="3415"/>
    <cellStyle name="Normal 114 22 5" xfId="4613"/>
    <cellStyle name="Normal 114 23" xfId="177"/>
    <cellStyle name="Normal 114 23 2" xfId="922"/>
    <cellStyle name="Normal 114 23 2 2" xfId="2382"/>
    <cellStyle name="Normal 114 23 3" xfId="1660"/>
    <cellStyle name="Normal 114 23 4" xfId="3416"/>
    <cellStyle name="Normal 114 23 5" xfId="4614"/>
    <cellStyle name="Normal 114 24" xfId="178"/>
    <cellStyle name="Normal 114 24 2" xfId="923"/>
    <cellStyle name="Normal 114 24 2 2" xfId="2383"/>
    <cellStyle name="Normal 114 24 3" xfId="1661"/>
    <cellStyle name="Normal 114 24 4" xfId="3417"/>
    <cellStyle name="Normal 114 24 5" xfId="4615"/>
    <cellStyle name="Normal 114 25" xfId="179"/>
    <cellStyle name="Normal 114 25 2" xfId="924"/>
    <cellStyle name="Normal 114 25 2 2" xfId="2384"/>
    <cellStyle name="Normal 114 25 3" xfId="1662"/>
    <cellStyle name="Normal 114 25 4" xfId="3418"/>
    <cellStyle name="Normal 114 25 5" xfId="4616"/>
    <cellStyle name="Normal 114 26" xfId="180"/>
    <cellStyle name="Normal 114 26 2" xfId="925"/>
    <cellStyle name="Normal 114 26 2 2" xfId="2385"/>
    <cellStyle name="Normal 114 26 3" xfId="1663"/>
    <cellStyle name="Normal 114 26 4" xfId="3419"/>
    <cellStyle name="Normal 114 26 5" xfId="4617"/>
    <cellStyle name="Normal 114 27" xfId="181"/>
    <cellStyle name="Normal 114 27 2" xfId="926"/>
    <cellStyle name="Normal 114 27 2 2" xfId="2386"/>
    <cellStyle name="Normal 114 27 3" xfId="1664"/>
    <cellStyle name="Normal 114 27 4" xfId="3420"/>
    <cellStyle name="Normal 114 27 5" xfId="4618"/>
    <cellStyle name="Normal 114 28" xfId="182"/>
    <cellStyle name="Normal 114 28 2" xfId="927"/>
    <cellStyle name="Normal 114 28 2 2" xfId="2387"/>
    <cellStyle name="Normal 114 28 3" xfId="1665"/>
    <cellStyle name="Normal 114 28 4" xfId="3421"/>
    <cellStyle name="Normal 114 28 5" xfId="4619"/>
    <cellStyle name="Normal 114 29" xfId="183"/>
    <cellStyle name="Normal 114 29 2" xfId="928"/>
    <cellStyle name="Normal 114 29 2 2" xfId="2388"/>
    <cellStyle name="Normal 114 29 3" xfId="1666"/>
    <cellStyle name="Normal 114 29 4" xfId="3422"/>
    <cellStyle name="Normal 114 29 5" xfId="4620"/>
    <cellStyle name="Normal 114 3" xfId="123"/>
    <cellStyle name="Normal 114 3 2" xfId="184"/>
    <cellStyle name="Normal 114 3 2 2" xfId="1667"/>
    <cellStyle name="Normal 114 3 3" xfId="858"/>
    <cellStyle name="Normal 114 3 3 2" xfId="2324"/>
    <cellStyle name="Normal 114 3 4" xfId="929"/>
    <cellStyle name="Normal 114 3 4 2" xfId="2389"/>
    <cellStyle name="Normal 114 3 5" xfId="1620"/>
    <cellStyle name="Normal 114 3 6" xfId="3423"/>
    <cellStyle name="Normal 114 3 7" xfId="4621"/>
    <cellStyle name="Normal 114 30" xfId="185"/>
    <cellStyle name="Normal 114 30 2" xfId="930"/>
    <cellStyle name="Normal 114 30 2 2" xfId="2390"/>
    <cellStyle name="Normal 114 30 3" xfId="1668"/>
    <cellStyle name="Normal 114 30 4" xfId="3424"/>
    <cellStyle name="Normal 114 30 5" xfId="4622"/>
    <cellStyle name="Normal 114 31" xfId="186"/>
    <cellStyle name="Normal 114 31 2" xfId="931"/>
    <cellStyle name="Normal 114 31 2 2" xfId="2391"/>
    <cellStyle name="Normal 114 31 3" xfId="1669"/>
    <cellStyle name="Normal 114 31 4" xfId="3425"/>
    <cellStyle name="Normal 114 31 5" xfId="4623"/>
    <cellStyle name="Normal 114 32" xfId="187"/>
    <cellStyle name="Normal 114 32 2" xfId="932"/>
    <cellStyle name="Normal 114 32 2 2" xfId="2392"/>
    <cellStyle name="Normal 114 32 3" xfId="1670"/>
    <cellStyle name="Normal 114 32 4" xfId="3426"/>
    <cellStyle name="Normal 114 32 5" xfId="4624"/>
    <cellStyle name="Normal 114 33" xfId="188"/>
    <cellStyle name="Normal 114 33 2" xfId="933"/>
    <cellStyle name="Normal 114 33 2 2" xfId="2393"/>
    <cellStyle name="Normal 114 33 3" xfId="1671"/>
    <cellStyle name="Normal 114 33 4" xfId="3401"/>
    <cellStyle name="Normal 114 33 5" xfId="4625"/>
    <cellStyle name="Normal 114 34" xfId="189"/>
    <cellStyle name="Normal 114 34 2" xfId="934"/>
    <cellStyle name="Normal 114 34 2 2" xfId="2394"/>
    <cellStyle name="Normal 114 34 3" xfId="1672"/>
    <cellStyle name="Normal 114 34 4" xfId="3427"/>
    <cellStyle name="Normal 114 34 5" xfId="4626"/>
    <cellStyle name="Normal 114 35" xfId="856"/>
    <cellStyle name="Normal 114 35 2" xfId="2322"/>
    <cellStyle name="Normal 114 36" xfId="907"/>
    <cellStyle name="Normal 114 36 2" xfId="2367"/>
    <cellStyle name="Normal 114 37" xfId="1596"/>
    <cellStyle name="Normal 114 37 2" xfId="3051"/>
    <cellStyle name="Normal 114 38" xfId="1609"/>
    <cellStyle name="Normal 114 39" xfId="4599"/>
    <cellStyle name="Normal 114 4" xfId="162"/>
    <cellStyle name="Normal 114 4 2" xfId="935"/>
    <cellStyle name="Normal 114 4 2 2" xfId="2395"/>
    <cellStyle name="Normal 114 4 3" xfId="1645"/>
    <cellStyle name="Normal 114 4 4" xfId="3428"/>
    <cellStyle name="Normal 114 4 5" xfId="4627"/>
    <cellStyle name="Normal 114 41" xfId="6309"/>
    <cellStyle name="Normal 114 42" xfId="6310"/>
    <cellStyle name="Normal 114 44" xfId="6312"/>
    <cellStyle name="Normal 114 5" xfId="190"/>
    <cellStyle name="Normal 114 5 2" xfId="936"/>
    <cellStyle name="Normal 114 5 2 2" xfId="2396"/>
    <cellStyle name="Normal 114 5 3" xfId="1673"/>
    <cellStyle name="Normal 114 5 4" xfId="3429"/>
    <cellStyle name="Normal 114 5 5" xfId="4628"/>
    <cellStyle name="Normal 114 6" xfId="191"/>
    <cellStyle name="Normal 114 6 2" xfId="937"/>
    <cellStyle name="Normal 114 6 2 2" xfId="2397"/>
    <cellStyle name="Normal 114 6 3" xfId="1674"/>
    <cellStyle name="Normal 114 6 4" xfId="3430"/>
    <cellStyle name="Normal 114 6 5" xfId="4629"/>
    <cellStyle name="Normal 114 7" xfId="192"/>
    <cellStyle name="Normal 114 7 2" xfId="938"/>
    <cellStyle name="Normal 114 7 2 2" xfId="2398"/>
    <cellStyle name="Normal 114 7 3" xfId="1675"/>
    <cellStyle name="Normal 114 7 4" xfId="3431"/>
    <cellStyle name="Normal 114 7 5" xfId="4630"/>
    <cellStyle name="Normal 114 8" xfId="193"/>
    <cellStyle name="Normal 114 8 2" xfId="939"/>
    <cellStyle name="Normal 114 8 2 2" xfId="2399"/>
    <cellStyle name="Normal 114 8 3" xfId="1676"/>
    <cellStyle name="Normal 114 8 4" xfId="3432"/>
    <cellStyle name="Normal 114 8 5" xfId="4631"/>
    <cellStyle name="Normal 114 9" xfId="194"/>
    <cellStyle name="Normal 114 9 2" xfId="940"/>
    <cellStyle name="Normal 114 9 2 2" xfId="2400"/>
    <cellStyle name="Normal 114 9 3" xfId="1677"/>
    <cellStyle name="Normal 114 9 4" xfId="3433"/>
    <cellStyle name="Normal 114 9 5" xfId="4632"/>
    <cellStyle name="Normal 115" xfId="110"/>
    <cellStyle name="Normal 115 2" xfId="121"/>
    <cellStyle name="Normal 115 3" xfId="195"/>
    <cellStyle name="Normal 115 3 2" xfId="941"/>
    <cellStyle name="Normal 115 3 2 2" xfId="2401"/>
    <cellStyle name="Normal 115 3 3" xfId="1678"/>
    <cellStyle name="Normal 115 3 4" xfId="3434"/>
    <cellStyle name="Normal 115 3 5" xfId="4633"/>
    <cellStyle name="Normal 116" xfId="196"/>
    <cellStyle name="Normal 116 2" xfId="942"/>
    <cellStyle name="Normal 116 2 2" xfId="2402"/>
    <cellStyle name="Normal 116 3" xfId="1679"/>
    <cellStyle name="Normal 116 4" xfId="3435"/>
    <cellStyle name="Normal 116 5" xfId="4634"/>
    <cellStyle name="Normal 117" xfId="197"/>
    <cellStyle name="Normal 117 2" xfId="943"/>
    <cellStyle name="Normal 117 2 2" xfId="2403"/>
    <cellStyle name="Normal 117 3" xfId="1680"/>
    <cellStyle name="Normal 117 4" xfId="3436"/>
    <cellStyle name="Normal 117 5" xfId="4635"/>
    <cellStyle name="Normal 118" xfId="198"/>
    <cellStyle name="Normal 118 2" xfId="944"/>
    <cellStyle name="Normal 118 2 2" xfId="2404"/>
    <cellStyle name="Normal 118 3" xfId="1681"/>
    <cellStyle name="Normal 118 4" xfId="3437"/>
    <cellStyle name="Normal 118 5" xfId="4636"/>
    <cellStyle name="Normal 119" xfId="199"/>
    <cellStyle name="Normal 119 2" xfId="945"/>
    <cellStyle name="Normal 119 2 2" xfId="2405"/>
    <cellStyle name="Normal 119 3" xfId="1682"/>
    <cellStyle name="Normal 119 4" xfId="3438"/>
    <cellStyle name="Normal 119 5" xfId="4637"/>
    <cellStyle name="Normal 12" xfId="200"/>
    <cellStyle name="Normal 12 2" xfId="946"/>
    <cellStyle name="Normal 12 2 2" xfId="2406"/>
    <cellStyle name="Normal 12 2 3" xfId="4639"/>
    <cellStyle name="Normal 12 3" xfId="1683"/>
    <cellStyle name="Normal 12 4" xfId="3073"/>
    <cellStyle name="Normal 12 5" xfId="4638"/>
    <cellStyle name="Normal 120" xfId="201"/>
    <cellStyle name="Normal 120 2" xfId="947"/>
    <cellStyle name="Normal 120 2 2" xfId="2407"/>
    <cellStyle name="Normal 120 3" xfId="1684"/>
    <cellStyle name="Normal 120 4" xfId="3439"/>
    <cellStyle name="Normal 120 5" xfId="4640"/>
    <cellStyle name="Normal 121" xfId="202"/>
    <cellStyle name="Normal 121 2" xfId="948"/>
    <cellStyle name="Normal 121 2 2" xfId="2408"/>
    <cellStyle name="Normal 121 3" xfId="1685"/>
    <cellStyle name="Normal 121 4" xfId="3440"/>
    <cellStyle name="Normal 121 5" xfId="4641"/>
    <cellStyle name="Normal 122" xfId="203"/>
    <cellStyle name="Normal 122 2" xfId="949"/>
    <cellStyle name="Normal 122 2 2" xfId="2409"/>
    <cellStyle name="Normal 122 3" xfId="1686"/>
    <cellStyle name="Normal 122 4" xfId="3441"/>
    <cellStyle name="Normal 122 5" xfId="4642"/>
    <cellStyle name="Normal 123" xfId="204"/>
    <cellStyle name="Normal 123 2" xfId="950"/>
    <cellStyle name="Normal 123 2 2" xfId="2410"/>
    <cellStyle name="Normal 123 3" xfId="1687"/>
    <cellStyle name="Normal 123 4" xfId="3442"/>
    <cellStyle name="Normal 123 5" xfId="4643"/>
    <cellStyle name="Normal 124" xfId="205"/>
    <cellStyle name="Normal 124 2" xfId="951"/>
    <cellStyle name="Normal 124 2 2" xfId="2411"/>
    <cellStyle name="Normal 124 3" xfId="1688"/>
    <cellStyle name="Normal 124 4" xfId="3443"/>
    <cellStyle name="Normal 124 5" xfId="4644"/>
    <cellStyle name="Normal 125" xfId="206"/>
    <cellStyle name="Normal 125 2" xfId="952"/>
    <cellStyle name="Normal 125 2 2" xfId="2412"/>
    <cellStyle name="Normal 125 3" xfId="1689"/>
    <cellStyle name="Normal 125 4" xfId="3444"/>
    <cellStyle name="Normal 125 5" xfId="4645"/>
    <cellStyle name="Normal 126" xfId="207"/>
    <cellStyle name="Normal 126 2" xfId="953"/>
    <cellStyle name="Normal 126 2 2" xfId="2413"/>
    <cellStyle name="Normal 126 3" xfId="1690"/>
    <cellStyle name="Normal 126 4" xfId="3445"/>
    <cellStyle name="Normal 126 5" xfId="4646"/>
    <cellStyle name="Normal 127" xfId="208"/>
    <cellStyle name="Normal 127 2" xfId="954"/>
    <cellStyle name="Normal 127 2 2" xfId="2414"/>
    <cellStyle name="Normal 127 3" xfId="1691"/>
    <cellStyle name="Normal 127 4" xfId="3446"/>
    <cellStyle name="Normal 127 5" xfId="4647"/>
    <cellStyle name="Normal 128" xfId="209"/>
    <cellStyle name="Normal 128 2" xfId="955"/>
    <cellStyle name="Normal 128 2 2" xfId="2415"/>
    <cellStyle name="Normal 128 3" xfId="1692"/>
    <cellStyle name="Normal 128 4" xfId="3447"/>
    <cellStyle name="Normal 128 5" xfId="4648"/>
    <cellStyle name="Normal 129" xfId="210"/>
    <cellStyle name="Normal 129 2" xfId="956"/>
    <cellStyle name="Normal 129 2 2" xfId="2416"/>
    <cellStyle name="Normal 129 3" xfId="1693"/>
    <cellStyle name="Normal 129 4" xfId="3448"/>
    <cellStyle name="Normal 129 5" xfId="4649"/>
    <cellStyle name="Normal 13" xfId="211"/>
    <cellStyle name="Normal 13 2" xfId="957"/>
    <cellStyle name="Normal 13 2 2" xfId="2417"/>
    <cellStyle name="Normal 13 2 3" xfId="4651"/>
    <cellStyle name="Normal 13 3" xfId="1694"/>
    <cellStyle name="Normal 13 4" xfId="3074"/>
    <cellStyle name="Normal 13 5" xfId="4650"/>
    <cellStyle name="Normal 130" xfId="212"/>
    <cellStyle name="Normal 130 2" xfId="958"/>
    <cellStyle name="Normal 130 2 2" xfId="2418"/>
    <cellStyle name="Normal 130 3" xfId="1695"/>
    <cellStyle name="Normal 130 4" xfId="3449"/>
    <cellStyle name="Normal 130 5" xfId="4652"/>
    <cellStyle name="Normal 131" xfId="213"/>
    <cellStyle name="Normal 131 2" xfId="959"/>
    <cellStyle name="Normal 131 2 2" xfId="2419"/>
    <cellStyle name="Normal 131 3" xfId="1696"/>
    <cellStyle name="Normal 131 4" xfId="3450"/>
    <cellStyle name="Normal 131 5" xfId="4653"/>
    <cellStyle name="Normal 132" xfId="214"/>
    <cellStyle name="Normal 132 2" xfId="960"/>
    <cellStyle name="Normal 132 2 2" xfId="2420"/>
    <cellStyle name="Normal 132 3" xfId="1697"/>
    <cellStyle name="Normal 132 4" xfId="3451"/>
    <cellStyle name="Normal 132 5" xfId="4654"/>
    <cellStyle name="Normal 133" xfId="215"/>
    <cellStyle name="Normal 133 2" xfId="961"/>
    <cellStyle name="Normal 133 2 2" xfId="2421"/>
    <cellStyle name="Normal 133 3" xfId="1698"/>
    <cellStyle name="Normal 133 4" xfId="3452"/>
    <cellStyle name="Normal 133 5" xfId="4655"/>
    <cellStyle name="Normal 134" xfId="216"/>
    <cellStyle name="Normal 134 2" xfId="962"/>
    <cellStyle name="Normal 134 2 2" xfId="2422"/>
    <cellStyle name="Normal 134 3" xfId="1699"/>
    <cellStyle name="Normal 134 4" xfId="3453"/>
    <cellStyle name="Normal 134 5" xfId="4656"/>
    <cellStyle name="Normal 135" xfId="217"/>
    <cellStyle name="Normal 135 2" xfId="963"/>
    <cellStyle name="Normal 135 2 2" xfId="2423"/>
    <cellStyle name="Normal 135 3" xfId="1700"/>
    <cellStyle name="Normal 135 4" xfId="3454"/>
    <cellStyle name="Normal 135 5" xfId="4657"/>
    <cellStyle name="Normal 136" xfId="218"/>
    <cellStyle name="Normal 136 2" xfId="964"/>
    <cellStyle name="Normal 136 2 2" xfId="2424"/>
    <cellStyle name="Normal 136 3" xfId="1701"/>
    <cellStyle name="Normal 136 4" xfId="3455"/>
    <cellStyle name="Normal 136 5" xfId="4658"/>
    <cellStyle name="Normal 137" xfId="219"/>
    <cellStyle name="Normal 137 2" xfId="965"/>
    <cellStyle name="Normal 137 2 2" xfId="2425"/>
    <cellStyle name="Normal 137 3" xfId="1702"/>
    <cellStyle name="Normal 137 4" xfId="3456"/>
    <cellStyle name="Normal 137 5" xfId="4659"/>
    <cellStyle name="Normal 138" xfId="220"/>
    <cellStyle name="Normal 138 2" xfId="966"/>
    <cellStyle name="Normal 138 2 2" xfId="2426"/>
    <cellStyle name="Normal 138 3" xfId="1703"/>
    <cellStyle name="Normal 138 4" xfId="3457"/>
    <cellStyle name="Normal 138 5" xfId="4660"/>
    <cellStyle name="Normal 139" xfId="221"/>
    <cellStyle name="Normal 139 2" xfId="967"/>
    <cellStyle name="Normal 139 2 2" xfId="2427"/>
    <cellStyle name="Normal 139 3" xfId="1704"/>
    <cellStyle name="Normal 139 4" xfId="3458"/>
    <cellStyle name="Normal 139 5" xfId="4661"/>
    <cellStyle name="Normal 14" xfId="222"/>
    <cellStyle name="Normal 14 2" xfId="968"/>
    <cellStyle name="Normal 14 2 2" xfId="2428"/>
    <cellStyle name="Normal 14 3" xfId="1705"/>
    <cellStyle name="Normal 14 4" xfId="3075"/>
    <cellStyle name="Normal 14 5" xfId="4662"/>
    <cellStyle name="Normal 140" xfId="223"/>
    <cellStyle name="Normal 140 2" xfId="969"/>
    <cellStyle name="Normal 140 2 2" xfId="2429"/>
    <cellStyle name="Normal 140 3" xfId="1706"/>
    <cellStyle name="Normal 140 4" xfId="3459"/>
    <cellStyle name="Normal 140 5" xfId="4663"/>
    <cellStyle name="Normal 141" xfId="224"/>
    <cellStyle name="Normal 141 2" xfId="970"/>
    <cellStyle name="Normal 141 2 2" xfId="2430"/>
    <cellStyle name="Normal 141 3" xfId="1707"/>
    <cellStyle name="Normal 141 4" xfId="3460"/>
    <cellStyle name="Normal 141 5" xfId="4664"/>
    <cellStyle name="Normal 142" xfId="225"/>
    <cellStyle name="Normal 142 2" xfId="971"/>
    <cellStyle name="Normal 142 2 2" xfId="2431"/>
    <cellStyle name="Normal 142 3" xfId="1708"/>
    <cellStyle name="Normal 142 4" xfId="3461"/>
    <cellStyle name="Normal 142 5" xfId="4665"/>
    <cellStyle name="Normal 143" xfId="226"/>
    <cellStyle name="Normal 143 2" xfId="972"/>
    <cellStyle name="Normal 143 2 2" xfId="2432"/>
    <cellStyle name="Normal 143 3" xfId="1709"/>
    <cellStyle name="Normal 143 4" xfId="3462"/>
    <cellStyle name="Normal 143 5" xfId="4666"/>
    <cellStyle name="Normal 144" xfId="227"/>
    <cellStyle name="Normal 144 2" xfId="973"/>
    <cellStyle name="Normal 144 2 2" xfId="2433"/>
    <cellStyle name="Normal 144 3" xfId="1710"/>
    <cellStyle name="Normal 144 4" xfId="3463"/>
    <cellStyle name="Normal 144 5" xfId="4667"/>
    <cellStyle name="Normal 145" xfId="228"/>
    <cellStyle name="Normal 145 2" xfId="974"/>
    <cellStyle name="Normal 145 2 2" xfId="2434"/>
    <cellStyle name="Normal 145 3" xfId="1711"/>
    <cellStyle name="Normal 145 4" xfId="3464"/>
    <cellStyle name="Normal 145 5" xfId="4668"/>
    <cellStyle name="Normal 146" xfId="229"/>
    <cellStyle name="Normal 146 2" xfId="975"/>
    <cellStyle name="Normal 146 2 2" xfId="2435"/>
    <cellStyle name="Normal 146 3" xfId="1712"/>
    <cellStyle name="Normal 146 4" xfId="3465"/>
    <cellStyle name="Normal 146 5" xfId="4669"/>
    <cellStyle name="Normal 147" xfId="230"/>
    <cellStyle name="Normal 147 2" xfId="976"/>
    <cellStyle name="Normal 147 2 2" xfId="2436"/>
    <cellStyle name="Normal 147 3" xfId="1713"/>
    <cellStyle name="Normal 147 4" xfId="3466"/>
    <cellStyle name="Normal 147 5" xfId="4670"/>
    <cellStyle name="Normal 148" xfId="231"/>
    <cellStyle name="Normal 148 2" xfId="4671"/>
    <cellStyle name="Normal 149" xfId="855"/>
    <cellStyle name="Normal 149 2" xfId="2321"/>
    <cellStyle name="Normal 149 2 2" xfId="4673"/>
    <cellStyle name="Normal 149 3" xfId="4674"/>
    <cellStyle name="Normal 149 4" xfId="4675"/>
    <cellStyle name="Normal 149 5" xfId="4672"/>
    <cellStyle name="Normal 15" xfId="232"/>
    <cellStyle name="Normal 15 2" xfId="977"/>
    <cellStyle name="Normal 15 2 2" xfId="2437"/>
    <cellStyle name="Normal 15 3" xfId="1714"/>
    <cellStyle name="Normal 15 4" xfId="3076"/>
    <cellStyle name="Normal 15 5" xfId="4676"/>
    <cellStyle name="Normal 150" xfId="6308"/>
    <cellStyle name="Normal 150 2" xfId="3050"/>
    <cellStyle name="Normal 150 2 2" xfId="4677"/>
    <cellStyle name="Normal 151" xfId="3055"/>
    <cellStyle name="Normal 151 2" xfId="4678"/>
    <cellStyle name="Normal 152" xfId="4679"/>
    <cellStyle name="Normal 153" xfId="3754"/>
    <cellStyle name="Normal 154" xfId="6311"/>
    <cellStyle name="Normal 16" xfId="233"/>
    <cellStyle name="Normal 16 2" xfId="978"/>
    <cellStyle name="Normal 16 2 2" xfId="2438"/>
    <cellStyle name="Normal 16 3" xfId="1715"/>
    <cellStyle name="Normal 16 4" xfId="3077"/>
    <cellStyle name="Normal 16 5" xfId="4680"/>
    <cellStyle name="Normal 17" xfId="234"/>
    <cellStyle name="Normal 17 2" xfId="979"/>
    <cellStyle name="Normal 17 2 2" xfId="2439"/>
    <cellStyle name="Normal 17 3" xfId="1716"/>
    <cellStyle name="Normal 17 4" xfId="3078"/>
    <cellStyle name="Normal 17 5" xfId="4681"/>
    <cellStyle name="Normal 18" xfId="235"/>
    <cellStyle name="Normal 18 2" xfId="980"/>
    <cellStyle name="Normal 18 2 2" xfId="2440"/>
    <cellStyle name="Normal 18 3" xfId="1717"/>
    <cellStyle name="Normal 18 4" xfId="3079"/>
    <cellStyle name="Normal 18 5" xfId="4682"/>
    <cellStyle name="Normal 19" xfId="236"/>
    <cellStyle name="Normal 19 2" xfId="981"/>
    <cellStyle name="Normal 19 2 2" xfId="2441"/>
    <cellStyle name="Normal 19 3" xfId="1718"/>
    <cellStyle name="Normal 19 4" xfId="3081"/>
    <cellStyle name="Normal 19 5" xfId="4683"/>
    <cellStyle name="Normal 2" xfId="38"/>
    <cellStyle name="Normal 2 10" xfId="982"/>
    <cellStyle name="Normal 2 11" xfId="1598"/>
    <cellStyle name="Normal 2 2" xfId="48"/>
    <cellStyle name="Normal 2 2 2" xfId="238"/>
    <cellStyle name="Normal 2 2 2 2" xfId="239"/>
    <cellStyle name="Normal 2 2 2 2 2" xfId="240"/>
    <cellStyle name="Normal 2 2 2 2 2 2" xfId="4684"/>
    <cellStyle name="Normal 2 2 2 2 3" xfId="4685"/>
    <cellStyle name="Normal 2 2 2 3" xfId="241"/>
    <cellStyle name="Normal 2 2 2 3 2" xfId="4686"/>
    <cellStyle name="Normal 2 2 2 4" xfId="4687"/>
    <cellStyle name="Normal 2 2 2 5" xfId="4688"/>
    <cellStyle name="Normal 2 2 3" xfId="242"/>
    <cellStyle name="Normal 2 2 3 2" xfId="243"/>
    <cellStyle name="Normal 2 2 3 2 2" xfId="4689"/>
    <cellStyle name="Normal 2 2 3 3" xfId="4690"/>
    <cellStyle name="Normal 2 2 4" xfId="244"/>
    <cellStyle name="Normal 2 2 4 2" xfId="4691"/>
    <cellStyle name="Normal 2 2 4 3" xfId="4692"/>
    <cellStyle name="Normal 2 2 5" xfId="245"/>
    <cellStyle name="Normal 2 2 5 2" xfId="4693"/>
    <cellStyle name="Normal 2 2 5 3" xfId="4694"/>
    <cellStyle name="Normal 2 2 6" xfId="246"/>
    <cellStyle name="Normal 2 2 7" xfId="4695"/>
    <cellStyle name="Normal 2 3" xfId="96"/>
    <cellStyle name="Normal 2 3 2" xfId="247"/>
    <cellStyle name="Normal 2 3 2 2" xfId="4696"/>
    <cellStyle name="Normal 2 3 3" xfId="860"/>
    <cellStyle name="Normal 2 3 4" xfId="983"/>
    <cellStyle name="Normal 2 3 5" xfId="4697"/>
    <cellStyle name="Normal 2 4" xfId="99"/>
    <cellStyle name="Normal 2 4 2" xfId="248"/>
    <cellStyle name="Normal 2 4 2 2" xfId="4698"/>
    <cellStyle name="Normal 2 4 3" xfId="861"/>
    <cellStyle name="Normal 2 4 4" xfId="984"/>
    <cellStyle name="Normal 2 4 5" xfId="4699"/>
    <cellStyle name="Normal 2 5" xfId="102"/>
    <cellStyle name="Normal 2 5 2" xfId="4701"/>
    <cellStyle name="Normal 2 5 3" xfId="4700"/>
    <cellStyle name="Normal 2 6" xfId="113"/>
    <cellStyle name="Normal 2 7" xfId="124"/>
    <cellStyle name="Normal 2 8" xfId="237"/>
    <cellStyle name="Normal 2 9" xfId="859"/>
    <cellStyle name="Normal 20" xfId="249"/>
    <cellStyle name="Normal 20 2" xfId="985"/>
    <cellStyle name="Normal 20 2 2" xfId="2442"/>
    <cellStyle name="Normal 20 3" xfId="1719"/>
    <cellStyle name="Normal 20 4" xfId="3082"/>
    <cellStyle name="Normal 20 5" xfId="4702"/>
    <cellStyle name="Normal 21" xfId="250"/>
    <cellStyle name="Normal 21 2" xfId="986"/>
    <cellStyle name="Normal 21 2 2" xfId="2443"/>
    <cellStyle name="Normal 21 3" xfId="1720"/>
    <cellStyle name="Normal 21 4" xfId="3083"/>
    <cellStyle name="Normal 21 5" xfId="4703"/>
    <cellStyle name="Normal 22" xfId="251"/>
    <cellStyle name="Normal 22 2" xfId="987"/>
    <cellStyle name="Normal 22 2 2" xfId="2444"/>
    <cellStyle name="Normal 22 3" xfId="1721"/>
    <cellStyle name="Normal 22 4" xfId="3085"/>
    <cellStyle name="Normal 22 5" xfId="4704"/>
    <cellStyle name="Normal 23" xfId="252"/>
    <cellStyle name="Normal 23 2" xfId="988"/>
    <cellStyle name="Normal 23 2 2" xfId="2445"/>
    <cellStyle name="Normal 23 3" xfId="1722"/>
    <cellStyle name="Normal 23 4" xfId="3086"/>
    <cellStyle name="Normal 23 5" xfId="4705"/>
    <cellStyle name="Normal 24" xfId="253"/>
    <cellStyle name="Normal 24 2" xfId="989"/>
    <cellStyle name="Normal 24 2 2" xfId="2446"/>
    <cellStyle name="Normal 24 3" xfId="1723"/>
    <cellStyle name="Normal 24 4" xfId="3087"/>
    <cellStyle name="Normal 24 5" xfId="4706"/>
    <cellStyle name="Normal 25" xfId="254"/>
    <cellStyle name="Normal 25 2" xfId="990"/>
    <cellStyle name="Normal 25 2 2" xfId="2447"/>
    <cellStyle name="Normal 25 3" xfId="1724"/>
    <cellStyle name="Normal 25 4" xfId="3088"/>
    <cellStyle name="Normal 25 5" xfId="4707"/>
    <cellStyle name="Normal 26" xfId="255"/>
    <cellStyle name="Normal 26 10" xfId="256"/>
    <cellStyle name="Normal 26 10 2" xfId="992"/>
    <cellStyle name="Normal 26 10 2 2" xfId="2449"/>
    <cellStyle name="Normal 26 10 3" xfId="1726"/>
    <cellStyle name="Normal 26 10 4" xfId="3149"/>
    <cellStyle name="Normal 26 10 5" xfId="4709"/>
    <cellStyle name="Normal 26 100" xfId="1725"/>
    <cellStyle name="Normal 26 101" xfId="3056"/>
    <cellStyle name="Normal 26 102" xfId="4708"/>
    <cellStyle name="Normal 26 11" xfId="257"/>
    <cellStyle name="Normal 26 11 2" xfId="993"/>
    <cellStyle name="Normal 26 11 2 2" xfId="2450"/>
    <cellStyle name="Normal 26 11 3" xfId="1727"/>
    <cellStyle name="Normal 26 11 4" xfId="3152"/>
    <cellStyle name="Normal 26 11 5" xfId="4710"/>
    <cellStyle name="Normal 26 12" xfId="258"/>
    <cellStyle name="Normal 26 12 2" xfId="994"/>
    <cellStyle name="Normal 26 12 2 2" xfId="2451"/>
    <cellStyle name="Normal 26 12 3" xfId="1728"/>
    <cellStyle name="Normal 26 12 4" xfId="3155"/>
    <cellStyle name="Normal 26 12 5" xfId="4711"/>
    <cellStyle name="Normal 26 13" xfId="259"/>
    <cellStyle name="Normal 26 13 2" xfId="995"/>
    <cellStyle name="Normal 26 13 2 2" xfId="2452"/>
    <cellStyle name="Normal 26 13 3" xfId="1729"/>
    <cellStyle name="Normal 26 13 4" xfId="3158"/>
    <cellStyle name="Normal 26 13 5" xfId="4712"/>
    <cellStyle name="Normal 26 14" xfId="260"/>
    <cellStyle name="Normal 26 14 2" xfId="996"/>
    <cellStyle name="Normal 26 14 2 2" xfId="2453"/>
    <cellStyle name="Normal 26 14 3" xfId="1730"/>
    <cellStyle name="Normal 26 14 4" xfId="3161"/>
    <cellStyle name="Normal 26 14 5" xfId="4713"/>
    <cellStyle name="Normal 26 15" xfId="261"/>
    <cellStyle name="Normal 26 15 2" xfId="997"/>
    <cellStyle name="Normal 26 15 2 2" xfId="2454"/>
    <cellStyle name="Normal 26 15 3" xfId="1731"/>
    <cellStyle name="Normal 26 15 4" xfId="3164"/>
    <cellStyle name="Normal 26 15 5" xfId="4714"/>
    <cellStyle name="Normal 26 16" xfId="262"/>
    <cellStyle name="Normal 26 16 2" xfId="998"/>
    <cellStyle name="Normal 26 16 2 2" xfId="2455"/>
    <cellStyle name="Normal 26 16 3" xfId="1732"/>
    <cellStyle name="Normal 26 16 4" xfId="3167"/>
    <cellStyle name="Normal 26 16 5" xfId="4715"/>
    <cellStyle name="Normal 26 17" xfId="263"/>
    <cellStyle name="Normal 26 17 2" xfId="999"/>
    <cellStyle name="Normal 26 17 2 2" xfId="2456"/>
    <cellStyle name="Normal 26 17 3" xfId="1733"/>
    <cellStyle name="Normal 26 17 4" xfId="3170"/>
    <cellStyle name="Normal 26 17 5" xfId="4716"/>
    <cellStyle name="Normal 26 18" xfId="264"/>
    <cellStyle name="Normal 26 18 2" xfId="1000"/>
    <cellStyle name="Normal 26 18 2 2" xfId="2457"/>
    <cellStyle name="Normal 26 18 3" xfId="1734"/>
    <cellStyle name="Normal 26 18 4" xfId="3173"/>
    <cellStyle name="Normal 26 18 5" xfId="4717"/>
    <cellStyle name="Normal 26 19" xfId="265"/>
    <cellStyle name="Normal 26 19 2" xfId="1001"/>
    <cellStyle name="Normal 26 19 2 2" xfId="2458"/>
    <cellStyle name="Normal 26 19 3" xfId="1735"/>
    <cellStyle name="Normal 26 19 4" xfId="3176"/>
    <cellStyle name="Normal 26 19 5" xfId="4718"/>
    <cellStyle name="Normal 26 2" xfId="266"/>
    <cellStyle name="Normal 26 2 2" xfId="1002"/>
    <cellStyle name="Normal 26 2 2 2" xfId="2459"/>
    <cellStyle name="Normal 26 2 3" xfId="1736"/>
    <cellStyle name="Normal 26 2 4" xfId="3125"/>
    <cellStyle name="Normal 26 2 5" xfId="4719"/>
    <cellStyle name="Normal 26 20" xfId="267"/>
    <cellStyle name="Normal 26 20 2" xfId="1003"/>
    <cellStyle name="Normal 26 20 2 2" xfId="2460"/>
    <cellStyle name="Normal 26 20 3" xfId="1737"/>
    <cellStyle name="Normal 26 20 4" xfId="3179"/>
    <cellStyle name="Normal 26 20 5" xfId="4720"/>
    <cellStyle name="Normal 26 21" xfId="268"/>
    <cellStyle name="Normal 26 21 2" xfId="1004"/>
    <cellStyle name="Normal 26 21 2 2" xfId="2461"/>
    <cellStyle name="Normal 26 21 3" xfId="1738"/>
    <cellStyle name="Normal 26 21 4" xfId="3182"/>
    <cellStyle name="Normal 26 21 5" xfId="4721"/>
    <cellStyle name="Normal 26 22" xfId="269"/>
    <cellStyle name="Normal 26 22 2" xfId="1005"/>
    <cellStyle name="Normal 26 22 2 2" xfId="2462"/>
    <cellStyle name="Normal 26 22 3" xfId="1739"/>
    <cellStyle name="Normal 26 22 4" xfId="3185"/>
    <cellStyle name="Normal 26 22 5" xfId="4722"/>
    <cellStyle name="Normal 26 23" xfId="270"/>
    <cellStyle name="Normal 26 23 2" xfId="1006"/>
    <cellStyle name="Normal 26 23 2 2" xfId="2463"/>
    <cellStyle name="Normal 26 23 3" xfId="1740"/>
    <cellStyle name="Normal 26 23 4" xfId="3188"/>
    <cellStyle name="Normal 26 23 5" xfId="4723"/>
    <cellStyle name="Normal 26 24" xfId="271"/>
    <cellStyle name="Normal 26 24 2" xfId="1007"/>
    <cellStyle name="Normal 26 24 2 2" xfId="2464"/>
    <cellStyle name="Normal 26 24 3" xfId="1741"/>
    <cellStyle name="Normal 26 24 4" xfId="3191"/>
    <cellStyle name="Normal 26 24 5" xfId="4724"/>
    <cellStyle name="Normal 26 25" xfId="272"/>
    <cellStyle name="Normal 26 25 2" xfId="1008"/>
    <cellStyle name="Normal 26 25 2 2" xfId="2465"/>
    <cellStyle name="Normal 26 25 3" xfId="1742"/>
    <cellStyle name="Normal 26 25 4" xfId="3192"/>
    <cellStyle name="Normal 26 25 5" xfId="4725"/>
    <cellStyle name="Normal 26 26" xfId="273"/>
    <cellStyle name="Normal 26 26 2" xfId="1009"/>
    <cellStyle name="Normal 26 26 2 2" xfId="2466"/>
    <cellStyle name="Normal 26 26 3" xfId="1743"/>
    <cellStyle name="Normal 26 26 4" xfId="3195"/>
    <cellStyle name="Normal 26 26 5" xfId="4726"/>
    <cellStyle name="Normal 26 27" xfId="274"/>
    <cellStyle name="Normal 26 27 2" xfId="1010"/>
    <cellStyle name="Normal 26 27 2 2" xfId="2467"/>
    <cellStyle name="Normal 26 27 3" xfId="1744"/>
    <cellStyle name="Normal 26 27 4" xfId="3198"/>
    <cellStyle name="Normal 26 27 5" xfId="4727"/>
    <cellStyle name="Normal 26 28" xfId="275"/>
    <cellStyle name="Normal 26 28 2" xfId="1011"/>
    <cellStyle name="Normal 26 28 2 2" xfId="2468"/>
    <cellStyle name="Normal 26 28 3" xfId="1745"/>
    <cellStyle name="Normal 26 28 4" xfId="3201"/>
    <cellStyle name="Normal 26 28 5" xfId="4728"/>
    <cellStyle name="Normal 26 29" xfId="276"/>
    <cellStyle name="Normal 26 29 2" xfId="1012"/>
    <cellStyle name="Normal 26 29 2 2" xfId="2469"/>
    <cellStyle name="Normal 26 29 3" xfId="1746"/>
    <cellStyle name="Normal 26 29 4" xfId="3206"/>
    <cellStyle name="Normal 26 29 5" xfId="4729"/>
    <cellStyle name="Normal 26 3" xfId="277"/>
    <cellStyle name="Normal 26 3 2" xfId="1013"/>
    <cellStyle name="Normal 26 3 2 2" xfId="2470"/>
    <cellStyle name="Normal 26 3 3" xfId="1747"/>
    <cellStyle name="Normal 26 3 4" xfId="3128"/>
    <cellStyle name="Normal 26 3 5" xfId="4730"/>
    <cellStyle name="Normal 26 30" xfId="278"/>
    <cellStyle name="Normal 26 30 2" xfId="1014"/>
    <cellStyle name="Normal 26 30 2 2" xfId="2471"/>
    <cellStyle name="Normal 26 30 3" xfId="1748"/>
    <cellStyle name="Normal 26 30 4" xfId="3210"/>
    <cellStyle name="Normal 26 30 5" xfId="4731"/>
    <cellStyle name="Normal 26 31" xfId="279"/>
    <cellStyle name="Normal 26 31 2" xfId="1015"/>
    <cellStyle name="Normal 26 31 2 2" xfId="2472"/>
    <cellStyle name="Normal 26 31 3" xfId="1749"/>
    <cellStyle name="Normal 26 31 4" xfId="3214"/>
    <cellStyle name="Normal 26 31 5" xfId="4732"/>
    <cellStyle name="Normal 26 32" xfId="280"/>
    <cellStyle name="Normal 26 32 2" xfId="1016"/>
    <cellStyle name="Normal 26 32 2 2" xfId="2473"/>
    <cellStyle name="Normal 26 32 3" xfId="1750"/>
    <cellStyle name="Normal 26 32 4" xfId="3218"/>
    <cellStyle name="Normal 26 32 5" xfId="4733"/>
    <cellStyle name="Normal 26 33" xfId="281"/>
    <cellStyle name="Normal 26 33 10" xfId="282"/>
    <cellStyle name="Normal 26 33 10 2" xfId="1018"/>
    <cellStyle name="Normal 26 33 10 2 2" xfId="2475"/>
    <cellStyle name="Normal 26 33 10 3" xfId="1752"/>
    <cellStyle name="Normal 26 33 10 4" xfId="3467"/>
    <cellStyle name="Normal 26 33 10 5" xfId="4735"/>
    <cellStyle name="Normal 26 33 11" xfId="283"/>
    <cellStyle name="Normal 26 33 11 2" xfId="1019"/>
    <cellStyle name="Normal 26 33 11 2 2" xfId="2476"/>
    <cellStyle name="Normal 26 33 11 3" xfId="1753"/>
    <cellStyle name="Normal 26 33 11 4" xfId="3468"/>
    <cellStyle name="Normal 26 33 11 5" xfId="4736"/>
    <cellStyle name="Normal 26 33 12" xfId="284"/>
    <cellStyle name="Normal 26 33 12 2" xfId="1020"/>
    <cellStyle name="Normal 26 33 12 2 2" xfId="2477"/>
    <cellStyle name="Normal 26 33 12 3" xfId="1754"/>
    <cellStyle name="Normal 26 33 12 4" xfId="3469"/>
    <cellStyle name="Normal 26 33 12 5" xfId="4737"/>
    <cellStyle name="Normal 26 33 13" xfId="285"/>
    <cellStyle name="Normal 26 33 13 2" xfId="1021"/>
    <cellStyle name="Normal 26 33 13 2 2" xfId="2478"/>
    <cellStyle name="Normal 26 33 13 3" xfId="1755"/>
    <cellStyle name="Normal 26 33 13 4" xfId="3470"/>
    <cellStyle name="Normal 26 33 13 5" xfId="4738"/>
    <cellStyle name="Normal 26 33 14" xfId="286"/>
    <cellStyle name="Normal 26 33 14 2" xfId="1022"/>
    <cellStyle name="Normal 26 33 14 2 2" xfId="2479"/>
    <cellStyle name="Normal 26 33 14 3" xfId="1756"/>
    <cellStyle name="Normal 26 33 14 4" xfId="3471"/>
    <cellStyle name="Normal 26 33 14 5" xfId="4739"/>
    <cellStyle name="Normal 26 33 15" xfId="287"/>
    <cellStyle name="Normal 26 33 15 2" xfId="1023"/>
    <cellStyle name="Normal 26 33 15 2 2" xfId="2480"/>
    <cellStyle name="Normal 26 33 15 3" xfId="1757"/>
    <cellStyle name="Normal 26 33 15 4" xfId="3472"/>
    <cellStyle name="Normal 26 33 15 5" xfId="4740"/>
    <cellStyle name="Normal 26 33 16" xfId="288"/>
    <cellStyle name="Normal 26 33 16 2" xfId="1024"/>
    <cellStyle name="Normal 26 33 16 2 2" xfId="2481"/>
    <cellStyle name="Normal 26 33 16 3" xfId="1758"/>
    <cellStyle name="Normal 26 33 16 4" xfId="3473"/>
    <cellStyle name="Normal 26 33 16 5" xfId="4741"/>
    <cellStyle name="Normal 26 33 17" xfId="289"/>
    <cellStyle name="Normal 26 33 17 2" xfId="1025"/>
    <cellStyle name="Normal 26 33 17 2 2" xfId="2482"/>
    <cellStyle name="Normal 26 33 17 3" xfId="1759"/>
    <cellStyle name="Normal 26 33 17 4" xfId="3474"/>
    <cellStyle name="Normal 26 33 17 5" xfId="4742"/>
    <cellStyle name="Normal 26 33 18" xfId="290"/>
    <cellStyle name="Normal 26 33 18 2" xfId="1026"/>
    <cellStyle name="Normal 26 33 18 2 2" xfId="2483"/>
    <cellStyle name="Normal 26 33 18 3" xfId="1760"/>
    <cellStyle name="Normal 26 33 18 4" xfId="3475"/>
    <cellStyle name="Normal 26 33 18 5" xfId="4743"/>
    <cellStyle name="Normal 26 33 19" xfId="291"/>
    <cellStyle name="Normal 26 33 19 2" xfId="1027"/>
    <cellStyle name="Normal 26 33 19 2 2" xfId="2484"/>
    <cellStyle name="Normal 26 33 19 3" xfId="1761"/>
    <cellStyle name="Normal 26 33 19 4" xfId="3476"/>
    <cellStyle name="Normal 26 33 19 5" xfId="4744"/>
    <cellStyle name="Normal 26 33 2" xfId="292"/>
    <cellStyle name="Normal 26 33 2 2" xfId="1028"/>
    <cellStyle name="Normal 26 33 2 2 2" xfId="2485"/>
    <cellStyle name="Normal 26 33 2 3" xfId="1762"/>
    <cellStyle name="Normal 26 33 2 4" xfId="3477"/>
    <cellStyle name="Normal 26 33 2 5" xfId="4745"/>
    <cellStyle name="Normal 26 33 20" xfId="293"/>
    <cellStyle name="Normal 26 33 20 2" xfId="1029"/>
    <cellStyle name="Normal 26 33 20 2 2" xfId="2486"/>
    <cellStyle name="Normal 26 33 20 3" xfId="1763"/>
    <cellStyle name="Normal 26 33 20 4" xfId="3478"/>
    <cellStyle name="Normal 26 33 20 5" xfId="4746"/>
    <cellStyle name="Normal 26 33 21" xfId="294"/>
    <cellStyle name="Normal 26 33 21 2" xfId="1030"/>
    <cellStyle name="Normal 26 33 21 2 2" xfId="2487"/>
    <cellStyle name="Normal 26 33 21 3" xfId="1764"/>
    <cellStyle name="Normal 26 33 21 4" xfId="3479"/>
    <cellStyle name="Normal 26 33 21 5" xfId="4747"/>
    <cellStyle name="Normal 26 33 22" xfId="295"/>
    <cellStyle name="Normal 26 33 22 2" xfId="1031"/>
    <cellStyle name="Normal 26 33 22 2 2" xfId="2488"/>
    <cellStyle name="Normal 26 33 22 3" xfId="1765"/>
    <cellStyle name="Normal 26 33 22 4" xfId="3480"/>
    <cellStyle name="Normal 26 33 22 5" xfId="4748"/>
    <cellStyle name="Normal 26 33 23" xfId="296"/>
    <cellStyle name="Normal 26 33 23 2" xfId="1032"/>
    <cellStyle name="Normal 26 33 23 2 2" xfId="2489"/>
    <cellStyle name="Normal 26 33 23 3" xfId="1766"/>
    <cellStyle name="Normal 26 33 23 4" xfId="3481"/>
    <cellStyle name="Normal 26 33 23 5" xfId="4749"/>
    <cellStyle name="Normal 26 33 24" xfId="297"/>
    <cellStyle name="Normal 26 33 24 2" xfId="1033"/>
    <cellStyle name="Normal 26 33 24 2 2" xfId="2490"/>
    <cellStyle name="Normal 26 33 24 3" xfId="1767"/>
    <cellStyle name="Normal 26 33 24 4" xfId="3482"/>
    <cellStyle name="Normal 26 33 24 5" xfId="4750"/>
    <cellStyle name="Normal 26 33 25" xfId="1017"/>
    <cellStyle name="Normal 26 33 25 2" xfId="2474"/>
    <cellStyle name="Normal 26 33 26" xfId="1751"/>
    <cellStyle name="Normal 26 33 27" xfId="3221"/>
    <cellStyle name="Normal 26 33 28" xfId="4734"/>
    <cellStyle name="Normal 26 33 3" xfId="298"/>
    <cellStyle name="Normal 26 33 3 2" xfId="1034"/>
    <cellStyle name="Normal 26 33 3 2 2" xfId="2491"/>
    <cellStyle name="Normal 26 33 3 3" xfId="1768"/>
    <cellStyle name="Normal 26 33 3 4" xfId="3483"/>
    <cellStyle name="Normal 26 33 3 5" xfId="4751"/>
    <cellStyle name="Normal 26 33 4" xfId="299"/>
    <cellStyle name="Normal 26 33 4 2" xfId="1035"/>
    <cellStyle name="Normal 26 33 4 2 2" xfId="2492"/>
    <cellStyle name="Normal 26 33 4 3" xfId="1769"/>
    <cellStyle name="Normal 26 33 4 4" xfId="3484"/>
    <cellStyle name="Normal 26 33 4 5" xfId="4752"/>
    <cellStyle name="Normal 26 33 5" xfId="300"/>
    <cellStyle name="Normal 26 33 5 2" xfId="1036"/>
    <cellStyle name="Normal 26 33 5 2 2" xfId="2493"/>
    <cellStyle name="Normal 26 33 5 3" xfId="1770"/>
    <cellStyle name="Normal 26 33 5 4" xfId="3485"/>
    <cellStyle name="Normal 26 33 5 5" xfId="4753"/>
    <cellStyle name="Normal 26 33 6" xfId="301"/>
    <cellStyle name="Normal 26 33 6 2" xfId="1037"/>
    <cellStyle name="Normal 26 33 6 2 2" xfId="2494"/>
    <cellStyle name="Normal 26 33 6 3" xfId="1771"/>
    <cellStyle name="Normal 26 33 6 4" xfId="3486"/>
    <cellStyle name="Normal 26 33 6 5" xfId="4754"/>
    <cellStyle name="Normal 26 33 7" xfId="302"/>
    <cellStyle name="Normal 26 33 7 2" xfId="1038"/>
    <cellStyle name="Normal 26 33 7 2 2" xfId="2495"/>
    <cellStyle name="Normal 26 33 7 3" xfId="1772"/>
    <cellStyle name="Normal 26 33 7 4" xfId="3487"/>
    <cellStyle name="Normal 26 33 7 5" xfId="4755"/>
    <cellStyle name="Normal 26 33 8" xfId="303"/>
    <cellStyle name="Normal 26 33 8 2" xfId="1039"/>
    <cellStyle name="Normal 26 33 8 2 2" xfId="2496"/>
    <cellStyle name="Normal 26 33 8 3" xfId="1773"/>
    <cellStyle name="Normal 26 33 8 4" xfId="3488"/>
    <cellStyle name="Normal 26 33 8 5" xfId="4756"/>
    <cellStyle name="Normal 26 33 9" xfId="304"/>
    <cellStyle name="Normal 26 33 9 2" xfId="1040"/>
    <cellStyle name="Normal 26 33 9 2 2" xfId="2497"/>
    <cellStyle name="Normal 26 33 9 3" xfId="1774"/>
    <cellStyle name="Normal 26 33 9 4" xfId="3489"/>
    <cellStyle name="Normal 26 33 9 5" xfId="4757"/>
    <cellStyle name="Normal 26 34" xfId="305"/>
    <cellStyle name="Normal 26 34 2" xfId="1041"/>
    <cellStyle name="Normal 26 34 2 2" xfId="2498"/>
    <cellStyle name="Normal 26 34 3" xfId="1775"/>
    <cellStyle name="Normal 26 34 4" xfId="3225"/>
    <cellStyle name="Normal 26 34 5" xfId="4758"/>
    <cellStyle name="Normal 26 35" xfId="306"/>
    <cellStyle name="Normal 26 35 2" xfId="1042"/>
    <cellStyle name="Normal 26 35 2 2" xfId="2499"/>
    <cellStyle name="Normal 26 35 3" xfId="1776"/>
    <cellStyle name="Normal 26 35 4" xfId="3229"/>
    <cellStyle name="Normal 26 35 5" xfId="4759"/>
    <cellStyle name="Normal 26 36" xfId="307"/>
    <cellStyle name="Normal 26 36 2" xfId="1043"/>
    <cellStyle name="Normal 26 36 2 2" xfId="2500"/>
    <cellStyle name="Normal 26 36 3" xfId="1777"/>
    <cellStyle name="Normal 26 36 4" xfId="3233"/>
    <cellStyle name="Normal 26 36 5" xfId="4760"/>
    <cellStyle name="Normal 26 37" xfId="308"/>
    <cellStyle name="Normal 26 37 2" xfId="1044"/>
    <cellStyle name="Normal 26 37 2 2" xfId="2501"/>
    <cellStyle name="Normal 26 37 3" xfId="1778"/>
    <cellStyle name="Normal 26 37 4" xfId="3237"/>
    <cellStyle name="Normal 26 37 5" xfId="4761"/>
    <cellStyle name="Normal 26 38" xfId="309"/>
    <cellStyle name="Normal 26 38 2" xfId="1045"/>
    <cellStyle name="Normal 26 38 2 2" xfId="2502"/>
    <cellStyle name="Normal 26 38 3" xfId="1779"/>
    <cellStyle name="Normal 26 38 4" xfId="3242"/>
    <cellStyle name="Normal 26 38 5" xfId="4762"/>
    <cellStyle name="Normal 26 39" xfId="310"/>
    <cellStyle name="Normal 26 39 2" xfId="1046"/>
    <cellStyle name="Normal 26 39 2 2" xfId="2503"/>
    <cellStyle name="Normal 26 39 3" xfId="1780"/>
    <cellStyle name="Normal 26 39 4" xfId="3247"/>
    <cellStyle name="Normal 26 39 5" xfId="4763"/>
    <cellStyle name="Normal 26 4" xfId="311"/>
    <cellStyle name="Normal 26 4 2" xfId="1047"/>
    <cellStyle name="Normal 26 4 2 2" xfId="2504"/>
    <cellStyle name="Normal 26 4 3" xfId="1781"/>
    <cellStyle name="Normal 26 4 4" xfId="3131"/>
    <cellStyle name="Normal 26 4 5" xfId="4764"/>
    <cellStyle name="Normal 26 40" xfId="312"/>
    <cellStyle name="Normal 26 40 2" xfId="1048"/>
    <cellStyle name="Normal 26 40 2 2" xfId="2505"/>
    <cellStyle name="Normal 26 40 3" xfId="1782"/>
    <cellStyle name="Normal 26 40 4" xfId="3252"/>
    <cellStyle name="Normal 26 40 5" xfId="4765"/>
    <cellStyle name="Normal 26 41" xfId="313"/>
    <cellStyle name="Normal 26 41 2" xfId="1049"/>
    <cellStyle name="Normal 26 41 2 2" xfId="2506"/>
    <cellStyle name="Normal 26 41 3" xfId="1783"/>
    <cellStyle name="Normal 26 41 4" xfId="3257"/>
    <cellStyle name="Normal 26 41 5" xfId="4766"/>
    <cellStyle name="Normal 26 42" xfId="314"/>
    <cellStyle name="Normal 26 42 2" xfId="1050"/>
    <cellStyle name="Normal 26 42 2 2" xfId="2507"/>
    <cellStyle name="Normal 26 42 3" xfId="1784"/>
    <cellStyle name="Normal 26 42 4" xfId="3263"/>
    <cellStyle name="Normal 26 42 5" xfId="4767"/>
    <cellStyle name="Normal 26 43" xfId="315"/>
    <cellStyle name="Normal 26 43 2" xfId="1051"/>
    <cellStyle name="Normal 26 43 2 2" xfId="2508"/>
    <cellStyle name="Normal 26 43 3" xfId="1785"/>
    <cellStyle name="Normal 26 43 4" xfId="3268"/>
    <cellStyle name="Normal 26 43 5" xfId="4768"/>
    <cellStyle name="Normal 26 44" xfId="316"/>
    <cellStyle name="Normal 26 44 2" xfId="1052"/>
    <cellStyle name="Normal 26 44 2 2" xfId="2509"/>
    <cellStyle name="Normal 26 44 3" xfId="1786"/>
    <cellStyle name="Normal 26 44 4" xfId="3273"/>
    <cellStyle name="Normal 26 44 5" xfId="4769"/>
    <cellStyle name="Normal 26 45" xfId="317"/>
    <cellStyle name="Normal 26 45 2" xfId="1053"/>
    <cellStyle name="Normal 26 45 2 2" xfId="2510"/>
    <cellStyle name="Normal 26 45 3" xfId="1787"/>
    <cellStyle name="Normal 26 45 4" xfId="3278"/>
    <cellStyle name="Normal 26 45 5" xfId="4770"/>
    <cellStyle name="Normal 26 46" xfId="318"/>
    <cellStyle name="Normal 26 46 2" xfId="1054"/>
    <cellStyle name="Normal 26 46 2 2" xfId="2511"/>
    <cellStyle name="Normal 26 46 3" xfId="1788"/>
    <cellStyle name="Normal 26 46 4" xfId="3283"/>
    <cellStyle name="Normal 26 46 5" xfId="4771"/>
    <cellStyle name="Normal 26 47" xfId="319"/>
    <cellStyle name="Normal 26 47 2" xfId="1055"/>
    <cellStyle name="Normal 26 47 2 2" xfId="2512"/>
    <cellStyle name="Normal 26 47 3" xfId="1789"/>
    <cellStyle name="Normal 26 47 4" xfId="3288"/>
    <cellStyle name="Normal 26 47 5" xfId="4772"/>
    <cellStyle name="Normal 26 48" xfId="320"/>
    <cellStyle name="Normal 26 48 2" xfId="1056"/>
    <cellStyle name="Normal 26 48 2 2" xfId="2513"/>
    <cellStyle name="Normal 26 48 3" xfId="1790"/>
    <cellStyle name="Normal 26 48 4" xfId="3293"/>
    <cellStyle name="Normal 26 48 5" xfId="4773"/>
    <cellStyle name="Normal 26 49" xfId="321"/>
    <cellStyle name="Normal 26 49 2" xfId="1057"/>
    <cellStyle name="Normal 26 49 2 2" xfId="2514"/>
    <cellStyle name="Normal 26 49 3" xfId="1791"/>
    <cellStyle name="Normal 26 49 4" xfId="3298"/>
    <cellStyle name="Normal 26 49 5" xfId="4774"/>
    <cellStyle name="Normal 26 5" xfId="322"/>
    <cellStyle name="Normal 26 5 2" xfId="1058"/>
    <cellStyle name="Normal 26 5 2 2" xfId="2515"/>
    <cellStyle name="Normal 26 5 3" xfId="1792"/>
    <cellStyle name="Normal 26 5 4" xfId="3134"/>
    <cellStyle name="Normal 26 5 5" xfId="4775"/>
    <cellStyle name="Normal 26 50" xfId="323"/>
    <cellStyle name="Normal 26 50 2" xfId="1059"/>
    <cellStyle name="Normal 26 50 2 2" xfId="2516"/>
    <cellStyle name="Normal 26 50 3" xfId="1793"/>
    <cellStyle name="Normal 26 50 4" xfId="3303"/>
    <cellStyle name="Normal 26 50 5" xfId="4776"/>
    <cellStyle name="Normal 26 51" xfId="324"/>
    <cellStyle name="Normal 26 51 2" xfId="1060"/>
    <cellStyle name="Normal 26 51 2 2" xfId="2517"/>
    <cellStyle name="Normal 26 51 3" xfId="1794"/>
    <cellStyle name="Normal 26 51 4" xfId="3308"/>
    <cellStyle name="Normal 26 51 5" xfId="4777"/>
    <cellStyle name="Normal 26 52" xfId="325"/>
    <cellStyle name="Normal 26 52 2" xfId="1061"/>
    <cellStyle name="Normal 26 52 2 2" xfId="2518"/>
    <cellStyle name="Normal 26 52 3" xfId="1795"/>
    <cellStyle name="Normal 26 52 4" xfId="3313"/>
    <cellStyle name="Normal 26 52 5" xfId="4778"/>
    <cellStyle name="Normal 26 53" xfId="326"/>
    <cellStyle name="Normal 26 53 2" xfId="1062"/>
    <cellStyle name="Normal 26 53 2 2" xfId="2519"/>
    <cellStyle name="Normal 26 53 3" xfId="1796"/>
    <cellStyle name="Normal 26 53 4" xfId="3316"/>
    <cellStyle name="Normal 26 53 5" xfId="4779"/>
    <cellStyle name="Normal 26 54" xfId="327"/>
    <cellStyle name="Normal 26 54 2" xfId="1063"/>
    <cellStyle name="Normal 26 54 2 2" xfId="2520"/>
    <cellStyle name="Normal 26 54 3" xfId="1797"/>
    <cellStyle name="Normal 26 54 4" xfId="3320"/>
    <cellStyle name="Normal 26 54 5" xfId="4780"/>
    <cellStyle name="Normal 26 55" xfId="328"/>
    <cellStyle name="Normal 26 55 2" xfId="1064"/>
    <cellStyle name="Normal 26 55 2 2" xfId="2521"/>
    <cellStyle name="Normal 26 55 3" xfId="1798"/>
    <cellStyle name="Normal 26 55 4" xfId="3326"/>
    <cellStyle name="Normal 26 55 5" xfId="4781"/>
    <cellStyle name="Normal 26 56" xfId="329"/>
    <cellStyle name="Normal 26 56 2" xfId="1065"/>
    <cellStyle name="Normal 26 56 2 2" xfId="2522"/>
    <cellStyle name="Normal 26 56 3" xfId="1799"/>
    <cellStyle name="Normal 26 56 4" xfId="3331"/>
    <cellStyle name="Normal 26 56 5" xfId="4782"/>
    <cellStyle name="Normal 26 57" xfId="330"/>
    <cellStyle name="Normal 26 57 2" xfId="1066"/>
    <cellStyle name="Normal 26 57 2 2" xfId="2523"/>
    <cellStyle name="Normal 26 57 3" xfId="1800"/>
    <cellStyle name="Normal 26 57 4" xfId="3337"/>
    <cellStyle name="Normal 26 57 5" xfId="4783"/>
    <cellStyle name="Normal 26 58" xfId="331"/>
    <cellStyle name="Normal 26 58 2" xfId="1067"/>
    <cellStyle name="Normal 26 58 2 2" xfId="2524"/>
    <cellStyle name="Normal 26 58 3" xfId="1801"/>
    <cellStyle name="Normal 26 58 4" xfId="3344"/>
    <cellStyle name="Normal 26 58 5" xfId="4784"/>
    <cellStyle name="Normal 26 59" xfId="332"/>
    <cellStyle name="Normal 26 59 2" xfId="1068"/>
    <cellStyle name="Normal 26 59 2 2" xfId="2525"/>
    <cellStyle name="Normal 26 59 3" xfId="1802"/>
    <cellStyle name="Normal 26 59 4" xfId="3352"/>
    <cellStyle name="Normal 26 59 5" xfId="4785"/>
    <cellStyle name="Normal 26 6" xfId="333"/>
    <cellStyle name="Normal 26 6 2" xfId="1069"/>
    <cellStyle name="Normal 26 6 2 2" xfId="2526"/>
    <cellStyle name="Normal 26 6 3" xfId="1803"/>
    <cellStyle name="Normal 26 6 4" xfId="3137"/>
    <cellStyle name="Normal 26 6 5" xfId="4786"/>
    <cellStyle name="Normal 26 60" xfId="334"/>
    <cellStyle name="Normal 26 60 2" xfId="1070"/>
    <cellStyle name="Normal 26 60 2 2" xfId="2527"/>
    <cellStyle name="Normal 26 60 3" xfId="1804"/>
    <cellStyle name="Normal 26 60 4" xfId="3360"/>
    <cellStyle name="Normal 26 60 5" xfId="4787"/>
    <cellStyle name="Normal 26 61" xfId="335"/>
    <cellStyle name="Normal 26 61 2" xfId="1071"/>
    <cellStyle name="Normal 26 61 2 2" xfId="2528"/>
    <cellStyle name="Normal 26 61 3" xfId="1805"/>
    <cellStyle name="Normal 26 61 4" xfId="3368"/>
    <cellStyle name="Normal 26 61 5" xfId="4788"/>
    <cellStyle name="Normal 26 62" xfId="336"/>
    <cellStyle name="Normal 26 62 2" xfId="1072"/>
    <cellStyle name="Normal 26 62 2 2" xfId="2529"/>
    <cellStyle name="Normal 26 62 3" xfId="1806"/>
    <cellStyle name="Normal 26 62 4" xfId="3375"/>
    <cellStyle name="Normal 26 62 5" xfId="4789"/>
    <cellStyle name="Normal 26 63" xfId="337"/>
    <cellStyle name="Normal 26 63 2" xfId="1073"/>
    <cellStyle name="Normal 26 63 2 2" xfId="2530"/>
    <cellStyle name="Normal 26 63 3" xfId="1807"/>
    <cellStyle name="Normal 26 63 4" xfId="3383"/>
    <cellStyle name="Normal 26 63 5" xfId="4790"/>
    <cellStyle name="Normal 26 64" xfId="338"/>
    <cellStyle name="Normal 26 64 2" xfId="1074"/>
    <cellStyle name="Normal 26 64 2 2" xfId="2531"/>
    <cellStyle name="Normal 26 64 3" xfId="1808"/>
    <cellStyle name="Normal 26 64 4" xfId="3391"/>
    <cellStyle name="Normal 26 64 5" xfId="4791"/>
    <cellStyle name="Normal 26 65" xfId="339"/>
    <cellStyle name="Normal 26 65 2" xfId="1075"/>
    <cellStyle name="Normal 26 65 2 2" xfId="2532"/>
    <cellStyle name="Normal 26 65 3" xfId="1809"/>
    <cellStyle name="Normal 26 65 4" xfId="3397"/>
    <cellStyle name="Normal 26 65 5" xfId="4792"/>
    <cellStyle name="Normal 26 66" xfId="340"/>
    <cellStyle name="Normal 26 66 2" xfId="1076"/>
    <cellStyle name="Normal 26 66 2 2" xfId="2533"/>
    <cellStyle name="Normal 26 66 3" xfId="1810"/>
    <cellStyle name="Normal 26 66 4" xfId="3490"/>
    <cellStyle name="Normal 26 66 5" xfId="4793"/>
    <cellStyle name="Normal 26 67" xfId="341"/>
    <cellStyle name="Normal 26 67 2" xfId="1077"/>
    <cellStyle name="Normal 26 67 2 2" xfId="2534"/>
    <cellStyle name="Normal 26 67 3" xfId="1811"/>
    <cellStyle name="Normal 26 67 4" xfId="3491"/>
    <cellStyle name="Normal 26 67 5" xfId="4794"/>
    <cellStyle name="Normal 26 68" xfId="342"/>
    <cellStyle name="Normal 26 68 2" xfId="1078"/>
    <cellStyle name="Normal 26 68 2 2" xfId="2535"/>
    <cellStyle name="Normal 26 68 3" xfId="1812"/>
    <cellStyle name="Normal 26 68 4" xfId="3492"/>
    <cellStyle name="Normal 26 68 5" xfId="4795"/>
    <cellStyle name="Normal 26 69" xfId="343"/>
    <cellStyle name="Normal 26 69 2" xfId="1079"/>
    <cellStyle name="Normal 26 69 2 2" xfId="2536"/>
    <cellStyle name="Normal 26 69 3" xfId="1813"/>
    <cellStyle name="Normal 26 69 4" xfId="3493"/>
    <cellStyle name="Normal 26 69 5" xfId="4796"/>
    <cellStyle name="Normal 26 7" xfId="344"/>
    <cellStyle name="Normal 26 7 2" xfId="1080"/>
    <cellStyle name="Normal 26 7 2 2" xfId="2537"/>
    <cellStyle name="Normal 26 7 3" xfId="1814"/>
    <cellStyle name="Normal 26 7 4" xfId="3140"/>
    <cellStyle name="Normal 26 7 5" xfId="4797"/>
    <cellStyle name="Normal 26 70" xfId="345"/>
    <cellStyle name="Normal 26 70 2" xfId="1081"/>
    <cellStyle name="Normal 26 70 2 2" xfId="2538"/>
    <cellStyle name="Normal 26 70 3" xfId="1815"/>
    <cellStyle name="Normal 26 70 4" xfId="3494"/>
    <cellStyle name="Normal 26 70 5" xfId="4798"/>
    <cellStyle name="Normal 26 71" xfId="346"/>
    <cellStyle name="Normal 26 71 2" xfId="1082"/>
    <cellStyle name="Normal 26 71 2 2" xfId="2539"/>
    <cellStyle name="Normal 26 71 3" xfId="1816"/>
    <cellStyle name="Normal 26 71 4" xfId="3495"/>
    <cellStyle name="Normal 26 71 5" xfId="4799"/>
    <cellStyle name="Normal 26 72" xfId="347"/>
    <cellStyle name="Normal 26 72 2" xfId="1083"/>
    <cellStyle name="Normal 26 72 2 2" xfId="2540"/>
    <cellStyle name="Normal 26 72 3" xfId="1817"/>
    <cellStyle name="Normal 26 72 4" xfId="3496"/>
    <cellStyle name="Normal 26 72 5" xfId="4800"/>
    <cellStyle name="Normal 26 73" xfId="348"/>
    <cellStyle name="Normal 26 73 2" xfId="1084"/>
    <cellStyle name="Normal 26 73 2 2" xfId="2541"/>
    <cellStyle name="Normal 26 73 3" xfId="1818"/>
    <cellStyle name="Normal 26 73 4" xfId="3497"/>
    <cellStyle name="Normal 26 73 5" xfId="4801"/>
    <cellStyle name="Normal 26 74" xfId="349"/>
    <cellStyle name="Normal 26 74 2" xfId="1085"/>
    <cellStyle name="Normal 26 74 2 2" xfId="2542"/>
    <cellStyle name="Normal 26 74 3" xfId="1819"/>
    <cellStyle name="Normal 26 74 4" xfId="3498"/>
    <cellStyle name="Normal 26 74 5" xfId="4802"/>
    <cellStyle name="Normal 26 75" xfId="350"/>
    <cellStyle name="Normal 26 75 2" xfId="1086"/>
    <cellStyle name="Normal 26 75 2 2" xfId="2543"/>
    <cellStyle name="Normal 26 75 3" xfId="1820"/>
    <cellStyle name="Normal 26 75 4" xfId="3499"/>
    <cellStyle name="Normal 26 75 5" xfId="4803"/>
    <cellStyle name="Normal 26 76" xfId="351"/>
    <cellStyle name="Normal 26 76 2" xfId="1087"/>
    <cellStyle name="Normal 26 76 2 2" xfId="2544"/>
    <cellStyle name="Normal 26 76 3" xfId="1821"/>
    <cellStyle name="Normal 26 76 4" xfId="3500"/>
    <cellStyle name="Normal 26 76 5" xfId="4804"/>
    <cellStyle name="Normal 26 77" xfId="352"/>
    <cellStyle name="Normal 26 77 2" xfId="1088"/>
    <cellStyle name="Normal 26 77 2 2" xfId="2545"/>
    <cellStyle name="Normal 26 77 3" xfId="1822"/>
    <cellStyle name="Normal 26 77 4" xfId="3501"/>
    <cellStyle name="Normal 26 77 5" xfId="4805"/>
    <cellStyle name="Normal 26 78" xfId="353"/>
    <cellStyle name="Normal 26 78 2" xfId="1089"/>
    <cellStyle name="Normal 26 78 2 2" xfId="2546"/>
    <cellStyle name="Normal 26 78 3" xfId="1823"/>
    <cellStyle name="Normal 26 78 4" xfId="3502"/>
    <cellStyle name="Normal 26 78 5" xfId="4806"/>
    <cellStyle name="Normal 26 79" xfId="354"/>
    <cellStyle name="Normal 26 79 2" xfId="1090"/>
    <cellStyle name="Normal 26 79 2 2" xfId="2547"/>
    <cellStyle name="Normal 26 79 3" xfId="1824"/>
    <cellStyle name="Normal 26 79 4" xfId="3503"/>
    <cellStyle name="Normal 26 79 5" xfId="4807"/>
    <cellStyle name="Normal 26 8" xfId="355"/>
    <cellStyle name="Normal 26 8 2" xfId="1091"/>
    <cellStyle name="Normal 26 8 2 2" xfId="2548"/>
    <cellStyle name="Normal 26 8 3" xfId="1825"/>
    <cellStyle name="Normal 26 8 4" xfId="3143"/>
    <cellStyle name="Normal 26 8 5" xfId="4808"/>
    <cellStyle name="Normal 26 80" xfId="356"/>
    <cellStyle name="Normal 26 80 2" xfId="1092"/>
    <cellStyle name="Normal 26 80 2 2" xfId="2549"/>
    <cellStyle name="Normal 26 80 3" xfId="1826"/>
    <cellStyle name="Normal 26 80 4" xfId="3504"/>
    <cellStyle name="Normal 26 80 5" xfId="4809"/>
    <cellStyle name="Normal 26 81" xfId="357"/>
    <cellStyle name="Normal 26 81 2" xfId="1093"/>
    <cellStyle name="Normal 26 81 2 2" xfId="2550"/>
    <cellStyle name="Normal 26 81 3" xfId="1827"/>
    <cellStyle name="Normal 26 81 4" xfId="3505"/>
    <cellStyle name="Normal 26 81 5" xfId="4810"/>
    <cellStyle name="Normal 26 82" xfId="358"/>
    <cellStyle name="Normal 26 82 2" xfId="1094"/>
    <cellStyle name="Normal 26 82 2 2" xfId="2551"/>
    <cellStyle name="Normal 26 82 3" xfId="1828"/>
    <cellStyle name="Normal 26 82 4" xfId="3506"/>
    <cellStyle name="Normal 26 82 5" xfId="4811"/>
    <cellStyle name="Normal 26 83" xfId="359"/>
    <cellStyle name="Normal 26 83 2" xfId="1095"/>
    <cellStyle name="Normal 26 83 2 2" xfId="2552"/>
    <cellStyle name="Normal 26 83 3" xfId="1829"/>
    <cellStyle name="Normal 26 83 4" xfId="3507"/>
    <cellStyle name="Normal 26 83 5" xfId="4812"/>
    <cellStyle name="Normal 26 84" xfId="360"/>
    <cellStyle name="Normal 26 84 2" xfId="1096"/>
    <cellStyle name="Normal 26 84 2 2" xfId="2553"/>
    <cellStyle name="Normal 26 84 3" xfId="1830"/>
    <cellStyle name="Normal 26 84 4" xfId="3508"/>
    <cellStyle name="Normal 26 84 5" xfId="4813"/>
    <cellStyle name="Normal 26 85" xfId="361"/>
    <cellStyle name="Normal 26 85 2" xfId="1097"/>
    <cellStyle name="Normal 26 85 2 2" xfId="2554"/>
    <cellStyle name="Normal 26 85 3" xfId="1831"/>
    <cellStyle name="Normal 26 85 4" xfId="3509"/>
    <cellStyle name="Normal 26 85 5" xfId="4814"/>
    <cellStyle name="Normal 26 86" xfId="362"/>
    <cellStyle name="Normal 26 86 2" xfId="1098"/>
    <cellStyle name="Normal 26 86 2 2" xfId="2555"/>
    <cellStyle name="Normal 26 86 3" xfId="1832"/>
    <cellStyle name="Normal 26 86 4" xfId="3510"/>
    <cellStyle name="Normal 26 86 5" xfId="4815"/>
    <cellStyle name="Normal 26 87" xfId="363"/>
    <cellStyle name="Normal 26 87 2" xfId="1099"/>
    <cellStyle name="Normal 26 87 2 2" xfId="2556"/>
    <cellStyle name="Normal 26 87 3" xfId="1833"/>
    <cellStyle name="Normal 26 87 4" xfId="3511"/>
    <cellStyle name="Normal 26 87 5" xfId="4816"/>
    <cellStyle name="Normal 26 88" xfId="364"/>
    <cellStyle name="Normal 26 88 2" xfId="1100"/>
    <cellStyle name="Normal 26 88 2 2" xfId="2557"/>
    <cellStyle name="Normal 26 88 3" xfId="1834"/>
    <cellStyle name="Normal 26 88 4" xfId="3512"/>
    <cellStyle name="Normal 26 88 5" xfId="4817"/>
    <cellStyle name="Normal 26 89" xfId="365"/>
    <cellStyle name="Normal 26 89 2" xfId="1101"/>
    <cellStyle name="Normal 26 89 2 2" xfId="2558"/>
    <cellStyle name="Normal 26 89 3" xfId="1835"/>
    <cellStyle name="Normal 26 89 4" xfId="3513"/>
    <cellStyle name="Normal 26 89 5" xfId="4818"/>
    <cellStyle name="Normal 26 9" xfId="366"/>
    <cellStyle name="Normal 26 9 2" xfId="1102"/>
    <cellStyle name="Normal 26 9 2 2" xfId="2559"/>
    <cellStyle name="Normal 26 9 3" xfId="1836"/>
    <cellStyle name="Normal 26 9 4" xfId="3146"/>
    <cellStyle name="Normal 26 9 5" xfId="4819"/>
    <cellStyle name="Normal 26 90" xfId="367"/>
    <cellStyle name="Normal 26 90 2" xfId="1103"/>
    <cellStyle name="Normal 26 90 2 2" xfId="2560"/>
    <cellStyle name="Normal 26 90 3" xfId="1837"/>
    <cellStyle name="Normal 26 90 4" xfId="3514"/>
    <cellStyle name="Normal 26 90 5" xfId="4820"/>
    <cellStyle name="Normal 26 91" xfId="368"/>
    <cellStyle name="Normal 26 91 2" xfId="1104"/>
    <cellStyle name="Normal 26 91 2 2" xfId="2561"/>
    <cellStyle name="Normal 26 91 3" xfId="1838"/>
    <cellStyle name="Normal 26 91 4" xfId="3515"/>
    <cellStyle name="Normal 26 91 5" xfId="4821"/>
    <cellStyle name="Normal 26 92" xfId="369"/>
    <cellStyle name="Normal 26 92 2" xfId="1105"/>
    <cellStyle name="Normal 26 92 2 2" xfId="2562"/>
    <cellStyle name="Normal 26 92 3" xfId="1839"/>
    <cellStyle name="Normal 26 92 4" xfId="3516"/>
    <cellStyle name="Normal 26 92 5" xfId="4822"/>
    <cellStyle name="Normal 26 93" xfId="370"/>
    <cellStyle name="Normal 26 93 2" xfId="1106"/>
    <cellStyle name="Normal 26 93 2 2" xfId="2563"/>
    <cellStyle name="Normal 26 93 3" xfId="1840"/>
    <cellStyle name="Normal 26 93 4" xfId="3517"/>
    <cellStyle name="Normal 26 93 5" xfId="4823"/>
    <cellStyle name="Normal 26 94" xfId="371"/>
    <cellStyle name="Normal 26 94 2" xfId="1107"/>
    <cellStyle name="Normal 26 94 2 2" xfId="2564"/>
    <cellStyle name="Normal 26 94 3" xfId="1841"/>
    <cellStyle name="Normal 26 94 4" xfId="3518"/>
    <cellStyle name="Normal 26 94 5" xfId="4824"/>
    <cellStyle name="Normal 26 95" xfId="372"/>
    <cellStyle name="Normal 26 95 2" xfId="1108"/>
    <cellStyle name="Normal 26 95 2 2" xfId="2565"/>
    <cellStyle name="Normal 26 95 3" xfId="1842"/>
    <cellStyle name="Normal 26 95 4" xfId="3519"/>
    <cellStyle name="Normal 26 95 5" xfId="4825"/>
    <cellStyle name="Normal 26 96" xfId="373"/>
    <cellStyle name="Normal 26 96 2" xfId="1109"/>
    <cellStyle name="Normal 26 96 2 2" xfId="2566"/>
    <cellStyle name="Normal 26 96 3" xfId="1843"/>
    <cellStyle name="Normal 26 96 4" xfId="3520"/>
    <cellStyle name="Normal 26 96 5" xfId="4826"/>
    <cellStyle name="Normal 26 97" xfId="374"/>
    <cellStyle name="Normal 26 97 2" xfId="1110"/>
    <cellStyle name="Normal 26 97 2 2" xfId="2567"/>
    <cellStyle name="Normal 26 97 3" xfId="1844"/>
    <cellStyle name="Normal 26 97 4" xfId="3521"/>
    <cellStyle name="Normal 26 97 5" xfId="4827"/>
    <cellStyle name="Normal 26 98" xfId="375"/>
    <cellStyle name="Normal 26 98 2" xfId="1111"/>
    <cellStyle name="Normal 26 98 2 2" xfId="2568"/>
    <cellStyle name="Normal 26 98 3" xfId="1845"/>
    <cellStyle name="Normal 26 98 4" xfId="3522"/>
    <cellStyle name="Normal 26 98 5" xfId="4828"/>
    <cellStyle name="Normal 26 99" xfId="991"/>
    <cellStyle name="Normal 26 99 2" xfId="2448"/>
    <cellStyle name="Normal 27" xfId="376"/>
    <cellStyle name="Normal 27 2" xfId="1112"/>
    <cellStyle name="Normal 27 2 2" xfId="2569"/>
    <cellStyle name="Normal 27 3" xfId="1846"/>
    <cellStyle name="Normal 27 4" xfId="3089"/>
    <cellStyle name="Normal 27 5" xfId="4829"/>
    <cellStyle name="Normal 28" xfId="377"/>
    <cellStyle name="Normal 28 2" xfId="1113"/>
    <cellStyle name="Normal 28 2 2" xfId="2570"/>
    <cellStyle name="Normal 28 3" xfId="1847"/>
    <cellStyle name="Normal 28 4" xfId="3090"/>
    <cellStyle name="Normal 28 5" xfId="4830"/>
    <cellStyle name="Normal 29" xfId="378"/>
    <cellStyle name="Normal 29 2" xfId="1114"/>
    <cellStyle name="Normal 29 2 2" xfId="2571"/>
    <cellStyle name="Normal 29 3" xfId="1848"/>
    <cellStyle name="Normal 29 4" xfId="3091"/>
    <cellStyle name="Normal 29 5" xfId="4831"/>
    <cellStyle name="Normal 3" xfId="39"/>
    <cellStyle name="Normal 3 10" xfId="1115"/>
    <cellStyle name="Normal 3 11" xfId="1599"/>
    <cellStyle name="Normal 3 2" xfId="86"/>
    <cellStyle name="Normal 3 2 2" xfId="380"/>
    <cellStyle name="Normal 3 2 3" xfId="4832"/>
    <cellStyle name="Normal 3 3" xfId="97"/>
    <cellStyle name="Normal 3 3 2" xfId="4834"/>
    <cellStyle name="Normal 3 3 3" xfId="4833"/>
    <cellStyle name="Normal 3 4" xfId="100"/>
    <cellStyle name="Normal 3 4 2" xfId="4836"/>
    <cellStyle name="Normal 3 4 3" xfId="4835"/>
    <cellStyle name="Normal 3 5" xfId="103"/>
    <cellStyle name="Normal 3 6" xfId="114"/>
    <cellStyle name="Normal 3 7" xfId="125"/>
    <cellStyle name="Normal 3 8" xfId="379"/>
    <cellStyle name="Normal 3 9" xfId="862"/>
    <cellStyle name="Normal 30" xfId="381"/>
    <cellStyle name="Normal 30 2" xfId="1116"/>
    <cellStyle name="Normal 30 2 2" xfId="2572"/>
    <cellStyle name="Normal 30 3" xfId="1849"/>
    <cellStyle name="Normal 30 4" xfId="3092"/>
    <cellStyle name="Normal 30 5" xfId="4837"/>
    <cellStyle name="Normal 31" xfId="382"/>
    <cellStyle name="Normal 31 2" xfId="1117"/>
    <cellStyle name="Normal 31 2 2" xfId="2573"/>
    <cellStyle name="Normal 31 3" xfId="1850"/>
    <cellStyle name="Normal 31 4" xfId="3093"/>
    <cellStyle name="Normal 31 5" xfId="4838"/>
    <cellStyle name="Normal 32" xfId="383"/>
    <cellStyle name="Normal 32 2" xfId="1118"/>
    <cellStyle name="Normal 32 2 2" xfId="2574"/>
    <cellStyle name="Normal 32 3" xfId="1851"/>
    <cellStyle name="Normal 32 4" xfId="3094"/>
    <cellStyle name="Normal 32 5" xfId="4839"/>
    <cellStyle name="Normal 33" xfId="384"/>
    <cellStyle name="Normal 33 2" xfId="1119"/>
    <cellStyle name="Normal 33 2 2" xfId="2575"/>
    <cellStyle name="Normal 33 3" xfId="1852"/>
    <cellStyle name="Normal 33 4" xfId="3095"/>
    <cellStyle name="Normal 33 5" xfId="4840"/>
    <cellStyle name="Normal 34" xfId="385"/>
    <cellStyle name="Normal 34 2" xfId="1120"/>
    <cellStyle name="Normal 34 2 2" xfId="2576"/>
    <cellStyle name="Normal 34 3" xfId="1853"/>
    <cellStyle name="Normal 34 4" xfId="3096"/>
    <cellStyle name="Normal 34 5" xfId="4841"/>
    <cellStyle name="Normal 35" xfId="386"/>
    <cellStyle name="Normal 35 2" xfId="1121"/>
    <cellStyle name="Normal 35 2 2" xfId="2577"/>
    <cellStyle name="Normal 35 3" xfId="1854"/>
    <cellStyle name="Normal 35 4" xfId="3097"/>
    <cellStyle name="Normal 35 5" xfId="4842"/>
    <cellStyle name="Normal 36" xfId="387"/>
    <cellStyle name="Normal 36 2" xfId="1122"/>
    <cellStyle name="Normal 36 2 2" xfId="2578"/>
    <cellStyle name="Normal 36 3" xfId="1855"/>
    <cellStyle name="Normal 36 4" xfId="3098"/>
    <cellStyle name="Normal 36 5" xfId="4843"/>
    <cellStyle name="Normal 37" xfId="388"/>
    <cellStyle name="Normal 37 2" xfId="1123"/>
    <cellStyle name="Normal 37 2 2" xfId="2579"/>
    <cellStyle name="Normal 37 3" xfId="1856"/>
    <cellStyle name="Normal 37 4" xfId="3099"/>
    <cellStyle name="Normal 37 5" xfId="4844"/>
    <cellStyle name="Normal 38" xfId="389"/>
    <cellStyle name="Normal 38 2" xfId="1124"/>
    <cellStyle name="Normal 38 2 2" xfId="2580"/>
    <cellStyle name="Normal 38 3" xfId="1857"/>
    <cellStyle name="Normal 38 4" xfId="3100"/>
    <cellStyle name="Normal 38 5" xfId="4845"/>
    <cellStyle name="Normal 39" xfId="390"/>
    <cellStyle name="Normal 39 2" xfId="1125"/>
    <cellStyle name="Normal 39 2 2" xfId="2581"/>
    <cellStyle name="Normal 39 3" xfId="1858"/>
    <cellStyle name="Normal 39 4" xfId="3101"/>
    <cellStyle name="Normal 39 5" xfId="4846"/>
    <cellStyle name="Normal 4" xfId="95"/>
    <cellStyle name="Normal 4 10" xfId="4848"/>
    <cellStyle name="Normal 4 11" xfId="4847"/>
    <cellStyle name="Normal 4 2" xfId="391"/>
    <cellStyle name="Normal 4 2 2" xfId="1859"/>
    <cellStyle name="Normal 4 2 2 2" xfId="4850"/>
    <cellStyle name="Normal 4 2 2 3" xfId="4851"/>
    <cellStyle name="Normal 4 2 2 4" xfId="4852"/>
    <cellStyle name="Normal 4 2 3" xfId="4853"/>
    <cellStyle name="Normal 4 2 4" xfId="4854"/>
    <cellStyle name="Normal 4 2 5" xfId="4855"/>
    <cellStyle name="Normal 4 2 6" xfId="4856"/>
    <cellStyle name="Normal 4 2 7" xfId="4849"/>
    <cellStyle name="Normal 4 3" xfId="863"/>
    <cellStyle name="Normal 4 3 2" xfId="2325"/>
    <cellStyle name="Normal 4 3 2 2" xfId="4858"/>
    <cellStyle name="Normal 4 3 2 3" xfId="4859"/>
    <cellStyle name="Normal 4 3 2 4" xfId="4860"/>
    <cellStyle name="Normal 4 3 3" xfId="4861"/>
    <cellStyle name="Normal 4 3 4" xfId="4862"/>
    <cellStyle name="Normal 4 3 5" xfId="4863"/>
    <cellStyle name="Normal 4 3 6" xfId="4857"/>
    <cellStyle name="Normal 4 4" xfId="1126"/>
    <cellStyle name="Normal 4 4 2" xfId="2582"/>
    <cellStyle name="Normal 4 4 3" xfId="4865"/>
    <cellStyle name="Normal 4 4 4" xfId="4866"/>
    <cellStyle name="Normal 4 4 5" xfId="4864"/>
    <cellStyle name="Normal 4 5" xfId="3052"/>
    <cellStyle name="Normal 4 5 2" xfId="4868"/>
    <cellStyle name="Normal 4 5 3" xfId="4869"/>
    <cellStyle name="Normal 4 5 4" xfId="4870"/>
    <cellStyle name="Normal 4 5 5" xfId="4867"/>
    <cellStyle name="Normal 4 6" xfId="3063"/>
    <cellStyle name="Normal 4 6 2" xfId="4872"/>
    <cellStyle name="Normal 4 6 3" xfId="4873"/>
    <cellStyle name="Normal 4 6 4" xfId="4874"/>
    <cellStyle name="Normal 4 6 5" xfId="4871"/>
    <cellStyle name="Normal 4 7" xfId="4875"/>
    <cellStyle name="Normal 4 8" xfId="4876"/>
    <cellStyle name="Normal 4 9" xfId="4877"/>
    <cellStyle name="Normal 40" xfId="392"/>
    <cellStyle name="Normal 40 2" xfId="1127"/>
    <cellStyle name="Normal 40 2 2" xfId="2583"/>
    <cellStyle name="Normal 40 3" xfId="1860"/>
    <cellStyle name="Normal 40 4" xfId="3102"/>
    <cellStyle name="Normal 40 5" xfId="4878"/>
    <cellStyle name="Normal 41" xfId="393"/>
    <cellStyle name="Normal 41 2" xfId="1128"/>
    <cellStyle name="Normal 41 2 2" xfId="2584"/>
    <cellStyle name="Normal 41 3" xfId="1861"/>
    <cellStyle name="Normal 41 4" xfId="3103"/>
    <cellStyle name="Normal 41 5" xfId="4879"/>
    <cellStyle name="Normal 42" xfId="394"/>
    <cellStyle name="Normal 42 2" xfId="1129"/>
    <cellStyle name="Normal 42 2 2" xfId="2585"/>
    <cellStyle name="Normal 42 3" xfId="1862"/>
    <cellStyle name="Normal 42 4" xfId="3105"/>
    <cellStyle name="Normal 42 5" xfId="4880"/>
    <cellStyle name="Normal 43" xfId="395"/>
    <cellStyle name="Normal 43 2" xfId="1130"/>
    <cellStyle name="Normal 43 2 2" xfId="2586"/>
    <cellStyle name="Normal 43 3" xfId="1863"/>
    <cellStyle name="Normal 43 4" xfId="3107"/>
    <cellStyle name="Normal 43 5" xfId="4881"/>
    <cellStyle name="Normal 44" xfId="396"/>
    <cellStyle name="Normal 44 2" xfId="1131"/>
    <cellStyle name="Normal 44 2 2" xfId="2587"/>
    <cellStyle name="Normal 44 3" xfId="1864"/>
    <cellStyle name="Normal 44 4" xfId="3109"/>
    <cellStyle name="Normal 44 5" xfId="4882"/>
    <cellStyle name="Normal 45" xfId="397"/>
    <cellStyle name="Normal 45 2" xfId="1132"/>
    <cellStyle name="Normal 45 2 2" xfId="2588"/>
    <cellStyle name="Normal 45 3" xfId="1865"/>
    <cellStyle name="Normal 45 4" xfId="3111"/>
    <cellStyle name="Normal 45 5" xfId="4883"/>
    <cellStyle name="Normal 46" xfId="398"/>
    <cellStyle name="Normal 46 2" xfId="1133"/>
    <cellStyle name="Normal 46 2 2" xfId="2589"/>
    <cellStyle name="Normal 46 3" xfId="1866"/>
    <cellStyle name="Normal 46 4" xfId="3113"/>
    <cellStyle name="Normal 46 5" xfId="4884"/>
    <cellStyle name="Normal 47" xfId="399"/>
    <cellStyle name="Normal 47 2" xfId="1134"/>
    <cellStyle name="Normal 47 2 2" xfId="2590"/>
    <cellStyle name="Normal 47 3" xfId="1867"/>
    <cellStyle name="Normal 47 4" xfId="3115"/>
    <cellStyle name="Normal 47 5" xfId="4885"/>
    <cellStyle name="Normal 48" xfId="400"/>
    <cellStyle name="Normal 48 2" xfId="1135"/>
    <cellStyle name="Normal 48 2 2" xfId="2591"/>
    <cellStyle name="Normal 48 3" xfId="1868"/>
    <cellStyle name="Normal 48 4" xfId="3117"/>
    <cellStyle name="Normal 48 5" xfId="4886"/>
    <cellStyle name="Normal 49" xfId="401"/>
    <cellStyle name="Normal 49 2" xfId="1136"/>
    <cellStyle name="Normal 49 2 2" xfId="2592"/>
    <cellStyle name="Normal 49 3" xfId="1869"/>
    <cellStyle name="Normal 49 4" xfId="3119"/>
    <cellStyle name="Normal 49 5" xfId="4887"/>
    <cellStyle name="Normal 5" xfId="111"/>
    <cellStyle name="Normal 5 2" xfId="402"/>
    <cellStyle name="Normal 5 2 2" xfId="1870"/>
    <cellStyle name="Normal 5 3" xfId="864"/>
    <cellStyle name="Normal 5 3 2" xfId="2326"/>
    <cellStyle name="Normal 5 4" xfId="1137"/>
    <cellStyle name="Normal 5 4 2" xfId="2593"/>
    <cellStyle name="Normal 5 5" xfId="1611"/>
    <cellStyle name="Normal 5 6" xfId="3065"/>
    <cellStyle name="Normal 5 7" xfId="4888"/>
    <cellStyle name="Normal 50" xfId="403"/>
    <cellStyle name="Normal 50 2" xfId="1138"/>
    <cellStyle name="Normal 50 2 2" xfId="2594"/>
    <cellStyle name="Normal 50 3" xfId="1871"/>
    <cellStyle name="Normal 50 4" xfId="3121"/>
    <cellStyle name="Normal 50 5" xfId="4889"/>
    <cellStyle name="Normal 51" xfId="404"/>
    <cellStyle name="Normal 51 2" xfId="1139"/>
    <cellStyle name="Normal 51 2 2" xfId="2595"/>
    <cellStyle name="Normal 51 3" xfId="1872"/>
    <cellStyle name="Normal 51 4" xfId="3123"/>
    <cellStyle name="Normal 51 5" xfId="4890"/>
    <cellStyle name="Normal 52" xfId="405"/>
    <cellStyle name="Normal 52 2" xfId="1140"/>
    <cellStyle name="Normal 52 2 2" xfId="2596"/>
    <cellStyle name="Normal 52 3" xfId="1873"/>
    <cellStyle name="Normal 52 4" xfId="3126"/>
    <cellStyle name="Normal 52 5" xfId="4891"/>
    <cellStyle name="Normal 53" xfId="406"/>
    <cellStyle name="Normal 53 2" xfId="1141"/>
    <cellStyle name="Normal 53 2 2" xfId="2597"/>
    <cellStyle name="Normal 53 3" xfId="1874"/>
    <cellStyle name="Normal 53 4" xfId="3129"/>
    <cellStyle name="Normal 53 5" xfId="4892"/>
    <cellStyle name="Normal 54" xfId="407"/>
    <cellStyle name="Normal 54 2" xfId="1142"/>
    <cellStyle name="Normal 54 2 2" xfId="2598"/>
    <cellStyle name="Normal 54 3" xfId="1875"/>
    <cellStyle name="Normal 54 4" xfId="3132"/>
    <cellStyle name="Normal 54 5" xfId="4893"/>
    <cellStyle name="Normal 55" xfId="408"/>
    <cellStyle name="Normal 55 2" xfId="1143"/>
    <cellStyle name="Normal 55 2 2" xfId="2599"/>
    <cellStyle name="Normal 55 3" xfId="1876"/>
    <cellStyle name="Normal 55 4" xfId="3135"/>
    <cellStyle name="Normal 55 5" xfId="4894"/>
    <cellStyle name="Normal 56" xfId="409"/>
    <cellStyle name="Normal 56 2" xfId="1144"/>
    <cellStyle name="Normal 56 2 2" xfId="2600"/>
    <cellStyle name="Normal 56 3" xfId="1877"/>
    <cellStyle name="Normal 56 4" xfId="3138"/>
    <cellStyle name="Normal 56 5" xfId="4895"/>
    <cellStyle name="Normal 57" xfId="410"/>
    <cellStyle name="Normal 57 2" xfId="1145"/>
    <cellStyle name="Normal 57 2 2" xfId="2601"/>
    <cellStyle name="Normal 57 3" xfId="1878"/>
    <cellStyle name="Normal 57 4" xfId="3141"/>
    <cellStyle name="Normal 57 5" xfId="4896"/>
    <cellStyle name="Normal 58" xfId="411"/>
    <cellStyle name="Normal 58 2" xfId="1146"/>
    <cellStyle name="Normal 58 2 2" xfId="2602"/>
    <cellStyle name="Normal 58 3" xfId="1879"/>
    <cellStyle name="Normal 58 4" xfId="3144"/>
    <cellStyle name="Normal 58 5" xfId="4897"/>
    <cellStyle name="Normal 59" xfId="412"/>
    <cellStyle name="Normal 59 2" xfId="1147"/>
    <cellStyle name="Normal 59 2 2" xfId="2603"/>
    <cellStyle name="Normal 59 3" xfId="1880"/>
    <cellStyle name="Normal 59 4" xfId="3147"/>
    <cellStyle name="Normal 59 5" xfId="4898"/>
    <cellStyle name="Normal 6" xfId="98"/>
    <cellStyle name="Normal 6 2" xfId="413"/>
    <cellStyle name="Normal 6 2 2" xfId="1881"/>
    <cellStyle name="Normal 6 3" xfId="865"/>
    <cellStyle name="Normal 6 3 2" xfId="2327"/>
    <cellStyle name="Normal 6 4" xfId="1148"/>
    <cellStyle name="Normal 6 4 2" xfId="2604"/>
    <cellStyle name="Normal 6 5" xfId="1603"/>
    <cellStyle name="Normal 6 6" xfId="3066"/>
    <cellStyle name="Normal 6 7" xfId="4899"/>
    <cellStyle name="Normal 60" xfId="414"/>
    <cellStyle name="Normal 60 2" xfId="1149"/>
    <cellStyle name="Normal 60 2 2" xfId="2605"/>
    <cellStyle name="Normal 60 3" xfId="1882"/>
    <cellStyle name="Normal 60 4" xfId="3150"/>
    <cellStyle name="Normal 60 5" xfId="4900"/>
    <cellStyle name="Normal 61" xfId="415"/>
    <cellStyle name="Normal 61 2" xfId="1150"/>
    <cellStyle name="Normal 61 2 2" xfId="2606"/>
    <cellStyle name="Normal 61 3" xfId="1883"/>
    <cellStyle name="Normal 61 4" xfId="3153"/>
    <cellStyle name="Normal 61 5" xfId="4901"/>
    <cellStyle name="Normal 62" xfId="416"/>
    <cellStyle name="Normal 62 2" xfId="1151"/>
    <cellStyle name="Normal 62 2 2" xfId="2607"/>
    <cellStyle name="Normal 62 3" xfId="1884"/>
    <cellStyle name="Normal 62 4" xfId="3156"/>
    <cellStyle name="Normal 62 5" xfId="4902"/>
    <cellStyle name="Normal 63" xfId="417"/>
    <cellStyle name="Normal 63 2" xfId="1152"/>
    <cellStyle name="Normal 63 2 2" xfId="2608"/>
    <cellStyle name="Normal 63 3" xfId="1885"/>
    <cellStyle name="Normal 63 4" xfId="3159"/>
    <cellStyle name="Normal 63 5" xfId="4903"/>
    <cellStyle name="Normal 64" xfId="418"/>
    <cellStyle name="Normal 64 2" xfId="1153"/>
    <cellStyle name="Normal 64 2 2" xfId="2609"/>
    <cellStyle name="Normal 64 3" xfId="1886"/>
    <cellStyle name="Normal 64 4" xfId="3162"/>
    <cellStyle name="Normal 64 5" xfId="4904"/>
    <cellStyle name="Normal 65" xfId="419"/>
    <cellStyle name="Normal 65 2" xfId="1154"/>
    <cellStyle name="Normal 65 2 2" xfId="2610"/>
    <cellStyle name="Normal 65 3" xfId="1887"/>
    <cellStyle name="Normal 65 4" xfId="3165"/>
    <cellStyle name="Normal 65 5" xfId="4905"/>
    <cellStyle name="Normal 66" xfId="420"/>
    <cellStyle name="Normal 66 2" xfId="1155"/>
    <cellStyle name="Normal 66 2 2" xfId="2611"/>
    <cellStyle name="Normal 66 3" xfId="1888"/>
    <cellStyle name="Normal 66 4" xfId="3168"/>
    <cellStyle name="Normal 66 5" xfId="4906"/>
    <cellStyle name="Normal 67" xfId="421"/>
    <cellStyle name="Normal 67 2" xfId="1156"/>
    <cellStyle name="Normal 67 2 2" xfId="2612"/>
    <cellStyle name="Normal 67 3" xfId="1889"/>
    <cellStyle name="Normal 67 4" xfId="3171"/>
    <cellStyle name="Normal 67 5" xfId="4907"/>
    <cellStyle name="Normal 68" xfId="422"/>
    <cellStyle name="Normal 68 2" xfId="1157"/>
    <cellStyle name="Normal 68 2 2" xfId="2613"/>
    <cellStyle name="Normal 68 3" xfId="1890"/>
    <cellStyle name="Normal 68 4" xfId="3174"/>
    <cellStyle name="Normal 68 5" xfId="4908"/>
    <cellStyle name="Normal 69" xfId="423"/>
    <cellStyle name="Normal 69 2" xfId="1158"/>
    <cellStyle name="Normal 69 2 2" xfId="2614"/>
    <cellStyle name="Normal 69 3" xfId="1891"/>
    <cellStyle name="Normal 69 4" xfId="3177"/>
    <cellStyle name="Normal 69 5" xfId="4909"/>
    <cellStyle name="Normal 7" xfId="101"/>
    <cellStyle name="Normal 7 2" xfId="424"/>
    <cellStyle name="Normal 7 2 2" xfId="1892"/>
    <cellStyle name="Normal 7 3" xfId="866"/>
    <cellStyle name="Normal 7 3 2" xfId="2328"/>
    <cellStyle name="Normal 7 4" xfId="1159"/>
    <cellStyle name="Normal 7 4 2" xfId="2615"/>
    <cellStyle name="Normal 7 5" xfId="1604"/>
    <cellStyle name="Normal 7 6" xfId="3067"/>
    <cellStyle name="Normal 7 7" xfId="4910"/>
    <cellStyle name="Normal 70" xfId="425"/>
    <cellStyle name="Normal 70 2" xfId="1160"/>
    <cellStyle name="Normal 70 2 2" xfId="2616"/>
    <cellStyle name="Normal 70 3" xfId="1893"/>
    <cellStyle name="Normal 70 4" xfId="3180"/>
    <cellStyle name="Normal 70 5" xfId="4911"/>
    <cellStyle name="Normal 71" xfId="426"/>
    <cellStyle name="Normal 71 2" xfId="1161"/>
    <cellStyle name="Normal 71 2 2" xfId="2617"/>
    <cellStyle name="Normal 71 3" xfId="1894"/>
    <cellStyle name="Normal 71 4" xfId="3183"/>
    <cellStyle name="Normal 71 5" xfId="4912"/>
    <cellStyle name="Normal 72" xfId="427"/>
    <cellStyle name="Normal 72 2" xfId="1162"/>
    <cellStyle name="Normal 72 2 2" xfId="2618"/>
    <cellStyle name="Normal 72 3" xfId="1895"/>
    <cellStyle name="Normal 72 4" xfId="3186"/>
    <cellStyle name="Normal 72 5" xfId="4913"/>
    <cellStyle name="Normal 73" xfId="428"/>
    <cellStyle name="Normal 73 2" xfId="1163"/>
    <cellStyle name="Normal 73 2 2" xfId="2619"/>
    <cellStyle name="Normal 73 3" xfId="1896"/>
    <cellStyle name="Normal 73 4" xfId="3189"/>
    <cellStyle name="Normal 73 5" xfId="4914"/>
    <cellStyle name="Normal 74" xfId="104"/>
    <cellStyle name="Normal 74 10" xfId="430"/>
    <cellStyle name="Normal 74 10 2" xfId="1165"/>
    <cellStyle name="Normal 74 10 2 2" xfId="2621"/>
    <cellStyle name="Normal 74 10 3" xfId="1898"/>
    <cellStyle name="Normal 74 10 4" xfId="3232"/>
    <cellStyle name="Normal 74 10 5" xfId="4916"/>
    <cellStyle name="Normal 74 11" xfId="431"/>
    <cellStyle name="Normal 74 11 2" xfId="1166"/>
    <cellStyle name="Normal 74 11 2 2" xfId="2622"/>
    <cellStyle name="Normal 74 11 3" xfId="1899"/>
    <cellStyle name="Normal 74 11 4" xfId="3236"/>
    <cellStyle name="Normal 74 11 5" xfId="4917"/>
    <cellStyle name="Normal 74 12" xfId="432"/>
    <cellStyle name="Normal 74 12 2" xfId="1167"/>
    <cellStyle name="Normal 74 12 2 2" xfId="2623"/>
    <cellStyle name="Normal 74 12 3" xfId="1900"/>
    <cellStyle name="Normal 74 12 4" xfId="3241"/>
    <cellStyle name="Normal 74 12 5" xfId="4918"/>
    <cellStyle name="Normal 74 13" xfId="433"/>
    <cellStyle name="Normal 74 13 2" xfId="1168"/>
    <cellStyle name="Normal 74 13 2 2" xfId="2624"/>
    <cellStyle name="Normal 74 13 3" xfId="1901"/>
    <cellStyle name="Normal 74 13 4" xfId="3246"/>
    <cellStyle name="Normal 74 13 5" xfId="4919"/>
    <cellStyle name="Normal 74 14" xfId="434"/>
    <cellStyle name="Normal 74 14 2" xfId="1169"/>
    <cellStyle name="Normal 74 14 2 2" xfId="2625"/>
    <cellStyle name="Normal 74 14 3" xfId="1902"/>
    <cellStyle name="Normal 74 14 4" xfId="3251"/>
    <cellStyle name="Normal 74 14 5" xfId="4920"/>
    <cellStyle name="Normal 74 15" xfId="435"/>
    <cellStyle name="Normal 74 15 2" xfId="1170"/>
    <cellStyle name="Normal 74 15 2 2" xfId="2626"/>
    <cellStyle name="Normal 74 15 3" xfId="1903"/>
    <cellStyle name="Normal 74 15 4" xfId="3256"/>
    <cellStyle name="Normal 74 15 5" xfId="4921"/>
    <cellStyle name="Normal 74 16" xfId="436"/>
    <cellStyle name="Normal 74 16 2" xfId="1171"/>
    <cellStyle name="Normal 74 16 2 2" xfId="2627"/>
    <cellStyle name="Normal 74 16 3" xfId="1904"/>
    <cellStyle name="Normal 74 16 4" xfId="3261"/>
    <cellStyle name="Normal 74 16 5" xfId="4922"/>
    <cellStyle name="Normal 74 17" xfId="437"/>
    <cellStyle name="Normal 74 17 2" xfId="1172"/>
    <cellStyle name="Normal 74 17 2 2" xfId="2628"/>
    <cellStyle name="Normal 74 17 3" xfId="1905"/>
    <cellStyle name="Normal 74 17 4" xfId="3266"/>
    <cellStyle name="Normal 74 17 5" xfId="4923"/>
    <cellStyle name="Normal 74 18" xfId="438"/>
    <cellStyle name="Normal 74 18 2" xfId="1173"/>
    <cellStyle name="Normal 74 18 2 2" xfId="2629"/>
    <cellStyle name="Normal 74 18 3" xfId="1906"/>
    <cellStyle name="Normal 74 18 4" xfId="3271"/>
    <cellStyle name="Normal 74 18 5" xfId="4924"/>
    <cellStyle name="Normal 74 19" xfId="439"/>
    <cellStyle name="Normal 74 19 2" xfId="1174"/>
    <cellStyle name="Normal 74 19 2 2" xfId="2630"/>
    <cellStyle name="Normal 74 19 3" xfId="1907"/>
    <cellStyle name="Normal 74 19 4" xfId="3276"/>
    <cellStyle name="Normal 74 19 5" xfId="4925"/>
    <cellStyle name="Normal 74 2" xfId="115"/>
    <cellStyle name="Normal 74 2 2" xfId="440"/>
    <cellStyle name="Normal 74 2 2 2" xfId="1908"/>
    <cellStyle name="Normal 74 2 3" xfId="868"/>
    <cellStyle name="Normal 74 2 3 2" xfId="2330"/>
    <cellStyle name="Normal 74 2 4" xfId="1175"/>
    <cellStyle name="Normal 74 2 4 2" xfId="2631"/>
    <cellStyle name="Normal 74 2 5" xfId="1613"/>
    <cellStyle name="Normal 74 2 6" xfId="3202"/>
    <cellStyle name="Normal 74 2 7" xfId="4926"/>
    <cellStyle name="Normal 74 20" xfId="441"/>
    <cellStyle name="Normal 74 20 2" xfId="1176"/>
    <cellStyle name="Normal 74 20 2 2" xfId="2632"/>
    <cellStyle name="Normal 74 20 3" xfId="1909"/>
    <cellStyle name="Normal 74 20 4" xfId="3281"/>
    <cellStyle name="Normal 74 20 5" xfId="4927"/>
    <cellStyle name="Normal 74 21" xfId="442"/>
    <cellStyle name="Normal 74 21 2" xfId="1177"/>
    <cellStyle name="Normal 74 21 2 2" xfId="2633"/>
    <cellStyle name="Normal 74 21 3" xfId="1910"/>
    <cellStyle name="Normal 74 21 4" xfId="3286"/>
    <cellStyle name="Normal 74 21 5" xfId="4928"/>
    <cellStyle name="Normal 74 22" xfId="443"/>
    <cellStyle name="Normal 74 22 2" xfId="1178"/>
    <cellStyle name="Normal 74 22 2 2" xfId="2634"/>
    <cellStyle name="Normal 74 22 3" xfId="1911"/>
    <cellStyle name="Normal 74 22 4" xfId="3291"/>
    <cellStyle name="Normal 74 22 5" xfId="4929"/>
    <cellStyle name="Normal 74 23" xfId="444"/>
    <cellStyle name="Normal 74 23 2" xfId="1179"/>
    <cellStyle name="Normal 74 23 2 2" xfId="2635"/>
    <cellStyle name="Normal 74 23 3" xfId="1912"/>
    <cellStyle name="Normal 74 23 4" xfId="3296"/>
    <cellStyle name="Normal 74 23 5" xfId="4930"/>
    <cellStyle name="Normal 74 24" xfId="445"/>
    <cellStyle name="Normal 74 24 2" xfId="1180"/>
    <cellStyle name="Normal 74 24 2 2" xfId="2636"/>
    <cellStyle name="Normal 74 24 3" xfId="1913"/>
    <cellStyle name="Normal 74 24 4" xfId="3301"/>
    <cellStyle name="Normal 74 24 5" xfId="4931"/>
    <cellStyle name="Normal 74 25" xfId="446"/>
    <cellStyle name="Normal 74 25 2" xfId="1181"/>
    <cellStyle name="Normal 74 25 2 2" xfId="2637"/>
    <cellStyle name="Normal 74 25 3" xfId="1914"/>
    <cellStyle name="Normal 74 25 4" xfId="3306"/>
    <cellStyle name="Normal 74 25 5" xfId="4932"/>
    <cellStyle name="Normal 74 26" xfId="447"/>
    <cellStyle name="Normal 74 26 2" xfId="1182"/>
    <cellStyle name="Normal 74 26 2 2" xfId="2638"/>
    <cellStyle name="Normal 74 26 3" xfId="1915"/>
    <cellStyle name="Normal 74 26 4" xfId="3311"/>
    <cellStyle name="Normal 74 26 5" xfId="4933"/>
    <cellStyle name="Normal 74 27" xfId="106"/>
    <cellStyle name="Normal 74 27 10" xfId="449"/>
    <cellStyle name="Normal 74 27 10 2" xfId="1184"/>
    <cellStyle name="Normal 74 27 10 2 2" xfId="2640"/>
    <cellStyle name="Normal 74 27 10 3" xfId="1917"/>
    <cellStyle name="Normal 74 27 10 4" xfId="3377"/>
    <cellStyle name="Normal 74 27 10 5" xfId="4935"/>
    <cellStyle name="Normal 74 27 11" xfId="450"/>
    <cellStyle name="Normal 74 27 11 2" xfId="1185"/>
    <cellStyle name="Normal 74 27 11 2 2" xfId="2641"/>
    <cellStyle name="Normal 74 27 11 3" xfId="1918"/>
    <cellStyle name="Normal 74 27 11 4" xfId="3385"/>
    <cellStyle name="Normal 74 27 11 5" xfId="4936"/>
    <cellStyle name="Normal 74 27 12" xfId="451"/>
    <cellStyle name="Normal 74 27 12 2" xfId="1186"/>
    <cellStyle name="Normal 74 27 12 2 2" xfId="2642"/>
    <cellStyle name="Normal 74 27 12 3" xfId="1919"/>
    <cellStyle name="Normal 74 27 12 4" xfId="3393"/>
    <cellStyle name="Normal 74 27 12 5" xfId="4937"/>
    <cellStyle name="Normal 74 27 13" xfId="452"/>
    <cellStyle name="Normal 74 27 13 2" xfId="1187"/>
    <cellStyle name="Normal 74 27 13 2 2" xfId="2643"/>
    <cellStyle name="Normal 74 27 13 3" xfId="1920"/>
    <cellStyle name="Normal 74 27 13 4" xfId="3399"/>
    <cellStyle name="Normal 74 27 13 5" xfId="4938"/>
    <cellStyle name="Normal 74 27 14" xfId="453"/>
    <cellStyle name="Normal 74 27 14 2" xfId="1188"/>
    <cellStyle name="Normal 74 27 14 2 2" xfId="2644"/>
    <cellStyle name="Normal 74 27 14 3" xfId="1921"/>
    <cellStyle name="Normal 74 27 14 4" xfId="3523"/>
    <cellStyle name="Normal 74 27 14 5" xfId="4939"/>
    <cellStyle name="Normal 74 27 15" xfId="454"/>
    <cellStyle name="Normal 74 27 15 2" xfId="1189"/>
    <cellStyle name="Normal 74 27 15 2 2" xfId="2645"/>
    <cellStyle name="Normal 74 27 15 3" xfId="1922"/>
    <cellStyle name="Normal 74 27 15 4" xfId="3524"/>
    <cellStyle name="Normal 74 27 15 5" xfId="4940"/>
    <cellStyle name="Normal 74 27 16" xfId="455"/>
    <cellStyle name="Normal 74 27 16 2" xfId="1190"/>
    <cellStyle name="Normal 74 27 16 2 2" xfId="2646"/>
    <cellStyle name="Normal 74 27 16 3" xfId="1923"/>
    <cellStyle name="Normal 74 27 16 4" xfId="3525"/>
    <cellStyle name="Normal 74 27 16 5" xfId="4941"/>
    <cellStyle name="Normal 74 27 17" xfId="456"/>
    <cellStyle name="Normal 74 27 17 2" xfId="1191"/>
    <cellStyle name="Normal 74 27 17 2 2" xfId="2647"/>
    <cellStyle name="Normal 74 27 17 3" xfId="1924"/>
    <cellStyle name="Normal 74 27 17 4" xfId="3526"/>
    <cellStyle name="Normal 74 27 17 5" xfId="4942"/>
    <cellStyle name="Normal 74 27 18" xfId="457"/>
    <cellStyle name="Normal 74 27 18 2" xfId="1192"/>
    <cellStyle name="Normal 74 27 18 2 2" xfId="2648"/>
    <cellStyle name="Normal 74 27 18 3" xfId="1925"/>
    <cellStyle name="Normal 74 27 18 4" xfId="3527"/>
    <cellStyle name="Normal 74 27 18 5" xfId="4943"/>
    <cellStyle name="Normal 74 27 19" xfId="458"/>
    <cellStyle name="Normal 74 27 19 2" xfId="1193"/>
    <cellStyle name="Normal 74 27 19 2 2" xfId="2649"/>
    <cellStyle name="Normal 74 27 19 3" xfId="1926"/>
    <cellStyle name="Normal 74 27 19 4" xfId="3528"/>
    <cellStyle name="Normal 74 27 19 5" xfId="4944"/>
    <cellStyle name="Normal 74 27 2" xfId="116"/>
    <cellStyle name="Normal 74 27 2 2" xfId="459"/>
    <cellStyle name="Normal 74 27 2 2 2" xfId="1927"/>
    <cellStyle name="Normal 74 27 2 3" xfId="870"/>
    <cellStyle name="Normal 74 27 2 3 2" xfId="2332"/>
    <cellStyle name="Normal 74 27 2 4" xfId="1194"/>
    <cellStyle name="Normal 74 27 2 4 2" xfId="2650"/>
    <cellStyle name="Normal 74 27 2 5" xfId="1614"/>
    <cellStyle name="Normal 74 27 2 6" xfId="3322"/>
    <cellStyle name="Normal 74 27 2 7" xfId="4945"/>
    <cellStyle name="Normal 74 27 20" xfId="460"/>
    <cellStyle name="Normal 74 27 20 2" xfId="1195"/>
    <cellStyle name="Normal 74 27 20 2 2" xfId="2651"/>
    <cellStyle name="Normal 74 27 20 3" xfId="1928"/>
    <cellStyle name="Normal 74 27 20 4" xfId="3529"/>
    <cellStyle name="Normal 74 27 20 5" xfId="4946"/>
    <cellStyle name="Normal 74 27 21" xfId="461"/>
    <cellStyle name="Normal 74 27 21 2" xfId="1196"/>
    <cellStyle name="Normal 74 27 21 2 2" xfId="2652"/>
    <cellStyle name="Normal 74 27 21 3" xfId="1929"/>
    <cellStyle name="Normal 74 27 21 4" xfId="3530"/>
    <cellStyle name="Normal 74 27 21 5" xfId="4947"/>
    <cellStyle name="Normal 74 27 22" xfId="462"/>
    <cellStyle name="Normal 74 27 22 2" xfId="1197"/>
    <cellStyle name="Normal 74 27 22 2 2" xfId="2653"/>
    <cellStyle name="Normal 74 27 22 3" xfId="1930"/>
    <cellStyle name="Normal 74 27 22 4" xfId="3531"/>
    <cellStyle name="Normal 74 27 22 5" xfId="4948"/>
    <cellStyle name="Normal 74 27 23" xfId="463"/>
    <cellStyle name="Normal 74 27 23 2" xfId="1198"/>
    <cellStyle name="Normal 74 27 23 2 2" xfId="2654"/>
    <cellStyle name="Normal 74 27 23 3" xfId="1931"/>
    <cellStyle name="Normal 74 27 23 4" xfId="3532"/>
    <cellStyle name="Normal 74 27 23 5" xfId="4949"/>
    <cellStyle name="Normal 74 27 24" xfId="464"/>
    <cellStyle name="Normal 74 27 24 2" xfId="1199"/>
    <cellStyle name="Normal 74 27 24 2 2" xfId="2655"/>
    <cellStyle name="Normal 74 27 24 3" xfId="1932"/>
    <cellStyle name="Normal 74 27 24 4" xfId="3533"/>
    <cellStyle name="Normal 74 27 24 5" xfId="4950"/>
    <cellStyle name="Normal 74 27 25" xfId="465"/>
    <cellStyle name="Normal 74 27 25 2" xfId="1200"/>
    <cellStyle name="Normal 74 27 25 2 2" xfId="2656"/>
    <cellStyle name="Normal 74 27 25 3" xfId="1933"/>
    <cellStyle name="Normal 74 27 25 4" xfId="3534"/>
    <cellStyle name="Normal 74 27 25 5" xfId="4951"/>
    <cellStyle name="Normal 74 27 26" xfId="466"/>
    <cellStyle name="Normal 74 27 26 2" xfId="1201"/>
    <cellStyle name="Normal 74 27 26 2 2" xfId="2657"/>
    <cellStyle name="Normal 74 27 26 3" xfId="1934"/>
    <cellStyle name="Normal 74 27 26 4" xfId="3535"/>
    <cellStyle name="Normal 74 27 26 5" xfId="4952"/>
    <cellStyle name="Normal 74 27 27" xfId="467"/>
    <cellStyle name="Normal 74 27 27 2" xfId="1202"/>
    <cellStyle name="Normal 74 27 27 2 2" xfId="2658"/>
    <cellStyle name="Normal 74 27 27 3" xfId="1935"/>
    <cellStyle name="Normal 74 27 27 4" xfId="3536"/>
    <cellStyle name="Normal 74 27 27 5" xfId="4953"/>
    <cellStyle name="Normal 74 27 28" xfId="468"/>
    <cellStyle name="Normal 74 27 28 2" xfId="1203"/>
    <cellStyle name="Normal 74 27 28 2 2" xfId="2659"/>
    <cellStyle name="Normal 74 27 28 3" xfId="1936"/>
    <cellStyle name="Normal 74 27 28 4" xfId="3537"/>
    <cellStyle name="Normal 74 27 28 5" xfId="4954"/>
    <cellStyle name="Normal 74 27 29" xfId="469"/>
    <cellStyle name="Normal 74 27 29 2" xfId="1204"/>
    <cellStyle name="Normal 74 27 29 2 2" xfId="2660"/>
    <cellStyle name="Normal 74 27 29 3" xfId="1937"/>
    <cellStyle name="Normal 74 27 29 4" xfId="3538"/>
    <cellStyle name="Normal 74 27 29 5" xfId="4955"/>
    <cellStyle name="Normal 74 27 3" xfId="107"/>
    <cellStyle name="Normal 74 27 3 10" xfId="471"/>
    <cellStyle name="Normal 74 27 3 10 2" xfId="1206"/>
    <cellStyle name="Normal 74 27 3 10 2 2" xfId="2662"/>
    <cellStyle name="Normal 74 27 3 10 3" xfId="1939"/>
    <cellStyle name="Normal 74 27 3 10 4" xfId="3539"/>
    <cellStyle name="Normal 74 27 3 10 5" xfId="4957"/>
    <cellStyle name="Normal 74 27 3 11" xfId="472"/>
    <cellStyle name="Normal 74 27 3 11 2" xfId="1207"/>
    <cellStyle name="Normal 74 27 3 11 2 2" xfId="2663"/>
    <cellStyle name="Normal 74 27 3 11 3" xfId="1940"/>
    <cellStyle name="Normal 74 27 3 11 4" xfId="3540"/>
    <cellStyle name="Normal 74 27 3 11 5" xfId="4958"/>
    <cellStyle name="Normal 74 27 3 12" xfId="473"/>
    <cellStyle name="Normal 74 27 3 12 2" xfId="1208"/>
    <cellStyle name="Normal 74 27 3 12 2 2" xfId="2664"/>
    <cellStyle name="Normal 74 27 3 12 3" xfId="1941"/>
    <cellStyle name="Normal 74 27 3 12 4" xfId="3541"/>
    <cellStyle name="Normal 74 27 3 12 5" xfId="4959"/>
    <cellStyle name="Normal 74 27 3 13" xfId="474"/>
    <cellStyle name="Normal 74 27 3 13 2" xfId="1209"/>
    <cellStyle name="Normal 74 27 3 13 2 2" xfId="2665"/>
    <cellStyle name="Normal 74 27 3 13 3" xfId="1942"/>
    <cellStyle name="Normal 74 27 3 13 4" xfId="3542"/>
    <cellStyle name="Normal 74 27 3 13 5" xfId="4960"/>
    <cellStyle name="Normal 74 27 3 14" xfId="475"/>
    <cellStyle name="Normal 74 27 3 14 2" xfId="1210"/>
    <cellStyle name="Normal 74 27 3 14 2 2" xfId="2666"/>
    <cellStyle name="Normal 74 27 3 14 3" xfId="1943"/>
    <cellStyle name="Normal 74 27 3 14 4" xfId="3543"/>
    <cellStyle name="Normal 74 27 3 14 5" xfId="4961"/>
    <cellStyle name="Normal 74 27 3 15" xfId="476"/>
    <cellStyle name="Normal 74 27 3 15 2" xfId="1211"/>
    <cellStyle name="Normal 74 27 3 15 2 2" xfId="2667"/>
    <cellStyle name="Normal 74 27 3 15 3" xfId="1944"/>
    <cellStyle name="Normal 74 27 3 15 4" xfId="3544"/>
    <cellStyle name="Normal 74 27 3 15 5" xfId="4962"/>
    <cellStyle name="Normal 74 27 3 16" xfId="477"/>
    <cellStyle name="Normal 74 27 3 16 2" xfId="1212"/>
    <cellStyle name="Normal 74 27 3 16 2 2" xfId="2668"/>
    <cellStyle name="Normal 74 27 3 16 3" xfId="1945"/>
    <cellStyle name="Normal 74 27 3 16 4" xfId="3545"/>
    <cellStyle name="Normal 74 27 3 16 5" xfId="4963"/>
    <cellStyle name="Normal 74 27 3 17" xfId="478"/>
    <cellStyle name="Normal 74 27 3 17 2" xfId="1213"/>
    <cellStyle name="Normal 74 27 3 17 2 2" xfId="2669"/>
    <cellStyle name="Normal 74 27 3 17 3" xfId="1946"/>
    <cellStyle name="Normal 74 27 3 17 4" xfId="3546"/>
    <cellStyle name="Normal 74 27 3 17 5" xfId="4964"/>
    <cellStyle name="Normal 74 27 3 18" xfId="479"/>
    <cellStyle name="Normal 74 27 3 18 2" xfId="1214"/>
    <cellStyle name="Normal 74 27 3 18 2 2" xfId="2670"/>
    <cellStyle name="Normal 74 27 3 18 3" xfId="1947"/>
    <cellStyle name="Normal 74 27 3 18 4" xfId="3547"/>
    <cellStyle name="Normal 74 27 3 18 5" xfId="4965"/>
    <cellStyle name="Normal 74 27 3 19" xfId="480"/>
    <cellStyle name="Normal 74 27 3 19 2" xfId="1215"/>
    <cellStyle name="Normal 74 27 3 19 2 2" xfId="2671"/>
    <cellStyle name="Normal 74 27 3 19 3" xfId="1948"/>
    <cellStyle name="Normal 74 27 3 19 4" xfId="3548"/>
    <cellStyle name="Normal 74 27 3 19 5" xfId="4966"/>
    <cellStyle name="Normal 74 27 3 2" xfId="117"/>
    <cellStyle name="Normal 74 27 3 2 2" xfId="481"/>
    <cellStyle name="Normal 74 27 3 2 2 2" xfId="1949"/>
    <cellStyle name="Normal 74 27 3 2 3" xfId="872"/>
    <cellStyle name="Normal 74 27 3 2 3 2" xfId="2334"/>
    <cellStyle name="Normal 74 27 3 2 4" xfId="1216"/>
    <cellStyle name="Normal 74 27 3 2 4 2" xfId="2672"/>
    <cellStyle name="Normal 74 27 3 2 5" xfId="1615"/>
    <cellStyle name="Normal 74 27 3 2 6" xfId="3350"/>
    <cellStyle name="Normal 74 27 3 2 7" xfId="4967"/>
    <cellStyle name="Normal 74 27 3 20" xfId="482"/>
    <cellStyle name="Normal 74 27 3 20 2" xfId="1217"/>
    <cellStyle name="Normal 74 27 3 20 2 2" xfId="2673"/>
    <cellStyle name="Normal 74 27 3 20 3" xfId="1950"/>
    <cellStyle name="Normal 74 27 3 20 4" xfId="3549"/>
    <cellStyle name="Normal 74 27 3 20 5" xfId="4968"/>
    <cellStyle name="Normal 74 27 3 21" xfId="483"/>
    <cellStyle name="Normal 74 27 3 21 2" xfId="1218"/>
    <cellStyle name="Normal 74 27 3 21 2 2" xfId="2674"/>
    <cellStyle name="Normal 74 27 3 21 3" xfId="1951"/>
    <cellStyle name="Normal 74 27 3 21 4" xfId="3550"/>
    <cellStyle name="Normal 74 27 3 21 5" xfId="4969"/>
    <cellStyle name="Normal 74 27 3 22" xfId="484"/>
    <cellStyle name="Normal 74 27 3 22 2" xfId="1219"/>
    <cellStyle name="Normal 74 27 3 22 2 2" xfId="2675"/>
    <cellStyle name="Normal 74 27 3 22 3" xfId="1952"/>
    <cellStyle name="Normal 74 27 3 22 4" xfId="3551"/>
    <cellStyle name="Normal 74 27 3 22 5" xfId="4970"/>
    <cellStyle name="Normal 74 27 3 23" xfId="485"/>
    <cellStyle name="Normal 74 27 3 23 2" xfId="1220"/>
    <cellStyle name="Normal 74 27 3 23 2 2" xfId="2676"/>
    <cellStyle name="Normal 74 27 3 23 3" xfId="1953"/>
    <cellStyle name="Normal 74 27 3 23 4" xfId="3552"/>
    <cellStyle name="Normal 74 27 3 23 5" xfId="4971"/>
    <cellStyle name="Normal 74 27 3 24" xfId="486"/>
    <cellStyle name="Normal 74 27 3 24 2" xfId="1221"/>
    <cellStyle name="Normal 74 27 3 24 2 2" xfId="2677"/>
    <cellStyle name="Normal 74 27 3 24 3" xfId="1954"/>
    <cellStyle name="Normal 74 27 3 24 4" xfId="3553"/>
    <cellStyle name="Normal 74 27 3 24 5" xfId="4972"/>
    <cellStyle name="Normal 74 27 3 25" xfId="487"/>
    <cellStyle name="Normal 74 27 3 25 2" xfId="1222"/>
    <cellStyle name="Normal 74 27 3 25 2 2" xfId="2678"/>
    <cellStyle name="Normal 74 27 3 25 3" xfId="1955"/>
    <cellStyle name="Normal 74 27 3 25 4" xfId="3554"/>
    <cellStyle name="Normal 74 27 3 25 5" xfId="4973"/>
    <cellStyle name="Normal 74 27 3 26" xfId="488"/>
    <cellStyle name="Normal 74 27 3 26 2" xfId="1223"/>
    <cellStyle name="Normal 74 27 3 26 2 2" xfId="2679"/>
    <cellStyle name="Normal 74 27 3 26 3" xfId="1956"/>
    <cellStyle name="Normal 74 27 3 26 4" xfId="3555"/>
    <cellStyle name="Normal 74 27 3 26 5" xfId="4974"/>
    <cellStyle name="Normal 74 27 3 27" xfId="489"/>
    <cellStyle name="Normal 74 27 3 27 2" xfId="1224"/>
    <cellStyle name="Normal 74 27 3 27 2 2" xfId="2680"/>
    <cellStyle name="Normal 74 27 3 27 3" xfId="1957"/>
    <cellStyle name="Normal 74 27 3 27 4" xfId="3556"/>
    <cellStyle name="Normal 74 27 3 27 5" xfId="4975"/>
    <cellStyle name="Normal 74 27 3 28" xfId="490"/>
    <cellStyle name="Normal 74 27 3 28 2" xfId="1225"/>
    <cellStyle name="Normal 74 27 3 28 2 2" xfId="2681"/>
    <cellStyle name="Normal 74 27 3 28 3" xfId="1958"/>
    <cellStyle name="Normal 74 27 3 28 4" xfId="3557"/>
    <cellStyle name="Normal 74 27 3 28 5" xfId="4976"/>
    <cellStyle name="Normal 74 27 3 29" xfId="491"/>
    <cellStyle name="Normal 74 27 3 29 2" xfId="1226"/>
    <cellStyle name="Normal 74 27 3 29 2 2" xfId="2682"/>
    <cellStyle name="Normal 74 27 3 29 3" xfId="1959"/>
    <cellStyle name="Normal 74 27 3 29 4" xfId="3558"/>
    <cellStyle name="Normal 74 27 3 29 5" xfId="4977"/>
    <cellStyle name="Normal 74 27 3 3" xfId="128"/>
    <cellStyle name="Normal 74 27 3 3 2" xfId="492"/>
    <cellStyle name="Normal 74 27 3 3 2 2" xfId="1960"/>
    <cellStyle name="Normal 74 27 3 3 3" xfId="873"/>
    <cellStyle name="Normal 74 27 3 3 3 2" xfId="2335"/>
    <cellStyle name="Normal 74 27 3 3 4" xfId="1227"/>
    <cellStyle name="Normal 74 27 3 3 4 2" xfId="2683"/>
    <cellStyle name="Normal 74 27 3 3 5" xfId="1623"/>
    <cellStyle name="Normal 74 27 3 3 6" xfId="3358"/>
    <cellStyle name="Normal 74 27 3 3 7" xfId="4978"/>
    <cellStyle name="Normal 74 27 3 30" xfId="493"/>
    <cellStyle name="Normal 74 27 3 30 2" xfId="1228"/>
    <cellStyle name="Normal 74 27 3 30 2 2" xfId="2684"/>
    <cellStyle name="Normal 74 27 3 30 3" xfId="1961"/>
    <cellStyle name="Normal 74 27 3 30 4" xfId="3559"/>
    <cellStyle name="Normal 74 27 3 30 5" xfId="4979"/>
    <cellStyle name="Normal 74 27 3 31" xfId="494"/>
    <cellStyle name="Normal 74 27 3 31 2" xfId="1229"/>
    <cellStyle name="Normal 74 27 3 31 2 2" xfId="2685"/>
    <cellStyle name="Normal 74 27 3 31 3" xfId="1962"/>
    <cellStyle name="Normal 74 27 3 31 4" xfId="3560"/>
    <cellStyle name="Normal 74 27 3 31 5" xfId="4980"/>
    <cellStyle name="Normal 74 27 3 32" xfId="495"/>
    <cellStyle name="Normal 74 27 3 32 2" xfId="1230"/>
    <cellStyle name="Normal 74 27 3 32 2 2" xfId="2686"/>
    <cellStyle name="Normal 74 27 3 32 3" xfId="1963"/>
    <cellStyle name="Normal 74 27 3 32 4" xfId="3561"/>
    <cellStyle name="Normal 74 27 3 32 5" xfId="4981"/>
    <cellStyle name="Normal 74 27 3 33" xfId="496"/>
    <cellStyle name="Normal 74 27 3 33 2" xfId="1231"/>
    <cellStyle name="Normal 74 27 3 33 2 2" xfId="2687"/>
    <cellStyle name="Normal 74 27 3 33 3" xfId="1964"/>
    <cellStyle name="Normal 74 27 3 33 4" xfId="3562"/>
    <cellStyle name="Normal 74 27 3 33 5" xfId="4982"/>
    <cellStyle name="Normal 74 27 3 34" xfId="497"/>
    <cellStyle name="Normal 74 27 3 34 2" xfId="1232"/>
    <cellStyle name="Normal 74 27 3 34 2 2" xfId="2688"/>
    <cellStyle name="Normal 74 27 3 34 3" xfId="1965"/>
    <cellStyle name="Normal 74 27 3 34 4" xfId="3563"/>
    <cellStyle name="Normal 74 27 3 34 5" xfId="4983"/>
    <cellStyle name="Normal 74 27 3 35" xfId="498"/>
    <cellStyle name="Normal 74 27 3 35 2" xfId="1233"/>
    <cellStyle name="Normal 74 27 3 35 2 2" xfId="2689"/>
    <cellStyle name="Normal 74 27 3 35 3" xfId="1966"/>
    <cellStyle name="Normal 74 27 3 35 4" xfId="3564"/>
    <cellStyle name="Normal 74 27 3 35 5" xfId="4984"/>
    <cellStyle name="Normal 74 27 3 36" xfId="499"/>
    <cellStyle name="Normal 74 27 3 36 2" xfId="1234"/>
    <cellStyle name="Normal 74 27 3 36 2 2" xfId="2690"/>
    <cellStyle name="Normal 74 27 3 36 3" xfId="1967"/>
    <cellStyle name="Normal 74 27 3 36 4" xfId="3565"/>
    <cellStyle name="Normal 74 27 3 36 5" xfId="4985"/>
    <cellStyle name="Normal 74 27 3 37" xfId="500"/>
    <cellStyle name="Normal 74 27 3 37 2" xfId="1235"/>
    <cellStyle name="Normal 74 27 3 37 2 2" xfId="2691"/>
    <cellStyle name="Normal 74 27 3 37 3" xfId="1968"/>
    <cellStyle name="Normal 74 27 3 37 4" xfId="3566"/>
    <cellStyle name="Normal 74 27 3 37 5" xfId="4986"/>
    <cellStyle name="Normal 74 27 3 38" xfId="501"/>
    <cellStyle name="Normal 74 27 3 38 2" xfId="1236"/>
    <cellStyle name="Normal 74 27 3 38 2 2" xfId="2692"/>
    <cellStyle name="Normal 74 27 3 38 3" xfId="1969"/>
    <cellStyle name="Normal 74 27 3 38 4" xfId="3567"/>
    <cellStyle name="Normal 74 27 3 38 5" xfId="4987"/>
    <cellStyle name="Normal 74 27 3 39" xfId="502"/>
    <cellStyle name="Normal 74 27 3 39 2" xfId="1237"/>
    <cellStyle name="Normal 74 27 3 39 2 2" xfId="2693"/>
    <cellStyle name="Normal 74 27 3 39 3" xfId="1970"/>
    <cellStyle name="Normal 74 27 3 39 4" xfId="3568"/>
    <cellStyle name="Normal 74 27 3 39 5" xfId="4988"/>
    <cellStyle name="Normal 74 27 3 4" xfId="470"/>
    <cellStyle name="Normal 74 27 3 4 2" xfId="1238"/>
    <cellStyle name="Normal 74 27 3 4 2 2" xfId="2694"/>
    <cellStyle name="Normal 74 27 3 4 3" xfId="1938"/>
    <cellStyle name="Normal 74 27 3 4 4" xfId="3366"/>
    <cellStyle name="Normal 74 27 3 4 5" xfId="4989"/>
    <cellStyle name="Normal 74 27 3 40" xfId="503"/>
    <cellStyle name="Normal 74 27 3 40 2" xfId="1239"/>
    <cellStyle name="Normal 74 27 3 40 2 2" xfId="2695"/>
    <cellStyle name="Normal 74 27 3 40 3" xfId="1971"/>
    <cellStyle name="Normal 74 27 3 40 4" xfId="3569"/>
    <cellStyle name="Normal 74 27 3 40 5" xfId="4990"/>
    <cellStyle name="Normal 74 27 3 41" xfId="504"/>
    <cellStyle name="Normal 74 27 3 41 2" xfId="1240"/>
    <cellStyle name="Normal 74 27 3 41 2 2" xfId="2696"/>
    <cellStyle name="Normal 74 27 3 41 3" xfId="1972"/>
    <cellStyle name="Normal 74 27 3 41 4" xfId="3570"/>
    <cellStyle name="Normal 74 27 3 41 5" xfId="4991"/>
    <cellStyle name="Normal 74 27 3 42" xfId="871"/>
    <cellStyle name="Normal 74 27 3 42 2" xfId="2333"/>
    <cellStyle name="Normal 74 27 3 43" xfId="1205"/>
    <cellStyle name="Normal 74 27 3 43 2" xfId="2661"/>
    <cellStyle name="Normal 74 27 3 44" xfId="1608"/>
    <cellStyle name="Normal 74 27 3 45" xfId="3061"/>
    <cellStyle name="Normal 74 27 3 46" xfId="4956"/>
    <cellStyle name="Normal 74 27 3 5" xfId="505"/>
    <cellStyle name="Normal 74 27 3 5 2" xfId="1241"/>
    <cellStyle name="Normal 74 27 3 5 2 2" xfId="2697"/>
    <cellStyle name="Normal 74 27 3 5 3" xfId="1973"/>
    <cellStyle name="Normal 74 27 3 5 4" xfId="3373"/>
    <cellStyle name="Normal 74 27 3 5 5" xfId="4992"/>
    <cellStyle name="Normal 74 27 3 6" xfId="506"/>
    <cellStyle name="Normal 74 27 3 6 2" xfId="1242"/>
    <cellStyle name="Normal 74 27 3 6 2 2" xfId="2698"/>
    <cellStyle name="Normal 74 27 3 6 3" xfId="1974"/>
    <cellStyle name="Normal 74 27 3 6 4" xfId="3381"/>
    <cellStyle name="Normal 74 27 3 6 5" xfId="4993"/>
    <cellStyle name="Normal 74 27 3 7" xfId="507"/>
    <cellStyle name="Normal 74 27 3 7 2" xfId="1243"/>
    <cellStyle name="Normal 74 27 3 7 2 2" xfId="2699"/>
    <cellStyle name="Normal 74 27 3 7 3" xfId="1975"/>
    <cellStyle name="Normal 74 27 3 7 4" xfId="3389"/>
    <cellStyle name="Normal 74 27 3 7 5" xfId="4994"/>
    <cellStyle name="Normal 74 27 3 8" xfId="109"/>
    <cellStyle name="Normal 74 27 3 8 10" xfId="509"/>
    <cellStyle name="Normal 74 27 3 8 10 2" xfId="1245"/>
    <cellStyle name="Normal 74 27 3 8 10 2 2" xfId="2701"/>
    <cellStyle name="Normal 74 27 3 8 10 3" xfId="1977"/>
    <cellStyle name="Normal 74 27 3 8 10 4" xfId="3571"/>
    <cellStyle name="Normal 74 27 3 8 10 5" xfId="4996"/>
    <cellStyle name="Normal 74 27 3 8 11" xfId="510"/>
    <cellStyle name="Normal 74 27 3 8 11 2" xfId="1246"/>
    <cellStyle name="Normal 74 27 3 8 11 2 2" xfId="2702"/>
    <cellStyle name="Normal 74 27 3 8 11 3" xfId="1978"/>
    <cellStyle name="Normal 74 27 3 8 11 4" xfId="3572"/>
    <cellStyle name="Normal 74 27 3 8 11 5" xfId="4997"/>
    <cellStyle name="Normal 74 27 3 8 12" xfId="511"/>
    <cellStyle name="Normal 74 27 3 8 12 2" xfId="1247"/>
    <cellStyle name="Normal 74 27 3 8 12 2 2" xfId="2703"/>
    <cellStyle name="Normal 74 27 3 8 12 3" xfId="1979"/>
    <cellStyle name="Normal 74 27 3 8 12 4" xfId="3573"/>
    <cellStyle name="Normal 74 27 3 8 12 5" xfId="4998"/>
    <cellStyle name="Normal 74 27 3 8 13" xfId="512"/>
    <cellStyle name="Normal 74 27 3 8 13 2" xfId="1248"/>
    <cellStyle name="Normal 74 27 3 8 13 2 2" xfId="2704"/>
    <cellStyle name="Normal 74 27 3 8 13 3" xfId="1980"/>
    <cellStyle name="Normal 74 27 3 8 13 4" xfId="3574"/>
    <cellStyle name="Normal 74 27 3 8 13 5" xfId="4999"/>
    <cellStyle name="Normal 74 27 3 8 14" xfId="513"/>
    <cellStyle name="Normal 74 27 3 8 14 2" xfId="1249"/>
    <cellStyle name="Normal 74 27 3 8 14 2 2" xfId="2705"/>
    <cellStyle name="Normal 74 27 3 8 14 3" xfId="1981"/>
    <cellStyle name="Normal 74 27 3 8 14 4" xfId="3575"/>
    <cellStyle name="Normal 74 27 3 8 14 5" xfId="5000"/>
    <cellStyle name="Normal 74 27 3 8 15" xfId="514"/>
    <cellStyle name="Normal 74 27 3 8 15 2" xfId="1250"/>
    <cellStyle name="Normal 74 27 3 8 15 2 2" xfId="2706"/>
    <cellStyle name="Normal 74 27 3 8 15 3" xfId="1982"/>
    <cellStyle name="Normal 74 27 3 8 15 4" xfId="3576"/>
    <cellStyle name="Normal 74 27 3 8 15 5" xfId="5001"/>
    <cellStyle name="Normal 74 27 3 8 16" xfId="515"/>
    <cellStyle name="Normal 74 27 3 8 16 2" xfId="1251"/>
    <cellStyle name="Normal 74 27 3 8 16 2 2" xfId="2707"/>
    <cellStyle name="Normal 74 27 3 8 16 3" xfId="1983"/>
    <cellStyle name="Normal 74 27 3 8 16 4" xfId="3577"/>
    <cellStyle name="Normal 74 27 3 8 16 5" xfId="5002"/>
    <cellStyle name="Normal 74 27 3 8 17" xfId="516"/>
    <cellStyle name="Normal 74 27 3 8 17 2" xfId="1252"/>
    <cellStyle name="Normal 74 27 3 8 17 2 2" xfId="2708"/>
    <cellStyle name="Normal 74 27 3 8 17 3" xfId="1984"/>
    <cellStyle name="Normal 74 27 3 8 17 4" xfId="3578"/>
    <cellStyle name="Normal 74 27 3 8 17 5" xfId="5003"/>
    <cellStyle name="Normal 74 27 3 8 18" xfId="517"/>
    <cellStyle name="Normal 74 27 3 8 18 2" xfId="1253"/>
    <cellStyle name="Normal 74 27 3 8 18 2 2" xfId="2709"/>
    <cellStyle name="Normal 74 27 3 8 18 3" xfId="1985"/>
    <cellStyle name="Normal 74 27 3 8 18 4" xfId="3579"/>
    <cellStyle name="Normal 74 27 3 8 18 5" xfId="5004"/>
    <cellStyle name="Normal 74 27 3 8 19" xfId="518"/>
    <cellStyle name="Normal 74 27 3 8 19 2" xfId="1254"/>
    <cellStyle name="Normal 74 27 3 8 19 2 2" xfId="2710"/>
    <cellStyle name="Normal 74 27 3 8 19 3" xfId="1986"/>
    <cellStyle name="Normal 74 27 3 8 19 4" xfId="3580"/>
    <cellStyle name="Normal 74 27 3 8 19 5" xfId="5005"/>
    <cellStyle name="Normal 74 27 3 8 2" xfId="118"/>
    <cellStyle name="Normal 74 27 3 8 2 2" xfId="519"/>
    <cellStyle name="Normal 74 27 3 8 2 2 2" xfId="1987"/>
    <cellStyle name="Normal 74 27 3 8 2 3" xfId="875"/>
    <cellStyle name="Normal 74 27 3 8 2 3 2" xfId="2337"/>
    <cellStyle name="Normal 74 27 3 8 2 4" xfId="1255"/>
    <cellStyle name="Normal 74 27 3 8 2 4 2" xfId="2711"/>
    <cellStyle name="Normal 74 27 3 8 2 5" xfId="1616"/>
    <cellStyle name="Normal 74 27 3 8 2 6" xfId="3581"/>
    <cellStyle name="Normal 74 27 3 8 2 7" xfId="5006"/>
    <cellStyle name="Normal 74 27 3 8 20" xfId="520"/>
    <cellStyle name="Normal 74 27 3 8 20 2" xfId="1256"/>
    <cellStyle name="Normal 74 27 3 8 20 2 2" xfId="2712"/>
    <cellStyle name="Normal 74 27 3 8 20 3" xfId="1988"/>
    <cellStyle name="Normal 74 27 3 8 20 4" xfId="3582"/>
    <cellStyle name="Normal 74 27 3 8 20 5" xfId="5007"/>
    <cellStyle name="Normal 74 27 3 8 21" xfId="521"/>
    <cellStyle name="Normal 74 27 3 8 21 2" xfId="1257"/>
    <cellStyle name="Normal 74 27 3 8 21 2 2" xfId="2713"/>
    <cellStyle name="Normal 74 27 3 8 21 3" xfId="1989"/>
    <cellStyle name="Normal 74 27 3 8 21 4" xfId="3583"/>
    <cellStyle name="Normal 74 27 3 8 21 5" xfId="5008"/>
    <cellStyle name="Normal 74 27 3 8 22" xfId="522"/>
    <cellStyle name="Normal 74 27 3 8 22 2" xfId="1258"/>
    <cellStyle name="Normal 74 27 3 8 22 2 2" xfId="2714"/>
    <cellStyle name="Normal 74 27 3 8 22 3" xfId="1990"/>
    <cellStyle name="Normal 74 27 3 8 22 4" xfId="3584"/>
    <cellStyle name="Normal 74 27 3 8 22 5" xfId="5009"/>
    <cellStyle name="Normal 74 27 3 8 23" xfId="523"/>
    <cellStyle name="Normal 74 27 3 8 23 2" xfId="1259"/>
    <cellStyle name="Normal 74 27 3 8 23 2 2" xfId="2715"/>
    <cellStyle name="Normal 74 27 3 8 23 3" xfId="1991"/>
    <cellStyle name="Normal 74 27 3 8 23 4" xfId="3585"/>
    <cellStyle name="Normal 74 27 3 8 23 5" xfId="5010"/>
    <cellStyle name="Normal 74 27 3 8 24" xfId="524"/>
    <cellStyle name="Normal 74 27 3 8 24 2" xfId="1260"/>
    <cellStyle name="Normal 74 27 3 8 24 2 2" xfId="2716"/>
    <cellStyle name="Normal 74 27 3 8 24 3" xfId="1992"/>
    <cellStyle name="Normal 74 27 3 8 24 4" xfId="3586"/>
    <cellStyle name="Normal 74 27 3 8 24 5" xfId="5011"/>
    <cellStyle name="Normal 74 27 3 8 25" xfId="525"/>
    <cellStyle name="Normal 74 27 3 8 25 2" xfId="1261"/>
    <cellStyle name="Normal 74 27 3 8 25 2 2" xfId="2717"/>
    <cellStyle name="Normal 74 27 3 8 25 3" xfId="1993"/>
    <cellStyle name="Normal 74 27 3 8 25 4" xfId="3587"/>
    <cellStyle name="Normal 74 27 3 8 25 5" xfId="5012"/>
    <cellStyle name="Normal 74 27 3 8 26" xfId="526"/>
    <cellStyle name="Normal 74 27 3 8 26 2" xfId="1262"/>
    <cellStyle name="Normal 74 27 3 8 26 2 2" xfId="2718"/>
    <cellStyle name="Normal 74 27 3 8 26 3" xfId="1994"/>
    <cellStyle name="Normal 74 27 3 8 26 4" xfId="3588"/>
    <cellStyle name="Normal 74 27 3 8 26 5" xfId="5013"/>
    <cellStyle name="Normal 74 27 3 8 27" xfId="527"/>
    <cellStyle name="Normal 74 27 3 8 27 2" xfId="1263"/>
    <cellStyle name="Normal 74 27 3 8 27 2 2" xfId="2719"/>
    <cellStyle name="Normal 74 27 3 8 27 3" xfId="1995"/>
    <cellStyle name="Normal 74 27 3 8 27 4" xfId="3589"/>
    <cellStyle name="Normal 74 27 3 8 27 5" xfId="5014"/>
    <cellStyle name="Normal 74 27 3 8 28" xfId="528"/>
    <cellStyle name="Normal 74 27 3 8 28 2" xfId="1264"/>
    <cellStyle name="Normal 74 27 3 8 28 2 2" xfId="2720"/>
    <cellStyle name="Normal 74 27 3 8 28 3" xfId="1996"/>
    <cellStyle name="Normal 74 27 3 8 28 4" xfId="3590"/>
    <cellStyle name="Normal 74 27 3 8 28 5" xfId="5015"/>
    <cellStyle name="Normal 74 27 3 8 29" xfId="529"/>
    <cellStyle name="Normal 74 27 3 8 29 2" xfId="1265"/>
    <cellStyle name="Normal 74 27 3 8 29 2 2" xfId="2721"/>
    <cellStyle name="Normal 74 27 3 8 29 3" xfId="1997"/>
    <cellStyle name="Normal 74 27 3 8 29 4" xfId="3591"/>
    <cellStyle name="Normal 74 27 3 8 29 5" xfId="5016"/>
    <cellStyle name="Normal 74 27 3 8 3" xfId="129"/>
    <cellStyle name="Normal 74 27 3 8 3 2" xfId="530"/>
    <cellStyle name="Normal 74 27 3 8 3 2 2" xfId="1998"/>
    <cellStyle name="Normal 74 27 3 8 3 3" xfId="876"/>
    <cellStyle name="Normal 74 27 3 8 3 3 2" xfId="2338"/>
    <cellStyle name="Normal 74 27 3 8 3 4" xfId="1266"/>
    <cellStyle name="Normal 74 27 3 8 3 4 2" xfId="2722"/>
    <cellStyle name="Normal 74 27 3 8 3 5" xfId="1624"/>
    <cellStyle name="Normal 74 27 3 8 3 6" xfId="3592"/>
    <cellStyle name="Normal 74 27 3 8 3 7" xfId="5017"/>
    <cellStyle name="Normal 74 27 3 8 30" xfId="531"/>
    <cellStyle name="Normal 74 27 3 8 30 2" xfId="1267"/>
    <cellStyle name="Normal 74 27 3 8 30 2 2" xfId="2723"/>
    <cellStyle name="Normal 74 27 3 8 30 3" xfId="1999"/>
    <cellStyle name="Normal 74 27 3 8 30 4" xfId="3593"/>
    <cellStyle name="Normal 74 27 3 8 30 5" xfId="5018"/>
    <cellStyle name="Normal 74 27 3 8 31" xfId="532"/>
    <cellStyle name="Normal 74 27 3 8 31 2" xfId="1268"/>
    <cellStyle name="Normal 74 27 3 8 31 2 2" xfId="2724"/>
    <cellStyle name="Normal 74 27 3 8 31 3" xfId="2000"/>
    <cellStyle name="Normal 74 27 3 8 31 4" xfId="3594"/>
    <cellStyle name="Normal 74 27 3 8 31 5" xfId="5019"/>
    <cellStyle name="Normal 74 27 3 8 32" xfId="533"/>
    <cellStyle name="Normal 74 27 3 8 32 2" xfId="1269"/>
    <cellStyle name="Normal 74 27 3 8 32 2 2" xfId="2725"/>
    <cellStyle name="Normal 74 27 3 8 32 3" xfId="2001"/>
    <cellStyle name="Normal 74 27 3 8 32 4" xfId="3595"/>
    <cellStyle name="Normal 74 27 3 8 32 5" xfId="5020"/>
    <cellStyle name="Normal 74 27 3 8 33" xfId="534"/>
    <cellStyle name="Normal 74 27 3 8 33 2" xfId="1270"/>
    <cellStyle name="Normal 74 27 3 8 33 2 2" xfId="2726"/>
    <cellStyle name="Normal 74 27 3 8 33 3" xfId="2002"/>
    <cellStyle name="Normal 74 27 3 8 33 4" xfId="3596"/>
    <cellStyle name="Normal 74 27 3 8 33 5" xfId="5021"/>
    <cellStyle name="Normal 74 27 3 8 34" xfId="535"/>
    <cellStyle name="Normal 74 27 3 8 34 2" xfId="1271"/>
    <cellStyle name="Normal 74 27 3 8 34 2 2" xfId="2727"/>
    <cellStyle name="Normal 74 27 3 8 34 3" xfId="2003"/>
    <cellStyle name="Normal 74 27 3 8 34 4" xfId="3597"/>
    <cellStyle name="Normal 74 27 3 8 34 5" xfId="5022"/>
    <cellStyle name="Normal 74 27 3 8 35" xfId="874"/>
    <cellStyle name="Normal 74 27 3 8 35 2" xfId="2336"/>
    <cellStyle name="Normal 74 27 3 8 36" xfId="1244"/>
    <cellStyle name="Normal 74 27 3 8 36 2" xfId="2700"/>
    <cellStyle name="Normal 74 27 3 8 37" xfId="1610"/>
    <cellStyle name="Normal 74 27 3 8 38" xfId="3062"/>
    <cellStyle name="Normal 74 27 3 8 39" xfId="4995"/>
    <cellStyle name="Normal 74 27 3 8 4" xfId="508"/>
    <cellStyle name="Normal 74 27 3 8 4 2" xfId="1272"/>
    <cellStyle name="Normal 74 27 3 8 4 2 2" xfId="2728"/>
    <cellStyle name="Normal 74 27 3 8 4 3" xfId="1976"/>
    <cellStyle name="Normal 74 27 3 8 4 4" xfId="3598"/>
    <cellStyle name="Normal 74 27 3 8 4 5" xfId="5023"/>
    <cellStyle name="Normal 74 27 3 8 5" xfId="536"/>
    <cellStyle name="Normal 74 27 3 8 5 2" xfId="1273"/>
    <cellStyle name="Normal 74 27 3 8 5 2 2" xfId="2729"/>
    <cellStyle name="Normal 74 27 3 8 5 3" xfId="2004"/>
    <cellStyle name="Normal 74 27 3 8 5 4" xfId="3599"/>
    <cellStyle name="Normal 74 27 3 8 5 5" xfId="5024"/>
    <cellStyle name="Normal 74 27 3 8 6" xfId="537"/>
    <cellStyle name="Normal 74 27 3 8 6 2" xfId="1274"/>
    <cellStyle name="Normal 74 27 3 8 6 2 2" xfId="2730"/>
    <cellStyle name="Normal 74 27 3 8 6 3" xfId="2005"/>
    <cellStyle name="Normal 74 27 3 8 6 4" xfId="3600"/>
    <cellStyle name="Normal 74 27 3 8 6 5" xfId="5025"/>
    <cellStyle name="Normal 74 27 3 8 7" xfId="538"/>
    <cellStyle name="Normal 74 27 3 8 7 2" xfId="1275"/>
    <cellStyle name="Normal 74 27 3 8 7 2 2" xfId="2731"/>
    <cellStyle name="Normal 74 27 3 8 7 3" xfId="2006"/>
    <cellStyle name="Normal 74 27 3 8 7 4" xfId="3601"/>
    <cellStyle name="Normal 74 27 3 8 7 5" xfId="5026"/>
    <cellStyle name="Normal 74 27 3 8 8" xfId="539"/>
    <cellStyle name="Normal 74 27 3 8 8 2" xfId="1276"/>
    <cellStyle name="Normal 74 27 3 8 8 2 2" xfId="2732"/>
    <cellStyle name="Normal 74 27 3 8 8 3" xfId="2007"/>
    <cellStyle name="Normal 74 27 3 8 8 4" xfId="3602"/>
    <cellStyle name="Normal 74 27 3 8 8 5" xfId="5027"/>
    <cellStyle name="Normal 74 27 3 8 9" xfId="540"/>
    <cellStyle name="Normal 74 27 3 8 9 2" xfId="1277"/>
    <cellStyle name="Normal 74 27 3 8 9 2 2" xfId="2733"/>
    <cellStyle name="Normal 74 27 3 8 9 3" xfId="2008"/>
    <cellStyle name="Normal 74 27 3 8 9 4" xfId="3603"/>
    <cellStyle name="Normal 74 27 3 8 9 5" xfId="5028"/>
    <cellStyle name="Normal 74 27 3 9" xfId="541"/>
    <cellStyle name="Normal 74 27 3 9 2" xfId="1278"/>
    <cellStyle name="Normal 74 27 3 9 2 2" xfId="2734"/>
    <cellStyle name="Normal 74 27 3 9 3" xfId="2009"/>
    <cellStyle name="Normal 74 27 3 9 4" xfId="3604"/>
    <cellStyle name="Normal 74 27 3 9 5" xfId="5029"/>
    <cellStyle name="Normal 74 27 30" xfId="542"/>
    <cellStyle name="Normal 74 27 30 2" xfId="1279"/>
    <cellStyle name="Normal 74 27 30 2 2" xfId="2735"/>
    <cellStyle name="Normal 74 27 30 3" xfId="2010"/>
    <cellStyle name="Normal 74 27 30 4" xfId="3605"/>
    <cellStyle name="Normal 74 27 30 5" xfId="5030"/>
    <cellStyle name="Normal 74 27 31" xfId="543"/>
    <cellStyle name="Normal 74 27 31 2" xfId="1280"/>
    <cellStyle name="Normal 74 27 31 2 2" xfId="2736"/>
    <cellStyle name="Normal 74 27 31 3" xfId="2011"/>
    <cellStyle name="Normal 74 27 31 4" xfId="3606"/>
    <cellStyle name="Normal 74 27 31 5" xfId="5031"/>
    <cellStyle name="Normal 74 27 32" xfId="544"/>
    <cellStyle name="Normal 74 27 32 2" xfId="1281"/>
    <cellStyle name="Normal 74 27 32 2 2" xfId="2737"/>
    <cellStyle name="Normal 74 27 32 3" xfId="2012"/>
    <cellStyle name="Normal 74 27 32 4" xfId="3607"/>
    <cellStyle name="Normal 74 27 32 5" xfId="5032"/>
    <cellStyle name="Normal 74 27 33" xfId="545"/>
    <cellStyle name="Normal 74 27 33 2" xfId="1282"/>
    <cellStyle name="Normal 74 27 33 2 2" xfId="2738"/>
    <cellStyle name="Normal 74 27 33 3" xfId="2013"/>
    <cellStyle name="Normal 74 27 33 4" xfId="3608"/>
    <cellStyle name="Normal 74 27 33 5" xfId="5033"/>
    <cellStyle name="Normal 74 27 34" xfId="546"/>
    <cellStyle name="Normal 74 27 34 2" xfId="1283"/>
    <cellStyle name="Normal 74 27 34 2 2" xfId="2739"/>
    <cellStyle name="Normal 74 27 34 3" xfId="2014"/>
    <cellStyle name="Normal 74 27 34 4" xfId="3609"/>
    <cellStyle name="Normal 74 27 34 5" xfId="5034"/>
    <cellStyle name="Normal 74 27 35" xfId="547"/>
    <cellStyle name="Normal 74 27 35 2" xfId="1284"/>
    <cellStyle name="Normal 74 27 35 2 2" xfId="2740"/>
    <cellStyle name="Normal 74 27 35 3" xfId="2015"/>
    <cellStyle name="Normal 74 27 35 4" xfId="3610"/>
    <cellStyle name="Normal 74 27 35 5" xfId="5035"/>
    <cellStyle name="Normal 74 27 36" xfId="548"/>
    <cellStyle name="Normal 74 27 36 2" xfId="1285"/>
    <cellStyle name="Normal 74 27 36 2 2" xfId="2741"/>
    <cellStyle name="Normal 74 27 36 3" xfId="2016"/>
    <cellStyle name="Normal 74 27 36 4" xfId="3611"/>
    <cellStyle name="Normal 74 27 36 5" xfId="5036"/>
    <cellStyle name="Normal 74 27 37" xfId="549"/>
    <cellStyle name="Normal 74 27 37 2" xfId="1286"/>
    <cellStyle name="Normal 74 27 37 2 2" xfId="2742"/>
    <cellStyle name="Normal 74 27 37 3" xfId="2017"/>
    <cellStyle name="Normal 74 27 37 4" xfId="3612"/>
    <cellStyle name="Normal 74 27 37 5" xfId="5037"/>
    <cellStyle name="Normal 74 27 38" xfId="550"/>
    <cellStyle name="Normal 74 27 38 2" xfId="1287"/>
    <cellStyle name="Normal 74 27 38 2 2" xfId="2743"/>
    <cellStyle name="Normal 74 27 38 3" xfId="2018"/>
    <cellStyle name="Normal 74 27 38 4" xfId="3613"/>
    <cellStyle name="Normal 74 27 38 5" xfId="5038"/>
    <cellStyle name="Normal 74 27 39" xfId="551"/>
    <cellStyle name="Normal 74 27 39 2" xfId="1288"/>
    <cellStyle name="Normal 74 27 39 2 2" xfId="2744"/>
    <cellStyle name="Normal 74 27 39 3" xfId="2019"/>
    <cellStyle name="Normal 74 27 39 4" xfId="3614"/>
    <cellStyle name="Normal 74 27 39 5" xfId="5039"/>
    <cellStyle name="Normal 74 27 4" xfId="127"/>
    <cellStyle name="Normal 74 27 4 2" xfId="552"/>
    <cellStyle name="Normal 74 27 4 2 2" xfId="2020"/>
    <cellStyle name="Normal 74 27 4 3" xfId="877"/>
    <cellStyle name="Normal 74 27 4 3 2" xfId="2339"/>
    <cellStyle name="Normal 74 27 4 4" xfId="1289"/>
    <cellStyle name="Normal 74 27 4 4 2" xfId="2745"/>
    <cellStyle name="Normal 74 27 4 5" xfId="1622"/>
    <cellStyle name="Normal 74 27 4 6" xfId="3333"/>
    <cellStyle name="Normal 74 27 4 7" xfId="5040"/>
    <cellStyle name="Normal 74 27 40" xfId="553"/>
    <cellStyle name="Normal 74 27 40 2" xfId="1290"/>
    <cellStyle name="Normal 74 27 40 2 2" xfId="2746"/>
    <cellStyle name="Normal 74 27 40 3" xfId="2021"/>
    <cellStyle name="Normal 74 27 40 4" xfId="3615"/>
    <cellStyle name="Normal 74 27 40 5" xfId="5041"/>
    <cellStyle name="Normal 74 27 41" xfId="554"/>
    <cellStyle name="Normal 74 27 41 2" xfId="1291"/>
    <cellStyle name="Normal 74 27 41 2 2" xfId="2747"/>
    <cellStyle name="Normal 74 27 41 3" xfId="2022"/>
    <cellStyle name="Normal 74 27 41 4" xfId="3616"/>
    <cellStyle name="Normal 74 27 41 5" xfId="5042"/>
    <cellStyle name="Normal 74 27 42" xfId="555"/>
    <cellStyle name="Normal 74 27 42 2" xfId="1292"/>
    <cellStyle name="Normal 74 27 42 2 2" xfId="2748"/>
    <cellStyle name="Normal 74 27 42 3" xfId="2023"/>
    <cellStyle name="Normal 74 27 42 4" xfId="3617"/>
    <cellStyle name="Normal 74 27 42 5" xfId="5043"/>
    <cellStyle name="Normal 74 27 43" xfId="556"/>
    <cellStyle name="Normal 74 27 43 2" xfId="1293"/>
    <cellStyle name="Normal 74 27 43 2 2" xfId="2749"/>
    <cellStyle name="Normal 74 27 43 3" xfId="2024"/>
    <cellStyle name="Normal 74 27 43 4" xfId="3618"/>
    <cellStyle name="Normal 74 27 43 5" xfId="5044"/>
    <cellStyle name="Normal 74 27 44" xfId="557"/>
    <cellStyle name="Normal 74 27 44 2" xfId="1294"/>
    <cellStyle name="Normal 74 27 44 2 2" xfId="2750"/>
    <cellStyle name="Normal 74 27 44 3" xfId="2025"/>
    <cellStyle name="Normal 74 27 44 4" xfId="3619"/>
    <cellStyle name="Normal 74 27 44 5" xfId="5045"/>
    <cellStyle name="Normal 74 27 45" xfId="558"/>
    <cellStyle name="Normal 74 27 45 2" xfId="1295"/>
    <cellStyle name="Normal 74 27 45 2 2" xfId="2751"/>
    <cellStyle name="Normal 74 27 45 3" xfId="2026"/>
    <cellStyle name="Normal 74 27 45 4" xfId="3620"/>
    <cellStyle name="Normal 74 27 45 5" xfId="5046"/>
    <cellStyle name="Normal 74 27 46" xfId="559"/>
    <cellStyle name="Normal 74 27 46 2" xfId="1296"/>
    <cellStyle name="Normal 74 27 46 2 2" xfId="2752"/>
    <cellStyle name="Normal 74 27 46 3" xfId="2027"/>
    <cellStyle name="Normal 74 27 46 4" xfId="3621"/>
    <cellStyle name="Normal 74 27 46 5" xfId="5047"/>
    <cellStyle name="Normal 74 27 47" xfId="869"/>
    <cellStyle name="Normal 74 27 47 2" xfId="2331"/>
    <cellStyle name="Normal 74 27 48" xfId="1183"/>
    <cellStyle name="Normal 74 27 48 2" xfId="2639"/>
    <cellStyle name="Normal 74 27 49" xfId="1607"/>
    <cellStyle name="Normal 74 27 5" xfId="448"/>
    <cellStyle name="Normal 74 27 5 2" xfId="1297"/>
    <cellStyle name="Normal 74 27 5 2 2" xfId="2753"/>
    <cellStyle name="Normal 74 27 5 3" xfId="1916"/>
    <cellStyle name="Normal 74 27 5 4" xfId="3339"/>
    <cellStyle name="Normal 74 27 5 5" xfId="5048"/>
    <cellStyle name="Normal 74 27 50" xfId="3059"/>
    <cellStyle name="Normal 74 27 51" xfId="4934"/>
    <cellStyle name="Normal 74 27 6" xfId="560"/>
    <cellStyle name="Normal 74 27 6 2" xfId="1298"/>
    <cellStyle name="Normal 74 27 6 2 2" xfId="2754"/>
    <cellStyle name="Normal 74 27 6 3" xfId="2028"/>
    <cellStyle name="Normal 74 27 6 4" xfId="3342"/>
    <cellStyle name="Normal 74 27 6 5" xfId="5049"/>
    <cellStyle name="Normal 74 27 7" xfId="561"/>
    <cellStyle name="Normal 74 27 7 2" xfId="1299"/>
    <cellStyle name="Normal 74 27 7 2 2" xfId="2755"/>
    <cellStyle name="Normal 74 27 7 3" xfId="2029"/>
    <cellStyle name="Normal 74 27 7 4" xfId="3349"/>
    <cellStyle name="Normal 74 27 7 5" xfId="5050"/>
    <cellStyle name="Normal 74 27 8" xfId="562"/>
    <cellStyle name="Normal 74 27 8 2" xfId="1300"/>
    <cellStyle name="Normal 74 27 8 2 2" xfId="2756"/>
    <cellStyle name="Normal 74 27 8 3" xfId="2030"/>
    <cellStyle name="Normal 74 27 8 4" xfId="3357"/>
    <cellStyle name="Normal 74 27 8 5" xfId="5051"/>
    <cellStyle name="Normal 74 27 9" xfId="563"/>
    <cellStyle name="Normal 74 27 9 2" xfId="1301"/>
    <cellStyle name="Normal 74 27 9 2 2" xfId="2757"/>
    <cellStyle name="Normal 74 27 9 3" xfId="2031"/>
    <cellStyle name="Normal 74 27 9 4" xfId="3365"/>
    <cellStyle name="Normal 74 27 9 5" xfId="5052"/>
    <cellStyle name="Normal 74 28" xfId="564"/>
    <cellStyle name="Normal 74 28 2" xfId="1302"/>
    <cellStyle name="Normal 74 28 2 2" xfId="2758"/>
    <cellStyle name="Normal 74 28 3" xfId="2032"/>
    <cellStyle name="Normal 74 28 4" xfId="3319"/>
    <cellStyle name="Normal 74 28 5" xfId="5053"/>
    <cellStyle name="Normal 74 29" xfId="565"/>
    <cellStyle name="Normal 74 29 2" xfId="1303"/>
    <cellStyle name="Normal 74 29 2 2" xfId="2759"/>
    <cellStyle name="Normal 74 29 3" xfId="2033"/>
    <cellStyle name="Normal 74 29 4" xfId="3325"/>
    <cellStyle name="Normal 74 29 5" xfId="5054"/>
    <cellStyle name="Normal 74 3" xfId="126"/>
    <cellStyle name="Normal 74 3 2" xfId="566"/>
    <cellStyle name="Normal 74 3 2 2" xfId="2034"/>
    <cellStyle name="Normal 74 3 3" xfId="878"/>
    <cellStyle name="Normal 74 3 3 2" xfId="2340"/>
    <cellStyle name="Normal 74 3 4" xfId="1304"/>
    <cellStyle name="Normal 74 3 4 2" xfId="2760"/>
    <cellStyle name="Normal 74 3 5" xfId="1621"/>
    <cellStyle name="Normal 74 3 6" xfId="3205"/>
    <cellStyle name="Normal 74 3 7" xfId="5055"/>
    <cellStyle name="Normal 74 30" xfId="567"/>
    <cellStyle name="Normal 74 30 2" xfId="1305"/>
    <cellStyle name="Normal 74 30 2 2" xfId="2761"/>
    <cellStyle name="Normal 74 30 3" xfId="2035"/>
    <cellStyle name="Normal 74 30 4" xfId="3330"/>
    <cellStyle name="Normal 74 30 5" xfId="5056"/>
    <cellStyle name="Normal 74 31" xfId="568"/>
    <cellStyle name="Normal 74 31 2" xfId="1306"/>
    <cellStyle name="Normal 74 31 2 2" xfId="2762"/>
    <cellStyle name="Normal 74 31 3" xfId="2036"/>
    <cellStyle name="Normal 74 31 4" xfId="3336"/>
    <cellStyle name="Normal 74 31 5" xfId="5057"/>
    <cellStyle name="Normal 74 32" xfId="569"/>
    <cellStyle name="Normal 74 32 2" xfId="1307"/>
    <cellStyle name="Normal 74 32 2 2" xfId="2763"/>
    <cellStyle name="Normal 74 32 3" xfId="2037"/>
    <cellStyle name="Normal 74 32 4" xfId="3345"/>
    <cellStyle name="Normal 74 32 5" xfId="5058"/>
    <cellStyle name="Normal 74 33" xfId="570"/>
    <cellStyle name="Normal 74 33 2" xfId="1308"/>
    <cellStyle name="Normal 74 33 2 2" xfId="2764"/>
    <cellStyle name="Normal 74 33 3" xfId="2038"/>
    <cellStyle name="Normal 74 33 4" xfId="3353"/>
    <cellStyle name="Normal 74 33 5" xfId="5059"/>
    <cellStyle name="Normal 74 34" xfId="571"/>
    <cellStyle name="Normal 74 34 2" xfId="1309"/>
    <cellStyle name="Normal 74 34 2 2" xfId="2765"/>
    <cellStyle name="Normal 74 34 3" xfId="2039"/>
    <cellStyle name="Normal 74 34 4" xfId="3361"/>
    <cellStyle name="Normal 74 34 5" xfId="5060"/>
    <cellStyle name="Normal 74 35" xfId="572"/>
    <cellStyle name="Normal 74 35 2" xfId="1310"/>
    <cellStyle name="Normal 74 35 2 2" xfId="2766"/>
    <cellStyle name="Normal 74 35 3" xfId="2040"/>
    <cellStyle name="Normal 74 35 4" xfId="3369"/>
    <cellStyle name="Normal 74 35 5" xfId="5061"/>
    <cellStyle name="Normal 74 36" xfId="573"/>
    <cellStyle name="Normal 74 36 2" xfId="1311"/>
    <cellStyle name="Normal 74 36 2 2" xfId="2767"/>
    <cellStyle name="Normal 74 36 3" xfId="2041"/>
    <cellStyle name="Normal 74 36 4" xfId="3376"/>
    <cellStyle name="Normal 74 36 5" xfId="5062"/>
    <cellStyle name="Normal 74 37" xfId="574"/>
    <cellStyle name="Normal 74 37 2" xfId="1312"/>
    <cellStyle name="Normal 74 37 2 2" xfId="2768"/>
    <cellStyle name="Normal 74 37 3" xfId="2042"/>
    <cellStyle name="Normal 74 37 4" xfId="3384"/>
    <cellStyle name="Normal 74 37 5" xfId="5063"/>
    <cellStyle name="Normal 74 38" xfId="575"/>
    <cellStyle name="Normal 74 38 2" xfId="1313"/>
    <cellStyle name="Normal 74 38 2 2" xfId="2769"/>
    <cellStyle name="Normal 74 38 3" xfId="2043"/>
    <cellStyle name="Normal 74 38 4" xfId="3392"/>
    <cellStyle name="Normal 74 38 5" xfId="5064"/>
    <cellStyle name="Normal 74 39" xfId="576"/>
    <cellStyle name="Normal 74 39 2" xfId="1314"/>
    <cellStyle name="Normal 74 39 2 2" xfId="2770"/>
    <cellStyle name="Normal 74 39 3" xfId="2044"/>
    <cellStyle name="Normal 74 39 4" xfId="3398"/>
    <cellStyle name="Normal 74 39 5" xfId="5065"/>
    <cellStyle name="Normal 74 4" xfId="429"/>
    <cellStyle name="Normal 74 4 2" xfId="1315"/>
    <cellStyle name="Normal 74 4 2 2" xfId="2771"/>
    <cellStyle name="Normal 74 4 3" xfId="1897"/>
    <cellStyle name="Normal 74 4 4" xfId="3209"/>
    <cellStyle name="Normal 74 4 5" xfId="5066"/>
    <cellStyle name="Normal 74 40" xfId="577"/>
    <cellStyle name="Normal 74 40 2" xfId="1316"/>
    <cellStyle name="Normal 74 40 2 2" xfId="2772"/>
    <cellStyle name="Normal 74 40 3" xfId="2045"/>
    <cellStyle name="Normal 74 40 4" xfId="3622"/>
    <cellStyle name="Normal 74 40 5" xfId="5067"/>
    <cellStyle name="Normal 74 41" xfId="578"/>
    <cellStyle name="Normal 74 41 2" xfId="1317"/>
    <cellStyle name="Normal 74 41 2 2" xfId="2773"/>
    <cellStyle name="Normal 74 41 3" xfId="2046"/>
    <cellStyle name="Normal 74 41 4" xfId="3623"/>
    <cellStyle name="Normal 74 41 5" xfId="5068"/>
    <cellStyle name="Normal 74 42" xfId="579"/>
    <cellStyle name="Normal 74 42 2" xfId="1318"/>
    <cellStyle name="Normal 74 42 2 2" xfId="2774"/>
    <cellStyle name="Normal 74 42 3" xfId="2047"/>
    <cellStyle name="Normal 74 42 4" xfId="3624"/>
    <cellStyle name="Normal 74 42 5" xfId="5069"/>
    <cellStyle name="Normal 74 43" xfId="580"/>
    <cellStyle name="Normal 74 43 2" xfId="1319"/>
    <cellStyle name="Normal 74 43 2 2" xfId="2775"/>
    <cellStyle name="Normal 74 43 3" xfId="2048"/>
    <cellStyle name="Normal 74 43 4" xfId="3625"/>
    <cellStyle name="Normal 74 43 5" xfId="5070"/>
    <cellStyle name="Normal 74 44" xfId="581"/>
    <cellStyle name="Normal 74 44 2" xfId="1320"/>
    <cellStyle name="Normal 74 44 2 2" xfId="2776"/>
    <cellStyle name="Normal 74 44 3" xfId="2049"/>
    <cellStyle name="Normal 74 44 4" xfId="3626"/>
    <cellStyle name="Normal 74 44 5" xfId="5071"/>
    <cellStyle name="Normal 74 45" xfId="582"/>
    <cellStyle name="Normal 74 45 2" xfId="1321"/>
    <cellStyle name="Normal 74 45 2 2" xfId="2777"/>
    <cellStyle name="Normal 74 45 3" xfId="2050"/>
    <cellStyle name="Normal 74 45 4" xfId="3627"/>
    <cellStyle name="Normal 74 45 5" xfId="5072"/>
    <cellStyle name="Normal 74 46" xfId="583"/>
    <cellStyle name="Normal 74 46 2" xfId="1322"/>
    <cellStyle name="Normal 74 46 2 2" xfId="2778"/>
    <cellStyle name="Normal 74 46 3" xfId="2051"/>
    <cellStyle name="Normal 74 46 4" xfId="3628"/>
    <cellStyle name="Normal 74 46 5" xfId="5073"/>
    <cellStyle name="Normal 74 47" xfId="584"/>
    <cellStyle name="Normal 74 47 2" xfId="1323"/>
    <cellStyle name="Normal 74 47 2 2" xfId="2779"/>
    <cellStyle name="Normal 74 47 3" xfId="2052"/>
    <cellStyle name="Normal 74 47 4" xfId="3629"/>
    <cellStyle name="Normal 74 47 5" xfId="5074"/>
    <cellStyle name="Normal 74 48" xfId="585"/>
    <cellStyle name="Normal 74 48 2" xfId="1324"/>
    <cellStyle name="Normal 74 48 2 2" xfId="2780"/>
    <cellStyle name="Normal 74 48 3" xfId="2053"/>
    <cellStyle name="Normal 74 48 4" xfId="3630"/>
    <cellStyle name="Normal 74 48 5" xfId="5075"/>
    <cellStyle name="Normal 74 49" xfId="586"/>
    <cellStyle name="Normal 74 49 2" xfId="1325"/>
    <cellStyle name="Normal 74 49 2 2" xfId="2781"/>
    <cellStyle name="Normal 74 49 3" xfId="2054"/>
    <cellStyle name="Normal 74 49 4" xfId="3631"/>
    <cellStyle name="Normal 74 49 5" xfId="5076"/>
    <cellStyle name="Normal 74 5" xfId="587"/>
    <cellStyle name="Normal 74 5 2" xfId="1326"/>
    <cellStyle name="Normal 74 5 2 2" xfId="2782"/>
    <cellStyle name="Normal 74 5 3" xfId="2055"/>
    <cellStyle name="Normal 74 5 4" xfId="3213"/>
    <cellStyle name="Normal 74 5 5" xfId="5077"/>
    <cellStyle name="Normal 74 50" xfId="588"/>
    <cellStyle name="Normal 74 50 2" xfId="1327"/>
    <cellStyle name="Normal 74 50 2 2" xfId="2783"/>
    <cellStyle name="Normal 74 50 3" xfId="2056"/>
    <cellStyle name="Normal 74 50 4" xfId="3632"/>
    <cellStyle name="Normal 74 50 5" xfId="5078"/>
    <cellStyle name="Normal 74 51" xfId="589"/>
    <cellStyle name="Normal 74 51 2" xfId="1328"/>
    <cellStyle name="Normal 74 51 2 2" xfId="2784"/>
    <cellStyle name="Normal 74 51 3" xfId="2057"/>
    <cellStyle name="Normal 74 51 4" xfId="3633"/>
    <cellStyle name="Normal 74 51 5" xfId="5079"/>
    <cellStyle name="Normal 74 52" xfId="590"/>
    <cellStyle name="Normal 74 52 2" xfId="1329"/>
    <cellStyle name="Normal 74 52 2 2" xfId="2785"/>
    <cellStyle name="Normal 74 52 3" xfId="2058"/>
    <cellStyle name="Normal 74 52 4" xfId="3634"/>
    <cellStyle name="Normal 74 52 5" xfId="5080"/>
    <cellStyle name="Normal 74 53" xfId="591"/>
    <cellStyle name="Normal 74 53 2" xfId="1330"/>
    <cellStyle name="Normal 74 53 2 2" xfId="2786"/>
    <cellStyle name="Normal 74 53 3" xfId="2059"/>
    <cellStyle name="Normal 74 53 4" xfId="3635"/>
    <cellStyle name="Normal 74 53 5" xfId="5081"/>
    <cellStyle name="Normal 74 54" xfId="592"/>
    <cellStyle name="Normal 74 54 2" xfId="1331"/>
    <cellStyle name="Normal 74 54 2 2" xfId="2787"/>
    <cellStyle name="Normal 74 54 3" xfId="2060"/>
    <cellStyle name="Normal 74 54 4" xfId="3636"/>
    <cellStyle name="Normal 74 54 5" xfId="5082"/>
    <cellStyle name="Normal 74 55" xfId="593"/>
    <cellStyle name="Normal 74 55 2" xfId="1332"/>
    <cellStyle name="Normal 74 55 2 2" xfId="2788"/>
    <cellStyle name="Normal 74 55 3" xfId="2061"/>
    <cellStyle name="Normal 74 55 4" xfId="3637"/>
    <cellStyle name="Normal 74 55 5" xfId="5083"/>
    <cellStyle name="Normal 74 56" xfId="594"/>
    <cellStyle name="Normal 74 56 2" xfId="1333"/>
    <cellStyle name="Normal 74 56 2 2" xfId="2789"/>
    <cellStyle name="Normal 74 56 3" xfId="2062"/>
    <cellStyle name="Normal 74 56 4" xfId="3638"/>
    <cellStyle name="Normal 74 56 5" xfId="5084"/>
    <cellStyle name="Normal 74 57" xfId="595"/>
    <cellStyle name="Normal 74 57 2" xfId="1334"/>
    <cellStyle name="Normal 74 57 2 2" xfId="2790"/>
    <cellStyle name="Normal 74 57 3" xfId="2063"/>
    <cellStyle name="Normal 74 57 4" xfId="3639"/>
    <cellStyle name="Normal 74 57 5" xfId="5085"/>
    <cellStyle name="Normal 74 58" xfId="596"/>
    <cellStyle name="Normal 74 58 2" xfId="1335"/>
    <cellStyle name="Normal 74 58 2 2" xfId="2791"/>
    <cellStyle name="Normal 74 58 3" xfId="2064"/>
    <cellStyle name="Normal 74 58 4" xfId="3640"/>
    <cellStyle name="Normal 74 58 5" xfId="5086"/>
    <cellStyle name="Normal 74 59" xfId="597"/>
    <cellStyle name="Normal 74 59 2" xfId="1336"/>
    <cellStyle name="Normal 74 59 2 2" xfId="2792"/>
    <cellStyle name="Normal 74 59 3" xfId="2065"/>
    <cellStyle name="Normal 74 59 4" xfId="3641"/>
    <cellStyle name="Normal 74 59 5" xfId="5087"/>
    <cellStyle name="Normal 74 6" xfId="598"/>
    <cellStyle name="Normal 74 6 2" xfId="1337"/>
    <cellStyle name="Normal 74 6 2 2" xfId="2793"/>
    <cellStyle name="Normal 74 6 3" xfId="2066"/>
    <cellStyle name="Normal 74 6 4" xfId="3217"/>
    <cellStyle name="Normal 74 6 5" xfId="5088"/>
    <cellStyle name="Normal 74 60" xfId="599"/>
    <cellStyle name="Normal 74 60 2" xfId="1338"/>
    <cellStyle name="Normal 74 60 2 2" xfId="2794"/>
    <cellStyle name="Normal 74 60 3" xfId="2067"/>
    <cellStyle name="Normal 74 60 4" xfId="3642"/>
    <cellStyle name="Normal 74 60 5" xfId="5089"/>
    <cellStyle name="Normal 74 61" xfId="600"/>
    <cellStyle name="Normal 74 61 2" xfId="1339"/>
    <cellStyle name="Normal 74 61 2 2" xfId="2795"/>
    <cellStyle name="Normal 74 61 3" xfId="2068"/>
    <cellStyle name="Normal 74 61 4" xfId="3643"/>
    <cellStyle name="Normal 74 61 5" xfId="5090"/>
    <cellStyle name="Normal 74 62" xfId="601"/>
    <cellStyle name="Normal 74 62 2" xfId="1340"/>
    <cellStyle name="Normal 74 62 2 2" xfId="2796"/>
    <cellStyle name="Normal 74 62 3" xfId="2069"/>
    <cellStyle name="Normal 74 62 4" xfId="3644"/>
    <cellStyle name="Normal 74 62 5" xfId="5091"/>
    <cellStyle name="Normal 74 63" xfId="602"/>
    <cellStyle name="Normal 74 63 2" xfId="1341"/>
    <cellStyle name="Normal 74 63 2 2" xfId="2797"/>
    <cellStyle name="Normal 74 63 3" xfId="2070"/>
    <cellStyle name="Normal 74 63 4" xfId="3645"/>
    <cellStyle name="Normal 74 63 5" xfId="5092"/>
    <cellStyle name="Normal 74 64" xfId="603"/>
    <cellStyle name="Normal 74 64 2" xfId="1342"/>
    <cellStyle name="Normal 74 64 2 2" xfId="2798"/>
    <cellStyle name="Normal 74 64 3" xfId="2071"/>
    <cellStyle name="Normal 74 64 4" xfId="3646"/>
    <cellStyle name="Normal 74 64 5" xfId="5093"/>
    <cellStyle name="Normal 74 65" xfId="604"/>
    <cellStyle name="Normal 74 65 2" xfId="1343"/>
    <cellStyle name="Normal 74 65 2 2" xfId="2799"/>
    <cellStyle name="Normal 74 65 3" xfId="2072"/>
    <cellStyle name="Normal 74 65 4" xfId="3647"/>
    <cellStyle name="Normal 74 65 5" xfId="5094"/>
    <cellStyle name="Normal 74 66" xfId="605"/>
    <cellStyle name="Normal 74 66 2" xfId="1344"/>
    <cellStyle name="Normal 74 66 2 2" xfId="2800"/>
    <cellStyle name="Normal 74 66 3" xfId="2073"/>
    <cellStyle name="Normal 74 66 4" xfId="3648"/>
    <cellStyle name="Normal 74 66 5" xfId="5095"/>
    <cellStyle name="Normal 74 67" xfId="606"/>
    <cellStyle name="Normal 74 67 2" xfId="1345"/>
    <cellStyle name="Normal 74 67 2 2" xfId="2801"/>
    <cellStyle name="Normal 74 67 3" xfId="2074"/>
    <cellStyle name="Normal 74 67 4" xfId="3649"/>
    <cellStyle name="Normal 74 67 5" xfId="5096"/>
    <cellStyle name="Normal 74 68" xfId="607"/>
    <cellStyle name="Normal 74 68 2" xfId="1346"/>
    <cellStyle name="Normal 74 68 2 2" xfId="2802"/>
    <cellStyle name="Normal 74 68 3" xfId="2075"/>
    <cellStyle name="Normal 74 68 4" xfId="3650"/>
    <cellStyle name="Normal 74 68 5" xfId="5097"/>
    <cellStyle name="Normal 74 69" xfId="608"/>
    <cellStyle name="Normal 74 69 2" xfId="1347"/>
    <cellStyle name="Normal 74 69 2 2" xfId="2803"/>
    <cellStyle name="Normal 74 69 3" xfId="2076"/>
    <cellStyle name="Normal 74 69 4" xfId="3651"/>
    <cellStyle name="Normal 74 69 5" xfId="5098"/>
    <cellStyle name="Normal 74 7" xfId="105"/>
    <cellStyle name="Normal 74 7 10" xfId="610"/>
    <cellStyle name="Normal 74 7 10 2" xfId="1349"/>
    <cellStyle name="Normal 74 7 10 2 2" xfId="2805"/>
    <cellStyle name="Normal 74 7 10 3" xfId="2078"/>
    <cellStyle name="Normal 74 7 10 4" xfId="3277"/>
    <cellStyle name="Normal 74 7 10 5" xfId="5100"/>
    <cellStyle name="Normal 74 7 11" xfId="611"/>
    <cellStyle name="Normal 74 7 11 2" xfId="1350"/>
    <cellStyle name="Normal 74 7 11 2 2" xfId="2806"/>
    <cellStyle name="Normal 74 7 11 3" xfId="2079"/>
    <cellStyle name="Normal 74 7 11 4" xfId="3282"/>
    <cellStyle name="Normal 74 7 11 5" xfId="5101"/>
    <cellStyle name="Normal 74 7 12" xfId="612"/>
    <cellStyle name="Normal 74 7 12 2" xfId="1351"/>
    <cellStyle name="Normal 74 7 12 2 2" xfId="2807"/>
    <cellStyle name="Normal 74 7 12 3" xfId="2080"/>
    <cellStyle name="Normal 74 7 12 4" xfId="3287"/>
    <cellStyle name="Normal 74 7 12 5" xfId="5102"/>
    <cellStyle name="Normal 74 7 13" xfId="613"/>
    <cellStyle name="Normal 74 7 13 2" xfId="1352"/>
    <cellStyle name="Normal 74 7 13 2 2" xfId="2808"/>
    <cellStyle name="Normal 74 7 13 3" xfId="2081"/>
    <cellStyle name="Normal 74 7 13 4" xfId="3292"/>
    <cellStyle name="Normal 74 7 13 5" xfId="5103"/>
    <cellStyle name="Normal 74 7 14" xfId="614"/>
    <cellStyle name="Normal 74 7 14 2" xfId="1353"/>
    <cellStyle name="Normal 74 7 14 2 2" xfId="2809"/>
    <cellStyle name="Normal 74 7 14 3" xfId="2082"/>
    <cellStyle name="Normal 74 7 14 4" xfId="3297"/>
    <cellStyle name="Normal 74 7 14 5" xfId="5104"/>
    <cellStyle name="Normal 74 7 15" xfId="615"/>
    <cellStyle name="Normal 74 7 15 2" xfId="1354"/>
    <cellStyle name="Normal 74 7 15 2 2" xfId="2810"/>
    <cellStyle name="Normal 74 7 15 3" xfId="2083"/>
    <cellStyle name="Normal 74 7 15 4" xfId="3302"/>
    <cellStyle name="Normal 74 7 15 5" xfId="5105"/>
    <cellStyle name="Normal 74 7 16" xfId="616"/>
    <cellStyle name="Normal 74 7 16 2" xfId="1355"/>
    <cellStyle name="Normal 74 7 16 2 2" xfId="2811"/>
    <cellStyle name="Normal 74 7 16 3" xfId="2084"/>
    <cellStyle name="Normal 74 7 16 4" xfId="3307"/>
    <cellStyle name="Normal 74 7 16 5" xfId="5106"/>
    <cellStyle name="Normal 74 7 17" xfId="617"/>
    <cellStyle name="Normal 74 7 17 2" xfId="1356"/>
    <cellStyle name="Normal 74 7 17 2 2" xfId="2812"/>
    <cellStyle name="Normal 74 7 17 3" xfId="2085"/>
    <cellStyle name="Normal 74 7 17 4" xfId="3312"/>
    <cellStyle name="Normal 74 7 17 5" xfId="5107"/>
    <cellStyle name="Normal 74 7 18" xfId="120"/>
    <cellStyle name="Normal 74 7 18 10" xfId="619"/>
    <cellStyle name="Normal 74 7 18 10 2" xfId="1358"/>
    <cellStyle name="Normal 74 7 18 10 2 2" xfId="2814"/>
    <cellStyle name="Normal 74 7 18 10 3" xfId="2087"/>
    <cellStyle name="Normal 74 7 18 10 4" xfId="3652"/>
    <cellStyle name="Normal 74 7 18 10 5" xfId="5109"/>
    <cellStyle name="Normal 74 7 18 11" xfId="620"/>
    <cellStyle name="Normal 74 7 18 11 2" xfId="1359"/>
    <cellStyle name="Normal 74 7 18 11 2 2" xfId="2815"/>
    <cellStyle name="Normal 74 7 18 11 3" xfId="2088"/>
    <cellStyle name="Normal 74 7 18 11 4" xfId="3653"/>
    <cellStyle name="Normal 74 7 18 11 5" xfId="5110"/>
    <cellStyle name="Normal 74 7 18 12" xfId="621"/>
    <cellStyle name="Normal 74 7 18 12 2" xfId="1360"/>
    <cellStyle name="Normal 74 7 18 12 2 2" xfId="2816"/>
    <cellStyle name="Normal 74 7 18 12 3" xfId="2089"/>
    <cellStyle name="Normal 74 7 18 12 4" xfId="3654"/>
    <cellStyle name="Normal 74 7 18 12 5" xfId="5111"/>
    <cellStyle name="Normal 74 7 18 13" xfId="622"/>
    <cellStyle name="Normal 74 7 18 13 2" xfId="1361"/>
    <cellStyle name="Normal 74 7 18 13 2 2" xfId="2817"/>
    <cellStyle name="Normal 74 7 18 13 3" xfId="2090"/>
    <cellStyle name="Normal 74 7 18 13 4" xfId="3655"/>
    <cellStyle name="Normal 74 7 18 13 5" xfId="5112"/>
    <cellStyle name="Normal 74 7 18 14" xfId="623"/>
    <cellStyle name="Normal 74 7 18 14 2" xfId="1362"/>
    <cellStyle name="Normal 74 7 18 14 2 2" xfId="2818"/>
    <cellStyle name="Normal 74 7 18 14 3" xfId="2091"/>
    <cellStyle name="Normal 74 7 18 14 4" xfId="3656"/>
    <cellStyle name="Normal 74 7 18 14 5" xfId="5113"/>
    <cellStyle name="Normal 74 7 18 15" xfId="624"/>
    <cellStyle name="Normal 74 7 18 15 2" xfId="1363"/>
    <cellStyle name="Normal 74 7 18 15 2 2" xfId="2819"/>
    <cellStyle name="Normal 74 7 18 15 3" xfId="2092"/>
    <cellStyle name="Normal 74 7 18 15 4" xfId="3657"/>
    <cellStyle name="Normal 74 7 18 15 5" xfId="5114"/>
    <cellStyle name="Normal 74 7 18 16" xfId="625"/>
    <cellStyle name="Normal 74 7 18 16 2" xfId="1364"/>
    <cellStyle name="Normal 74 7 18 16 2 2" xfId="2820"/>
    <cellStyle name="Normal 74 7 18 16 3" xfId="2093"/>
    <cellStyle name="Normal 74 7 18 16 4" xfId="3658"/>
    <cellStyle name="Normal 74 7 18 16 5" xfId="5115"/>
    <cellStyle name="Normal 74 7 18 17" xfId="626"/>
    <cellStyle name="Normal 74 7 18 17 2" xfId="1365"/>
    <cellStyle name="Normal 74 7 18 17 2 2" xfId="2821"/>
    <cellStyle name="Normal 74 7 18 17 3" xfId="2094"/>
    <cellStyle name="Normal 74 7 18 17 4" xfId="3659"/>
    <cellStyle name="Normal 74 7 18 17 5" xfId="5116"/>
    <cellStyle name="Normal 74 7 18 18" xfId="627"/>
    <cellStyle name="Normal 74 7 18 18 2" xfId="1366"/>
    <cellStyle name="Normal 74 7 18 18 2 2" xfId="2822"/>
    <cellStyle name="Normal 74 7 18 18 3" xfId="2095"/>
    <cellStyle name="Normal 74 7 18 18 4" xfId="3660"/>
    <cellStyle name="Normal 74 7 18 18 5" xfId="5117"/>
    <cellStyle name="Normal 74 7 18 19" xfId="628"/>
    <cellStyle name="Normal 74 7 18 19 2" xfId="1367"/>
    <cellStyle name="Normal 74 7 18 19 2 2" xfId="2823"/>
    <cellStyle name="Normal 74 7 18 19 3" xfId="2096"/>
    <cellStyle name="Normal 74 7 18 19 4" xfId="3661"/>
    <cellStyle name="Normal 74 7 18 19 5" xfId="5118"/>
    <cellStyle name="Normal 74 7 18 2" xfId="131"/>
    <cellStyle name="Normal 74 7 18 2 2" xfId="629"/>
    <cellStyle name="Normal 74 7 18 2 2 2" xfId="2097"/>
    <cellStyle name="Normal 74 7 18 2 3" xfId="881"/>
    <cellStyle name="Normal 74 7 18 2 3 2" xfId="2343"/>
    <cellStyle name="Normal 74 7 18 2 4" xfId="1368"/>
    <cellStyle name="Normal 74 7 18 2 4 2" xfId="2824"/>
    <cellStyle name="Normal 74 7 18 2 5" xfId="1626"/>
    <cellStyle name="Normal 74 7 18 2 6" xfId="3343"/>
    <cellStyle name="Normal 74 7 18 2 7" xfId="5119"/>
    <cellStyle name="Normal 74 7 18 20" xfId="630"/>
    <cellStyle name="Normal 74 7 18 20 2" xfId="1369"/>
    <cellStyle name="Normal 74 7 18 20 2 2" xfId="2825"/>
    <cellStyle name="Normal 74 7 18 20 3" xfId="2098"/>
    <cellStyle name="Normal 74 7 18 20 4" xfId="3662"/>
    <cellStyle name="Normal 74 7 18 20 5" xfId="5120"/>
    <cellStyle name="Normal 74 7 18 21" xfId="631"/>
    <cellStyle name="Normal 74 7 18 21 2" xfId="1370"/>
    <cellStyle name="Normal 74 7 18 21 2 2" xfId="2826"/>
    <cellStyle name="Normal 74 7 18 21 3" xfId="2099"/>
    <cellStyle name="Normal 74 7 18 21 4" xfId="3663"/>
    <cellStyle name="Normal 74 7 18 21 5" xfId="5121"/>
    <cellStyle name="Normal 74 7 18 22" xfId="632"/>
    <cellStyle name="Normal 74 7 18 22 2" xfId="1371"/>
    <cellStyle name="Normal 74 7 18 22 2 2" xfId="2827"/>
    <cellStyle name="Normal 74 7 18 22 3" xfId="2100"/>
    <cellStyle name="Normal 74 7 18 22 4" xfId="3664"/>
    <cellStyle name="Normal 74 7 18 22 5" xfId="5122"/>
    <cellStyle name="Normal 74 7 18 23" xfId="633"/>
    <cellStyle name="Normal 74 7 18 23 2" xfId="1372"/>
    <cellStyle name="Normal 74 7 18 23 2 2" xfId="2828"/>
    <cellStyle name="Normal 74 7 18 23 3" xfId="2101"/>
    <cellStyle name="Normal 74 7 18 23 4" xfId="3665"/>
    <cellStyle name="Normal 74 7 18 23 5" xfId="5123"/>
    <cellStyle name="Normal 74 7 18 24" xfId="634"/>
    <cellStyle name="Normal 74 7 18 24 2" xfId="1373"/>
    <cellStyle name="Normal 74 7 18 24 2 2" xfId="2829"/>
    <cellStyle name="Normal 74 7 18 24 3" xfId="2102"/>
    <cellStyle name="Normal 74 7 18 24 4" xfId="3666"/>
    <cellStyle name="Normal 74 7 18 24 5" xfId="5124"/>
    <cellStyle name="Normal 74 7 18 25" xfId="635"/>
    <cellStyle name="Normal 74 7 18 25 2" xfId="1374"/>
    <cellStyle name="Normal 74 7 18 25 2 2" xfId="2830"/>
    <cellStyle name="Normal 74 7 18 25 3" xfId="2103"/>
    <cellStyle name="Normal 74 7 18 25 4" xfId="3667"/>
    <cellStyle name="Normal 74 7 18 25 5" xfId="5125"/>
    <cellStyle name="Normal 74 7 18 26" xfId="636"/>
    <cellStyle name="Normal 74 7 18 26 2" xfId="1375"/>
    <cellStyle name="Normal 74 7 18 26 2 2" xfId="2831"/>
    <cellStyle name="Normal 74 7 18 26 3" xfId="2104"/>
    <cellStyle name="Normal 74 7 18 26 4" xfId="3668"/>
    <cellStyle name="Normal 74 7 18 26 5" xfId="5126"/>
    <cellStyle name="Normal 74 7 18 27" xfId="637"/>
    <cellStyle name="Normal 74 7 18 27 2" xfId="1376"/>
    <cellStyle name="Normal 74 7 18 27 2 2" xfId="2832"/>
    <cellStyle name="Normal 74 7 18 27 3" xfId="2105"/>
    <cellStyle name="Normal 74 7 18 27 4" xfId="3669"/>
    <cellStyle name="Normal 74 7 18 27 5" xfId="5127"/>
    <cellStyle name="Normal 74 7 18 28" xfId="638"/>
    <cellStyle name="Normal 74 7 18 28 2" xfId="1377"/>
    <cellStyle name="Normal 74 7 18 28 2 2" xfId="2833"/>
    <cellStyle name="Normal 74 7 18 28 3" xfId="2106"/>
    <cellStyle name="Normal 74 7 18 28 4" xfId="3670"/>
    <cellStyle name="Normal 74 7 18 28 5" xfId="5128"/>
    <cellStyle name="Normal 74 7 18 29" xfId="639"/>
    <cellStyle name="Normal 74 7 18 29 2" xfId="1378"/>
    <cellStyle name="Normal 74 7 18 29 2 2" xfId="2834"/>
    <cellStyle name="Normal 74 7 18 29 3" xfId="2107"/>
    <cellStyle name="Normal 74 7 18 29 4" xfId="3671"/>
    <cellStyle name="Normal 74 7 18 29 5" xfId="5129"/>
    <cellStyle name="Normal 74 7 18 3" xfId="618"/>
    <cellStyle name="Normal 74 7 18 3 2" xfId="1379"/>
    <cellStyle name="Normal 74 7 18 3 2 2" xfId="2835"/>
    <cellStyle name="Normal 74 7 18 3 3" xfId="2086"/>
    <cellStyle name="Normal 74 7 18 3 4" xfId="3351"/>
    <cellStyle name="Normal 74 7 18 3 5" xfId="5130"/>
    <cellStyle name="Normal 74 7 18 30" xfId="640"/>
    <cellStyle name="Normal 74 7 18 30 2" xfId="1380"/>
    <cellStyle name="Normal 74 7 18 30 2 2" xfId="2836"/>
    <cellStyle name="Normal 74 7 18 30 3" xfId="2108"/>
    <cellStyle name="Normal 74 7 18 30 4" xfId="3672"/>
    <cellStyle name="Normal 74 7 18 30 5" xfId="5131"/>
    <cellStyle name="Normal 74 7 18 31" xfId="641"/>
    <cellStyle name="Normal 74 7 18 31 2" xfId="1381"/>
    <cellStyle name="Normal 74 7 18 31 2 2" xfId="2837"/>
    <cellStyle name="Normal 74 7 18 31 3" xfId="2109"/>
    <cellStyle name="Normal 74 7 18 31 4" xfId="3673"/>
    <cellStyle name="Normal 74 7 18 31 5" xfId="5132"/>
    <cellStyle name="Normal 74 7 18 32" xfId="642"/>
    <cellStyle name="Normal 74 7 18 32 2" xfId="1382"/>
    <cellStyle name="Normal 74 7 18 32 2 2" xfId="2838"/>
    <cellStyle name="Normal 74 7 18 32 3" xfId="2110"/>
    <cellStyle name="Normal 74 7 18 32 4" xfId="3674"/>
    <cellStyle name="Normal 74 7 18 32 5" xfId="5133"/>
    <cellStyle name="Normal 74 7 18 33" xfId="643"/>
    <cellStyle name="Normal 74 7 18 33 2" xfId="1383"/>
    <cellStyle name="Normal 74 7 18 33 2 2" xfId="2839"/>
    <cellStyle name="Normal 74 7 18 33 3" xfId="2111"/>
    <cellStyle name="Normal 74 7 18 33 4" xfId="3675"/>
    <cellStyle name="Normal 74 7 18 33 5" xfId="5134"/>
    <cellStyle name="Normal 74 7 18 34" xfId="644"/>
    <cellStyle name="Normal 74 7 18 34 2" xfId="1384"/>
    <cellStyle name="Normal 74 7 18 34 2 2" xfId="2840"/>
    <cellStyle name="Normal 74 7 18 34 3" xfId="2112"/>
    <cellStyle name="Normal 74 7 18 34 4" xfId="3676"/>
    <cellStyle name="Normal 74 7 18 34 5" xfId="5135"/>
    <cellStyle name="Normal 74 7 18 35" xfId="645"/>
    <cellStyle name="Normal 74 7 18 35 2" xfId="1385"/>
    <cellStyle name="Normal 74 7 18 35 2 2" xfId="2841"/>
    <cellStyle name="Normal 74 7 18 35 3" xfId="2113"/>
    <cellStyle name="Normal 74 7 18 35 4" xfId="3677"/>
    <cellStyle name="Normal 74 7 18 35 5" xfId="5136"/>
    <cellStyle name="Normal 74 7 18 36" xfId="646"/>
    <cellStyle name="Normal 74 7 18 36 2" xfId="1386"/>
    <cellStyle name="Normal 74 7 18 36 2 2" xfId="2842"/>
    <cellStyle name="Normal 74 7 18 36 3" xfId="2114"/>
    <cellStyle name="Normal 74 7 18 36 4" xfId="3678"/>
    <cellStyle name="Normal 74 7 18 36 5" xfId="5137"/>
    <cellStyle name="Normal 74 7 18 37" xfId="647"/>
    <cellStyle name="Normal 74 7 18 37 2" xfId="1387"/>
    <cellStyle name="Normal 74 7 18 37 2 2" xfId="2843"/>
    <cellStyle name="Normal 74 7 18 37 3" xfId="2115"/>
    <cellStyle name="Normal 74 7 18 37 4" xfId="3679"/>
    <cellStyle name="Normal 74 7 18 37 5" xfId="5138"/>
    <cellStyle name="Normal 74 7 18 38" xfId="648"/>
    <cellStyle name="Normal 74 7 18 38 2" xfId="1388"/>
    <cellStyle name="Normal 74 7 18 38 2 2" xfId="2844"/>
    <cellStyle name="Normal 74 7 18 38 3" xfId="2116"/>
    <cellStyle name="Normal 74 7 18 38 4" xfId="3680"/>
    <cellStyle name="Normal 74 7 18 38 5" xfId="5139"/>
    <cellStyle name="Normal 74 7 18 39" xfId="649"/>
    <cellStyle name="Normal 74 7 18 39 2" xfId="1389"/>
    <cellStyle name="Normal 74 7 18 39 2 2" xfId="2845"/>
    <cellStyle name="Normal 74 7 18 39 3" xfId="2117"/>
    <cellStyle name="Normal 74 7 18 39 4" xfId="3681"/>
    <cellStyle name="Normal 74 7 18 39 5" xfId="5140"/>
    <cellStyle name="Normal 74 7 18 4" xfId="650"/>
    <cellStyle name="Normal 74 7 18 4 2" xfId="1390"/>
    <cellStyle name="Normal 74 7 18 4 2 2" xfId="2846"/>
    <cellStyle name="Normal 74 7 18 4 3" xfId="2118"/>
    <cellStyle name="Normal 74 7 18 4 4" xfId="3359"/>
    <cellStyle name="Normal 74 7 18 4 5" xfId="5141"/>
    <cellStyle name="Normal 74 7 18 40" xfId="651"/>
    <cellStyle name="Normal 74 7 18 40 2" xfId="1391"/>
    <cellStyle name="Normal 74 7 18 40 2 2" xfId="2847"/>
    <cellStyle name="Normal 74 7 18 40 3" xfId="2119"/>
    <cellStyle name="Normal 74 7 18 40 4" xfId="3682"/>
    <cellStyle name="Normal 74 7 18 40 5" xfId="5142"/>
    <cellStyle name="Normal 74 7 18 41" xfId="652"/>
    <cellStyle name="Normal 74 7 18 41 2" xfId="1392"/>
    <cellStyle name="Normal 74 7 18 41 2 2" xfId="2848"/>
    <cellStyle name="Normal 74 7 18 41 3" xfId="2120"/>
    <cellStyle name="Normal 74 7 18 41 4" xfId="3683"/>
    <cellStyle name="Normal 74 7 18 41 5" xfId="5143"/>
    <cellStyle name="Normal 74 7 18 42" xfId="653"/>
    <cellStyle name="Normal 74 7 18 42 2" xfId="1393"/>
    <cellStyle name="Normal 74 7 18 42 2 2" xfId="2849"/>
    <cellStyle name="Normal 74 7 18 42 3" xfId="2121"/>
    <cellStyle name="Normal 74 7 18 42 4" xfId="3684"/>
    <cellStyle name="Normal 74 7 18 42 5" xfId="5144"/>
    <cellStyle name="Normal 74 7 18 43" xfId="880"/>
    <cellStyle name="Normal 74 7 18 43 2" xfId="2342"/>
    <cellStyle name="Normal 74 7 18 44" xfId="1357"/>
    <cellStyle name="Normal 74 7 18 44 2" xfId="2813"/>
    <cellStyle name="Normal 74 7 18 45" xfId="1618"/>
    <cellStyle name="Normal 74 7 18 46" xfId="3060"/>
    <cellStyle name="Normal 74 7 18 47" xfId="5108"/>
    <cellStyle name="Normal 74 7 18 5" xfId="654"/>
    <cellStyle name="Normal 74 7 18 5 2" xfId="1394"/>
    <cellStyle name="Normal 74 7 18 5 2 2" xfId="2850"/>
    <cellStyle name="Normal 74 7 18 5 3" xfId="2122"/>
    <cellStyle name="Normal 74 7 18 5 4" xfId="3367"/>
    <cellStyle name="Normal 74 7 18 5 5" xfId="5145"/>
    <cellStyle name="Normal 74 7 18 6" xfId="655"/>
    <cellStyle name="Normal 74 7 18 6 2" xfId="1395"/>
    <cellStyle name="Normal 74 7 18 6 2 2" xfId="2851"/>
    <cellStyle name="Normal 74 7 18 6 3" xfId="2123"/>
    <cellStyle name="Normal 74 7 18 6 4" xfId="3374"/>
    <cellStyle name="Normal 74 7 18 6 5" xfId="5146"/>
    <cellStyle name="Normal 74 7 18 7" xfId="656"/>
    <cellStyle name="Normal 74 7 18 7 2" xfId="1396"/>
    <cellStyle name="Normal 74 7 18 7 2 2" xfId="2852"/>
    <cellStyle name="Normal 74 7 18 7 3" xfId="2124"/>
    <cellStyle name="Normal 74 7 18 7 4" xfId="3382"/>
    <cellStyle name="Normal 74 7 18 7 5" xfId="5147"/>
    <cellStyle name="Normal 74 7 18 8" xfId="657"/>
    <cellStyle name="Normal 74 7 18 8 2" xfId="1397"/>
    <cellStyle name="Normal 74 7 18 8 2 2" xfId="2853"/>
    <cellStyle name="Normal 74 7 18 8 3" xfId="2125"/>
    <cellStyle name="Normal 74 7 18 8 4" xfId="3390"/>
    <cellStyle name="Normal 74 7 18 8 5" xfId="5148"/>
    <cellStyle name="Normal 74 7 18 9" xfId="658"/>
    <cellStyle name="Normal 74 7 18 9 2" xfId="1398"/>
    <cellStyle name="Normal 74 7 18 9 2 2" xfId="2854"/>
    <cellStyle name="Normal 74 7 18 9 3" xfId="2126"/>
    <cellStyle name="Normal 74 7 18 9 4" xfId="3396"/>
    <cellStyle name="Normal 74 7 18 9 5" xfId="5149"/>
    <cellStyle name="Normal 74 7 19" xfId="659"/>
    <cellStyle name="Normal 74 7 19 2" xfId="1399"/>
    <cellStyle name="Normal 74 7 19 2 2" xfId="2855"/>
    <cellStyle name="Normal 74 7 19 3" xfId="2127"/>
    <cellStyle name="Normal 74 7 19 4" xfId="3321"/>
    <cellStyle name="Normal 74 7 19 5" xfId="5150"/>
    <cellStyle name="Normal 74 7 2" xfId="119"/>
    <cellStyle name="Normal 74 7 2 2" xfId="660"/>
    <cellStyle name="Normal 74 7 2 2 2" xfId="2128"/>
    <cellStyle name="Normal 74 7 2 3" xfId="882"/>
    <cellStyle name="Normal 74 7 2 3 2" xfId="2344"/>
    <cellStyle name="Normal 74 7 2 4" xfId="1400"/>
    <cellStyle name="Normal 74 7 2 4 2" xfId="2856"/>
    <cellStyle name="Normal 74 7 2 5" xfId="1617"/>
    <cellStyle name="Normal 74 7 2 6" xfId="3238"/>
    <cellStyle name="Normal 74 7 2 7" xfId="5151"/>
    <cellStyle name="Normal 74 7 20" xfId="661"/>
    <cellStyle name="Normal 74 7 20 2" xfId="1401"/>
    <cellStyle name="Normal 74 7 20 2 2" xfId="2857"/>
    <cellStyle name="Normal 74 7 20 3" xfId="2129"/>
    <cellStyle name="Normal 74 7 20 4" xfId="3327"/>
    <cellStyle name="Normal 74 7 20 5" xfId="5152"/>
    <cellStyle name="Normal 74 7 21" xfId="662"/>
    <cellStyle name="Normal 74 7 21 2" xfId="1402"/>
    <cellStyle name="Normal 74 7 21 2 2" xfId="2858"/>
    <cellStyle name="Normal 74 7 21 3" xfId="2130"/>
    <cellStyle name="Normal 74 7 21 4" xfId="3332"/>
    <cellStyle name="Normal 74 7 21 5" xfId="5153"/>
    <cellStyle name="Normal 74 7 22" xfId="663"/>
    <cellStyle name="Normal 74 7 22 2" xfId="1403"/>
    <cellStyle name="Normal 74 7 22 2 2" xfId="2859"/>
    <cellStyle name="Normal 74 7 22 3" xfId="2131"/>
    <cellStyle name="Normal 74 7 22 4" xfId="3338"/>
    <cellStyle name="Normal 74 7 22 5" xfId="5154"/>
    <cellStyle name="Normal 74 7 23" xfId="664"/>
    <cellStyle name="Normal 74 7 23 2" xfId="1404"/>
    <cellStyle name="Normal 74 7 23 2 2" xfId="2860"/>
    <cellStyle name="Normal 74 7 23 3" xfId="2132"/>
    <cellStyle name="Normal 74 7 23 4" xfId="3346"/>
    <cellStyle name="Normal 74 7 23 5" xfId="5155"/>
    <cellStyle name="Normal 74 7 24" xfId="665"/>
    <cellStyle name="Normal 74 7 24 2" xfId="1405"/>
    <cellStyle name="Normal 74 7 24 2 2" xfId="2861"/>
    <cellStyle name="Normal 74 7 24 3" xfId="2133"/>
    <cellStyle name="Normal 74 7 24 4" xfId="3354"/>
    <cellStyle name="Normal 74 7 24 5" xfId="5156"/>
    <cellStyle name="Normal 74 7 25" xfId="666"/>
    <cellStyle name="Normal 74 7 25 2" xfId="1406"/>
    <cellStyle name="Normal 74 7 25 2 2" xfId="2862"/>
    <cellStyle name="Normal 74 7 25 3" xfId="2134"/>
    <cellStyle name="Normal 74 7 25 4" xfId="3362"/>
    <cellStyle name="Normal 74 7 25 5" xfId="5157"/>
    <cellStyle name="Normal 74 7 26" xfId="667"/>
    <cellStyle name="Normal 74 7 26 2" xfId="1407"/>
    <cellStyle name="Normal 74 7 26 2 2" xfId="2863"/>
    <cellStyle name="Normal 74 7 26 3" xfId="2135"/>
    <cellStyle name="Normal 74 7 26 4" xfId="3370"/>
    <cellStyle name="Normal 74 7 26 5" xfId="5158"/>
    <cellStyle name="Normal 74 7 27" xfId="668"/>
    <cellStyle name="Normal 74 7 27 2" xfId="1408"/>
    <cellStyle name="Normal 74 7 27 2 2" xfId="2864"/>
    <cellStyle name="Normal 74 7 27 3" xfId="2136"/>
    <cellStyle name="Normal 74 7 27 4" xfId="3378"/>
    <cellStyle name="Normal 74 7 27 5" xfId="5159"/>
    <cellStyle name="Normal 74 7 28" xfId="669"/>
    <cellStyle name="Normal 74 7 28 2" xfId="1409"/>
    <cellStyle name="Normal 74 7 28 2 2" xfId="2865"/>
    <cellStyle name="Normal 74 7 28 3" xfId="2137"/>
    <cellStyle name="Normal 74 7 28 4" xfId="3386"/>
    <cellStyle name="Normal 74 7 28 5" xfId="5160"/>
    <cellStyle name="Normal 74 7 29" xfId="670"/>
    <cellStyle name="Normal 74 7 29 2" xfId="1410"/>
    <cellStyle name="Normal 74 7 29 2 2" xfId="2866"/>
    <cellStyle name="Normal 74 7 29 3" xfId="2138"/>
    <cellStyle name="Normal 74 7 29 4" xfId="3394"/>
    <cellStyle name="Normal 74 7 29 5" xfId="5161"/>
    <cellStyle name="Normal 74 7 3" xfId="130"/>
    <cellStyle name="Normal 74 7 3 2" xfId="671"/>
    <cellStyle name="Normal 74 7 3 2 2" xfId="2139"/>
    <cellStyle name="Normal 74 7 3 3" xfId="883"/>
    <cellStyle name="Normal 74 7 3 3 2" xfId="2345"/>
    <cellStyle name="Normal 74 7 3 4" xfId="1411"/>
    <cellStyle name="Normal 74 7 3 4 2" xfId="2867"/>
    <cellStyle name="Normal 74 7 3 5" xfId="1625"/>
    <cellStyle name="Normal 74 7 3 6" xfId="3243"/>
    <cellStyle name="Normal 74 7 3 7" xfId="5162"/>
    <cellStyle name="Normal 74 7 30" xfId="672"/>
    <cellStyle name="Normal 74 7 30 2" xfId="1412"/>
    <cellStyle name="Normal 74 7 30 2 2" xfId="2868"/>
    <cellStyle name="Normal 74 7 30 3" xfId="2140"/>
    <cellStyle name="Normal 74 7 30 4" xfId="3400"/>
    <cellStyle name="Normal 74 7 30 5" xfId="5163"/>
    <cellStyle name="Normal 74 7 31" xfId="673"/>
    <cellStyle name="Normal 74 7 31 2" xfId="1413"/>
    <cellStyle name="Normal 74 7 31 2 2" xfId="2869"/>
    <cellStyle name="Normal 74 7 31 3" xfId="2141"/>
    <cellStyle name="Normal 74 7 31 4" xfId="3685"/>
    <cellStyle name="Normal 74 7 31 5" xfId="5164"/>
    <cellStyle name="Normal 74 7 32" xfId="674"/>
    <cellStyle name="Normal 74 7 32 2" xfId="1414"/>
    <cellStyle name="Normal 74 7 32 2 2" xfId="2870"/>
    <cellStyle name="Normal 74 7 32 3" xfId="2142"/>
    <cellStyle name="Normal 74 7 32 4" xfId="3686"/>
    <cellStyle name="Normal 74 7 32 5" xfId="5165"/>
    <cellStyle name="Normal 74 7 33" xfId="675"/>
    <cellStyle name="Normal 74 7 33 2" xfId="1415"/>
    <cellStyle name="Normal 74 7 33 2 2" xfId="2871"/>
    <cellStyle name="Normal 74 7 33 3" xfId="2143"/>
    <cellStyle name="Normal 74 7 33 4" xfId="3687"/>
    <cellStyle name="Normal 74 7 33 5" xfId="5166"/>
    <cellStyle name="Normal 74 7 34" xfId="676"/>
    <cellStyle name="Normal 74 7 34 2" xfId="1416"/>
    <cellStyle name="Normal 74 7 34 2 2" xfId="2872"/>
    <cellStyle name="Normal 74 7 34 3" xfId="2144"/>
    <cellStyle name="Normal 74 7 34 4" xfId="3688"/>
    <cellStyle name="Normal 74 7 34 5" xfId="5167"/>
    <cellStyle name="Normal 74 7 35" xfId="677"/>
    <cellStyle name="Normal 74 7 35 2" xfId="1417"/>
    <cellStyle name="Normal 74 7 35 2 2" xfId="2873"/>
    <cellStyle name="Normal 74 7 35 3" xfId="2145"/>
    <cellStyle name="Normal 74 7 35 4" xfId="3689"/>
    <cellStyle name="Normal 74 7 35 5" xfId="5168"/>
    <cellStyle name="Normal 74 7 36" xfId="678"/>
    <cellStyle name="Normal 74 7 36 2" xfId="1418"/>
    <cellStyle name="Normal 74 7 36 2 2" xfId="2874"/>
    <cellStyle name="Normal 74 7 36 3" xfId="2146"/>
    <cellStyle name="Normal 74 7 36 4" xfId="3690"/>
    <cellStyle name="Normal 74 7 36 5" xfId="5169"/>
    <cellStyle name="Normal 74 7 37" xfId="679"/>
    <cellStyle name="Normal 74 7 37 2" xfId="1419"/>
    <cellStyle name="Normal 74 7 37 2 2" xfId="2875"/>
    <cellStyle name="Normal 74 7 37 3" xfId="2147"/>
    <cellStyle name="Normal 74 7 37 4" xfId="3691"/>
    <cellStyle name="Normal 74 7 37 5" xfId="5170"/>
    <cellStyle name="Normal 74 7 38" xfId="680"/>
    <cellStyle name="Normal 74 7 38 2" xfId="1420"/>
    <cellStyle name="Normal 74 7 38 2 2" xfId="2876"/>
    <cellStyle name="Normal 74 7 38 3" xfId="2148"/>
    <cellStyle name="Normal 74 7 38 4" xfId="3692"/>
    <cellStyle name="Normal 74 7 38 5" xfId="5171"/>
    <cellStyle name="Normal 74 7 39" xfId="681"/>
    <cellStyle name="Normal 74 7 39 2" xfId="1421"/>
    <cellStyle name="Normal 74 7 39 2 2" xfId="2877"/>
    <cellStyle name="Normal 74 7 39 3" xfId="2149"/>
    <cellStyle name="Normal 74 7 39 4" xfId="3693"/>
    <cellStyle name="Normal 74 7 39 5" xfId="5172"/>
    <cellStyle name="Normal 74 7 4" xfId="609"/>
    <cellStyle name="Normal 74 7 4 2" xfId="1422"/>
    <cellStyle name="Normal 74 7 4 2 2" xfId="2878"/>
    <cellStyle name="Normal 74 7 4 3" xfId="2077"/>
    <cellStyle name="Normal 74 7 4 4" xfId="3248"/>
    <cellStyle name="Normal 74 7 4 5" xfId="5173"/>
    <cellStyle name="Normal 74 7 40" xfId="682"/>
    <cellStyle name="Normal 74 7 40 2" xfId="1423"/>
    <cellStyle name="Normal 74 7 40 2 2" xfId="2879"/>
    <cellStyle name="Normal 74 7 40 3" xfId="2150"/>
    <cellStyle name="Normal 74 7 40 4" xfId="3694"/>
    <cellStyle name="Normal 74 7 40 5" xfId="5174"/>
    <cellStyle name="Normal 74 7 41" xfId="683"/>
    <cellStyle name="Normal 74 7 41 2" xfId="1424"/>
    <cellStyle name="Normal 74 7 41 2 2" xfId="2880"/>
    <cellStyle name="Normal 74 7 41 3" xfId="2151"/>
    <cellStyle name="Normal 74 7 41 4" xfId="3695"/>
    <cellStyle name="Normal 74 7 41 5" xfId="5175"/>
    <cellStyle name="Normal 74 7 42" xfId="684"/>
    <cellStyle name="Normal 74 7 42 2" xfId="1425"/>
    <cellStyle name="Normal 74 7 42 2 2" xfId="2881"/>
    <cellStyle name="Normal 74 7 42 3" xfId="2152"/>
    <cellStyle name="Normal 74 7 42 4" xfId="3696"/>
    <cellStyle name="Normal 74 7 42 5" xfId="5176"/>
    <cellStyle name="Normal 74 7 43" xfId="685"/>
    <cellStyle name="Normal 74 7 43 2" xfId="1426"/>
    <cellStyle name="Normal 74 7 43 2 2" xfId="2882"/>
    <cellStyle name="Normal 74 7 43 3" xfId="2153"/>
    <cellStyle name="Normal 74 7 43 4" xfId="3697"/>
    <cellStyle name="Normal 74 7 43 5" xfId="5177"/>
    <cellStyle name="Normal 74 7 44" xfId="686"/>
    <cellStyle name="Normal 74 7 44 2" xfId="1427"/>
    <cellStyle name="Normal 74 7 44 2 2" xfId="2883"/>
    <cellStyle name="Normal 74 7 44 3" xfId="2154"/>
    <cellStyle name="Normal 74 7 44 4" xfId="3698"/>
    <cellStyle name="Normal 74 7 44 5" xfId="5178"/>
    <cellStyle name="Normal 74 7 45" xfId="687"/>
    <cellStyle name="Normal 74 7 45 2" xfId="1428"/>
    <cellStyle name="Normal 74 7 45 2 2" xfId="2884"/>
    <cellStyle name="Normal 74 7 45 3" xfId="2155"/>
    <cellStyle name="Normal 74 7 45 4" xfId="3699"/>
    <cellStyle name="Normal 74 7 45 5" xfId="5179"/>
    <cellStyle name="Normal 74 7 46" xfId="688"/>
    <cellStyle name="Normal 74 7 46 2" xfId="1429"/>
    <cellStyle name="Normal 74 7 46 2 2" xfId="2885"/>
    <cellStyle name="Normal 74 7 46 3" xfId="2156"/>
    <cellStyle name="Normal 74 7 46 4" xfId="3700"/>
    <cellStyle name="Normal 74 7 46 5" xfId="5180"/>
    <cellStyle name="Normal 74 7 47" xfId="689"/>
    <cellStyle name="Normal 74 7 47 2" xfId="1430"/>
    <cellStyle name="Normal 74 7 47 2 2" xfId="2886"/>
    <cellStyle name="Normal 74 7 47 3" xfId="2157"/>
    <cellStyle name="Normal 74 7 47 4" xfId="3701"/>
    <cellStyle name="Normal 74 7 47 5" xfId="5181"/>
    <cellStyle name="Normal 74 7 48" xfId="690"/>
    <cellStyle name="Normal 74 7 48 2" xfId="1431"/>
    <cellStyle name="Normal 74 7 48 2 2" xfId="2887"/>
    <cellStyle name="Normal 74 7 48 3" xfId="2158"/>
    <cellStyle name="Normal 74 7 48 4" xfId="3702"/>
    <cellStyle name="Normal 74 7 48 5" xfId="5182"/>
    <cellStyle name="Normal 74 7 49" xfId="691"/>
    <cellStyle name="Normal 74 7 49 2" xfId="1432"/>
    <cellStyle name="Normal 74 7 49 2 2" xfId="2888"/>
    <cellStyle name="Normal 74 7 49 3" xfId="2159"/>
    <cellStyle name="Normal 74 7 49 4" xfId="3703"/>
    <cellStyle name="Normal 74 7 49 5" xfId="5183"/>
    <cellStyle name="Normal 74 7 5" xfId="692"/>
    <cellStyle name="Normal 74 7 5 2" xfId="1433"/>
    <cellStyle name="Normal 74 7 5 2 2" xfId="2889"/>
    <cellStyle name="Normal 74 7 5 3" xfId="2160"/>
    <cellStyle name="Normal 74 7 5 4" xfId="3253"/>
    <cellStyle name="Normal 74 7 5 5" xfId="5184"/>
    <cellStyle name="Normal 74 7 50" xfId="693"/>
    <cellStyle name="Normal 74 7 50 2" xfId="1434"/>
    <cellStyle name="Normal 74 7 50 2 2" xfId="2890"/>
    <cellStyle name="Normal 74 7 50 3" xfId="2161"/>
    <cellStyle name="Normal 74 7 50 4" xfId="3704"/>
    <cellStyle name="Normal 74 7 50 5" xfId="5185"/>
    <cellStyle name="Normal 74 7 51" xfId="694"/>
    <cellStyle name="Normal 74 7 51 2" xfId="1435"/>
    <cellStyle name="Normal 74 7 51 2 2" xfId="2891"/>
    <cellStyle name="Normal 74 7 51 3" xfId="2162"/>
    <cellStyle name="Normal 74 7 51 4" xfId="3705"/>
    <cellStyle name="Normal 74 7 51 5" xfId="5186"/>
    <cellStyle name="Normal 74 7 52" xfId="695"/>
    <cellStyle name="Normal 74 7 52 2" xfId="1436"/>
    <cellStyle name="Normal 74 7 52 2 2" xfId="2892"/>
    <cellStyle name="Normal 74 7 52 3" xfId="2163"/>
    <cellStyle name="Normal 74 7 52 4" xfId="3706"/>
    <cellStyle name="Normal 74 7 52 5" xfId="5187"/>
    <cellStyle name="Normal 74 7 53" xfId="696"/>
    <cellStyle name="Normal 74 7 53 2" xfId="1437"/>
    <cellStyle name="Normal 74 7 53 2 2" xfId="2893"/>
    <cellStyle name="Normal 74 7 53 3" xfId="2164"/>
    <cellStyle name="Normal 74 7 53 4" xfId="3707"/>
    <cellStyle name="Normal 74 7 53 5" xfId="5188"/>
    <cellStyle name="Normal 74 7 54" xfId="697"/>
    <cellStyle name="Normal 74 7 54 2" xfId="1438"/>
    <cellStyle name="Normal 74 7 54 2 2" xfId="2894"/>
    <cellStyle name="Normal 74 7 54 3" xfId="2165"/>
    <cellStyle name="Normal 74 7 54 4" xfId="3708"/>
    <cellStyle name="Normal 74 7 54 5" xfId="5189"/>
    <cellStyle name="Normal 74 7 55" xfId="698"/>
    <cellStyle name="Normal 74 7 55 2" xfId="1439"/>
    <cellStyle name="Normal 74 7 55 2 2" xfId="2895"/>
    <cellStyle name="Normal 74 7 55 3" xfId="2166"/>
    <cellStyle name="Normal 74 7 55 4" xfId="3709"/>
    <cellStyle name="Normal 74 7 55 5" xfId="5190"/>
    <cellStyle name="Normal 74 7 56" xfId="699"/>
    <cellStyle name="Normal 74 7 56 2" xfId="1440"/>
    <cellStyle name="Normal 74 7 56 2 2" xfId="2896"/>
    <cellStyle name="Normal 74 7 56 3" xfId="2167"/>
    <cellStyle name="Normal 74 7 56 4" xfId="3710"/>
    <cellStyle name="Normal 74 7 56 5" xfId="5191"/>
    <cellStyle name="Normal 74 7 57" xfId="700"/>
    <cellStyle name="Normal 74 7 57 2" xfId="1441"/>
    <cellStyle name="Normal 74 7 57 2 2" xfId="2897"/>
    <cellStyle name="Normal 74 7 57 3" xfId="2168"/>
    <cellStyle name="Normal 74 7 57 4" xfId="3711"/>
    <cellStyle name="Normal 74 7 57 5" xfId="5192"/>
    <cellStyle name="Normal 74 7 58" xfId="701"/>
    <cellStyle name="Normal 74 7 58 2" xfId="1442"/>
    <cellStyle name="Normal 74 7 58 2 2" xfId="2898"/>
    <cellStyle name="Normal 74 7 58 3" xfId="2169"/>
    <cellStyle name="Normal 74 7 58 4" xfId="3712"/>
    <cellStyle name="Normal 74 7 58 5" xfId="5193"/>
    <cellStyle name="Normal 74 7 59" xfId="702"/>
    <cellStyle name="Normal 74 7 59 2" xfId="1443"/>
    <cellStyle name="Normal 74 7 59 2 2" xfId="2899"/>
    <cellStyle name="Normal 74 7 59 3" xfId="2170"/>
    <cellStyle name="Normal 74 7 59 4" xfId="3713"/>
    <cellStyle name="Normal 74 7 59 5" xfId="5194"/>
    <cellStyle name="Normal 74 7 6" xfId="703"/>
    <cellStyle name="Normal 74 7 6 2" xfId="1444"/>
    <cellStyle name="Normal 74 7 6 2 2" xfId="2900"/>
    <cellStyle name="Normal 74 7 6 3" xfId="2171"/>
    <cellStyle name="Normal 74 7 6 4" xfId="3258"/>
    <cellStyle name="Normal 74 7 6 5" xfId="5195"/>
    <cellStyle name="Normal 74 7 60" xfId="704"/>
    <cellStyle name="Normal 74 7 60 2" xfId="1445"/>
    <cellStyle name="Normal 74 7 60 2 2" xfId="2901"/>
    <cellStyle name="Normal 74 7 60 3" xfId="2172"/>
    <cellStyle name="Normal 74 7 60 4" xfId="3714"/>
    <cellStyle name="Normal 74 7 60 5" xfId="5196"/>
    <cellStyle name="Normal 74 7 61" xfId="705"/>
    <cellStyle name="Normal 74 7 61 2" xfId="1446"/>
    <cellStyle name="Normal 74 7 61 2 2" xfId="2902"/>
    <cellStyle name="Normal 74 7 61 3" xfId="2173"/>
    <cellStyle name="Normal 74 7 61 4" xfId="3715"/>
    <cellStyle name="Normal 74 7 61 5" xfId="5197"/>
    <cellStyle name="Normal 74 7 62" xfId="706"/>
    <cellStyle name="Normal 74 7 62 2" xfId="1447"/>
    <cellStyle name="Normal 74 7 62 2 2" xfId="2903"/>
    <cellStyle name="Normal 74 7 62 3" xfId="2174"/>
    <cellStyle name="Normal 74 7 62 4" xfId="3716"/>
    <cellStyle name="Normal 74 7 62 5" xfId="5198"/>
    <cellStyle name="Normal 74 7 63" xfId="707"/>
    <cellStyle name="Normal 74 7 63 2" xfId="1448"/>
    <cellStyle name="Normal 74 7 63 2 2" xfId="2904"/>
    <cellStyle name="Normal 74 7 63 3" xfId="2175"/>
    <cellStyle name="Normal 74 7 63 4" xfId="3717"/>
    <cellStyle name="Normal 74 7 63 5" xfId="5199"/>
    <cellStyle name="Normal 74 7 64" xfId="879"/>
    <cellStyle name="Normal 74 7 64 2" xfId="2341"/>
    <cellStyle name="Normal 74 7 65" xfId="1348"/>
    <cellStyle name="Normal 74 7 65 2" xfId="2804"/>
    <cellStyle name="Normal 74 7 66" xfId="1606"/>
    <cellStyle name="Normal 74 7 67" xfId="3058"/>
    <cellStyle name="Normal 74 7 68" xfId="5099"/>
    <cellStyle name="Normal 74 7 7" xfId="708"/>
    <cellStyle name="Normal 74 7 7 2" xfId="1449"/>
    <cellStyle name="Normal 74 7 7 2 2" xfId="2905"/>
    <cellStyle name="Normal 74 7 7 3" xfId="2176"/>
    <cellStyle name="Normal 74 7 7 4" xfId="3262"/>
    <cellStyle name="Normal 74 7 7 5" xfId="5200"/>
    <cellStyle name="Normal 74 7 8" xfId="709"/>
    <cellStyle name="Normal 74 7 8 2" xfId="1450"/>
    <cellStyle name="Normal 74 7 8 2 2" xfId="2906"/>
    <cellStyle name="Normal 74 7 8 3" xfId="2177"/>
    <cellStyle name="Normal 74 7 8 4" xfId="3267"/>
    <cellStyle name="Normal 74 7 8 5" xfId="5201"/>
    <cellStyle name="Normal 74 7 9" xfId="710"/>
    <cellStyle name="Normal 74 7 9 2" xfId="1451"/>
    <cellStyle name="Normal 74 7 9 2 2" xfId="2907"/>
    <cellStyle name="Normal 74 7 9 3" xfId="2178"/>
    <cellStyle name="Normal 74 7 9 4" xfId="3272"/>
    <cellStyle name="Normal 74 7 9 5" xfId="5202"/>
    <cellStyle name="Normal 74 70" xfId="711"/>
    <cellStyle name="Normal 74 70 2" xfId="1452"/>
    <cellStyle name="Normal 74 70 2 2" xfId="2908"/>
    <cellStyle name="Normal 74 70 3" xfId="2179"/>
    <cellStyle name="Normal 74 70 4" xfId="3718"/>
    <cellStyle name="Normal 74 70 5" xfId="5203"/>
    <cellStyle name="Normal 74 71" xfId="712"/>
    <cellStyle name="Normal 74 71 2" xfId="1453"/>
    <cellStyle name="Normal 74 71 2 2" xfId="2909"/>
    <cellStyle name="Normal 74 71 3" xfId="2180"/>
    <cellStyle name="Normal 74 71 4" xfId="3719"/>
    <cellStyle name="Normal 74 71 5" xfId="5204"/>
    <cellStyle name="Normal 74 72" xfId="713"/>
    <cellStyle name="Normal 74 72 2" xfId="1454"/>
    <cellStyle name="Normal 74 72 2 2" xfId="2910"/>
    <cellStyle name="Normal 74 72 3" xfId="2181"/>
    <cellStyle name="Normal 74 72 4" xfId="3720"/>
    <cellStyle name="Normal 74 72 5" xfId="5205"/>
    <cellStyle name="Normal 74 73" xfId="867"/>
    <cellStyle name="Normal 74 73 2" xfId="2329"/>
    <cellStyle name="Normal 74 74" xfId="1164"/>
    <cellStyle name="Normal 74 74 2" xfId="2620"/>
    <cellStyle name="Normal 74 75" xfId="1605"/>
    <cellStyle name="Normal 74 76" xfId="3057"/>
    <cellStyle name="Normal 74 77" xfId="4915"/>
    <cellStyle name="Normal 74 8" xfId="714"/>
    <cellStyle name="Normal 74 8 2" xfId="1455"/>
    <cellStyle name="Normal 74 8 2 2" xfId="2911"/>
    <cellStyle name="Normal 74 8 3" xfId="2182"/>
    <cellStyle name="Normal 74 8 4" xfId="3224"/>
    <cellStyle name="Normal 74 8 5" xfId="5206"/>
    <cellStyle name="Normal 74 9" xfId="715"/>
    <cellStyle name="Normal 74 9 2" xfId="1456"/>
    <cellStyle name="Normal 74 9 2 2" xfId="2912"/>
    <cellStyle name="Normal 74 9 3" xfId="2183"/>
    <cellStyle name="Normal 74 9 4" xfId="3228"/>
    <cellStyle name="Normal 74 9 5" xfId="5207"/>
    <cellStyle name="Normal 75" xfId="716"/>
    <cellStyle name="Normal 75 2" xfId="1457"/>
    <cellStyle name="Normal 75 2 2" xfId="2913"/>
    <cellStyle name="Normal 75 3" xfId="2184"/>
    <cellStyle name="Normal 75 4" xfId="3193"/>
    <cellStyle name="Normal 75 5" xfId="5208"/>
    <cellStyle name="Normal 76" xfId="717"/>
    <cellStyle name="Normal 76 2" xfId="1458"/>
    <cellStyle name="Normal 76 2 2" xfId="2914"/>
    <cellStyle name="Normal 76 3" xfId="2185"/>
    <cellStyle name="Normal 76 4" xfId="3196"/>
    <cellStyle name="Normal 76 5" xfId="5209"/>
    <cellStyle name="Normal 77" xfId="718"/>
    <cellStyle name="Normal 77 2" xfId="1459"/>
    <cellStyle name="Normal 77 2 2" xfId="2915"/>
    <cellStyle name="Normal 77 3" xfId="2186"/>
    <cellStyle name="Normal 77 4" xfId="3199"/>
    <cellStyle name="Normal 77 5" xfId="5210"/>
    <cellStyle name="Normal 78" xfId="719"/>
    <cellStyle name="Normal 78 2" xfId="1460"/>
    <cellStyle name="Normal 78 2 2" xfId="2916"/>
    <cellStyle name="Normal 78 3" xfId="2187"/>
    <cellStyle name="Normal 78 4" xfId="3203"/>
    <cellStyle name="Normal 78 5" xfId="5211"/>
    <cellStyle name="Normal 79" xfId="720"/>
    <cellStyle name="Normal 79 2" xfId="1461"/>
    <cellStyle name="Normal 79 2 2" xfId="2917"/>
    <cellStyle name="Normal 79 3" xfId="2188"/>
    <cellStyle name="Normal 79 4" xfId="3207"/>
    <cellStyle name="Normal 79 5" xfId="5212"/>
    <cellStyle name="Normal 8" xfId="122"/>
    <cellStyle name="Normal 8 10" xfId="5214"/>
    <cellStyle name="Normal 8 10 2" xfId="5215"/>
    <cellStyle name="Normal 8 10 3" xfId="5216"/>
    <cellStyle name="Normal 8 10 4" xfId="5217"/>
    <cellStyle name="Normal 8 11" xfId="5218"/>
    <cellStyle name="Normal 8 12" xfId="5219"/>
    <cellStyle name="Normal 8 13" xfId="5220"/>
    <cellStyle name="Normal 8 14" xfId="5213"/>
    <cellStyle name="Normal 8 2" xfId="721"/>
    <cellStyle name="Normal 8 2 10" xfId="5222"/>
    <cellStyle name="Normal 8 2 11" xfId="5223"/>
    <cellStyle name="Normal 8 2 12" xfId="5224"/>
    <cellStyle name="Normal 8 2 13" xfId="5221"/>
    <cellStyle name="Normal 8 2 2" xfId="2189"/>
    <cellStyle name="Normal 8 2 2 10" xfId="5225"/>
    <cellStyle name="Normal 8 2 2 11" xfId="5226"/>
    <cellStyle name="Normal 8 2 2 2" xfId="5227"/>
    <cellStyle name="Normal 8 2 2 2 10" xfId="5228"/>
    <cellStyle name="Normal 8 2 2 2 2" xfId="5229"/>
    <cellStyle name="Normal 8 2 2 2 2 2" xfId="5230"/>
    <cellStyle name="Normal 8 2 2 2 2 2 2" xfId="5231"/>
    <cellStyle name="Normal 8 2 2 2 2 2 2 2" xfId="5232"/>
    <cellStyle name="Normal 8 2 2 2 2 2 2 3" xfId="5233"/>
    <cellStyle name="Normal 8 2 2 2 2 2 2 4" xfId="5234"/>
    <cellStyle name="Normal 8 2 2 2 2 2 3" xfId="5235"/>
    <cellStyle name="Normal 8 2 2 2 2 2 4" xfId="5236"/>
    <cellStyle name="Normal 8 2 2 2 2 2 5" xfId="5237"/>
    <cellStyle name="Normal 8 2 2 2 2 3" xfId="5238"/>
    <cellStyle name="Normal 8 2 2 2 2 3 2" xfId="5239"/>
    <cellStyle name="Normal 8 2 2 2 2 3 2 2" xfId="5240"/>
    <cellStyle name="Normal 8 2 2 2 2 3 2 3" xfId="5241"/>
    <cellStyle name="Normal 8 2 2 2 2 3 2 4" xfId="5242"/>
    <cellStyle name="Normal 8 2 2 2 2 3 3" xfId="5243"/>
    <cellStyle name="Normal 8 2 2 2 2 3 4" xfId="5244"/>
    <cellStyle name="Normal 8 2 2 2 2 3 5" xfId="5245"/>
    <cellStyle name="Normal 8 2 2 2 2 4" xfId="5246"/>
    <cellStyle name="Normal 8 2 2 2 2 4 2" xfId="5247"/>
    <cellStyle name="Normal 8 2 2 2 2 4 3" xfId="5248"/>
    <cellStyle name="Normal 8 2 2 2 2 4 4" xfId="5249"/>
    <cellStyle name="Normal 8 2 2 2 2 5" xfId="5250"/>
    <cellStyle name="Normal 8 2 2 2 2 5 2" xfId="5251"/>
    <cellStyle name="Normal 8 2 2 2 2 5 3" xfId="5252"/>
    <cellStyle name="Normal 8 2 2 2 2 5 4" xfId="5253"/>
    <cellStyle name="Normal 8 2 2 2 2 6" xfId="5254"/>
    <cellStyle name="Normal 8 2 2 2 2 6 2" xfId="5255"/>
    <cellStyle name="Normal 8 2 2 2 2 6 3" xfId="5256"/>
    <cellStyle name="Normal 8 2 2 2 2 6 4" xfId="5257"/>
    <cellStyle name="Normal 8 2 2 2 2 7" xfId="5258"/>
    <cellStyle name="Normal 8 2 2 2 2 8" xfId="5259"/>
    <cellStyle name="Normal 8 2 2 2 2 9" xfId="5260"/>
    <cellStyle name="Normal 8 2 2 2 3" xfId="5261"/>
    <cellStyle name="Normal 8 2 2 2 3 2" xfId="5262"/>
    <cellStyle name="Normal 8 2 2 2 3 2 2" xfId="5263"/>
    <cellStyle name="Normal 8 2 2 2 3 2 3" xfId="5264"/>
    <cellStyle name="Normal 8 2 2 2 3 2 4" xfId="5265"/>
    <cellStyle name="Normal 8 2 2 2 3 3" xfId="5266"/>
    <cellStyle name="Normal 8 2 2 2 3 4" xfId="5267"/>
    <cellStyle name="Normal 8 2 2 2 3 5" xfId="5268"/>
    <cellStyle name="Normal 8 2 2 2 4" xfId="5269"/>
    <cellStyle name="Normal 8 2 2 2 4 2" xfId="5270"/>
    <cellStyle name="Normal 8 2 2 2 4 2 2" xfId="5271"/>
    <cellStyle name="Normal 8 2 2 2 4 2 3" xfId="5272"/>
    <cellStyle name="Normal 8 2 2 2 4 2 4" xfId="5273"/>
    <cellStyle name="Normal 8 2 2 2 4 3" xfId="5274"/>
    <cellStyle name="Normal 8 2 2 2 4 4" xfId="5275"/>
    <cellStyle name="Normal 8 2 2 2 4 5" xfId="5276"/>
    <cellStyle name="Normal 8 2 2 2 5" xfId="5277"/>
    <cellStyle name="Normal 8 2 2 2 5 2" xfId="5278"/>
    <cellStyle name="Normal 8 2 2 2 5 3" xfId="5279"/>
    <cellStyle name="Normal 8 2 2 2 5 4" xfId="5280"/>
    <cellStyle name="Normal 8 2 2 2 6" xfId="5281"/>
    <cellStyle name="Normal 8 2 2 2 6 2" xfId="5282"/>
    <cellStyle name="Normal 8 2 2 2 6 3" xfId="5283"/>
    <cellStyle name="Normal 8 2 2 2 6 4" xfId="5284"/>
    <cellStyle name="Normal 8 2 2 2 7" xfId="5285"/>
    <cellStyle name="Normal 8 2 2 2 7 2" xfId="5286"/>
    <cellStyle name="Normal 8 2 2 2 7 3" xfId="5287"/>
    <cellStyle name="Normal 8 2 2 2 7 4" xfId="5288"/>
    <cellStyle name="Normal 8 2 2 2 8" xfId="5289"/>
    <cellStyle name="Normal 8 2 2 2 9" xfId="5290"/>
    <cellStyle name="Normal 8 2 2 3" xfId="5291"/>
    <cellStyle name="Normal 8 2 2 3 2" xfId="5292"/>
    <cellStyle name="Normal 8 2 2 3 2 2" xfId="5293"/>
    <cellStyle name="Normal 8 2 2 3 2 2 2" xfId="5294"/>
    <cellStyle name="Normal 8 2 2 3 2 2 3" xfId="5295"/>
    <cellStyle name="Normal 8 2 2 3 2 2 4" xfId="5296"/>
    <cellStyle name="Normal 8 2 2 3 2 3" xfId="5297"/>
    <cellStyle name="Normal 8 2 2 3 2 4" xfId="5298"/>
    <cellStyle name="Normal 8 2 2 3 2 5" xfId="5299"/>
    <cellStyle name="Normal 8 2 2 3 3" xfId="5300"/>
    <cellStyle name="Normal 8 2 2 3 3 2" xfId="5301"/>
    <cellStyle name="Normal 8 2 2 3 3 2 2" xfId="5302"/>
    <cellStyle name="Normal 8 2 2 3 3 2 3" xfId="5303"/>
    <cellStyle name="Normal 8 2 2 3 3 2 4" xfId="5304"/>
    <cellStyle name="Normal 8 2 2 3 3 3" xfId="5305"/>
    <cellStyle name="Normal 8 2 2 3 3 4" xfId="5306"/>
    <cellStyle name="Normal 8 2 2 3 3 5" xfId="5307"/>
    <cellStyle name="Normal 8 2 2 3 4" xfId="5308"/>
    <cellStyle name="Normal 8 2 2 3 4 2" xfId="5309"/>
    <cellStyle name="Normal 8 2 2 3 4 3" xfId="5310"/>
    <cellStyle name="Normal 8 2 2 3 4 4" xfId="5311"/>
    <cellStyle name="Normal 8 2 2 3 5" xfId="5312"/>
    <cellStyle name="Normal 8 2 2 3 5 2" xfId="5313"/>
    <cellStyle name="Normal 8 2 2 3 5 3" xfId="5314"/>
    <cellStyle name="Normal 8 2 2 3 5 4" xfId="5315"/>
    <cellStyle name="Normal 8 2 2 3 6" xfId="5316"/>
    <cellStyle name="Normal 8 2 2 3 6 2" xfId="5317"/>
    <cellStyle name="Normal 8 2 2 3 6 3" xfId="5318"/>
    <cellStyle name="Normal 8 2 2 3 6 4" xfId="5319"/>
    <cellStyle name="Normal 8 2 2 3 7" xfId="5320"/>
    <cellStyle name="Normal 8 2 2 3 8" xfId="5321"/>
    <cellStyle name="Normal 8 2 2 3 9" xfId="5322"/>
    <cellStyle name="Normal 8 2 2 4" xfId="5323"/>
    <cellStyle name="Normal 8 2 2 4 2" xfId="5324"/>
    <cellStyle name="Normal 8 2 2 4 2 2" xfId="5325"/>
    <cellStyle name="Normal 8 2 2 4 2 3" xfId="5326"/>
    <cellStyle name="Normal 8 2 2 4 2 4" xfId="5327"/>
    <cellStyle name="Normal 8 2 2 4 3" xfId="5328"/>
    <cellStyle name="Normal 8 2 2 4 4" xfId="5329"/>
    <cellStyle name="Normal 8 2 2 4 5" xfId="5330"/>
    <cellStyle name="Normal 8 2 2 5" xfId="5331"/>
    <cellStyle name="Normal 8 2 2 5 2" xfId="5332"/>
    <cellStyle name="Normal 8 2 2 5 2 2" xfId="5333"/>
    <cellStyle name="Normal 8 2 2 5 2 3" xfId="5334"/>
    <cellStyle name="Normal 8 2 2 5 2 4" xfId="5335"/>
    <cellStyle name="Normal 8 2 2 5 3" xfId="5336"/>
    <cellStyle name="Normal 8 2 2 5 4" xfId="5337"/>
    <cellStyle name="Normal 8 2 2 5 5" xfId="5338"/>
    <cellStyle name="Normal 8 2 2 6" xfId="5339"/>
    <cellStyle name="Normal 8 2 2 6 2" xfId="5340"/>
    <cellStyle name="Normal 8 2 2 6 3" xfId="5341"/>
    <cellStyle name="Normal 8 2 2 6 4" xfId="5342"/>
    <cellStyle name="Normal 8 2 2 7" xfId="5343"/>
    <cellStyle name="Normal 8 2 2 7 2" xfId="5344"/>
    <cellStyle name="Normal 8 2 2 7 3" xfId="5345"/>
    <cellStyle name="Normal 8 2 2 7 4" xfId="5346"/>
    <cellStyle name="Normal 8 2 2 8" xfId="5347"/>
    <cellStyle name="Normal 8 2 2 8 2" xfId="5348"/>
    <cellStyle name="Normal 8 2 2 8 3" xfId="5349"/>
    <cellStyle name="Normal 8 2 2 8 4" xfId="5350"/>
    <cellStyle name="Normal 8 2 2 9" xfId="5351"/>
    <cellStyle name="Normal 8 2 3" xfId="5352"/>
    <cellStyle name="Normal 8 2 3 10" xfId="5353"/>
    <cellStyle name="Normal 8 2 3 2" xfId="5354"/>
    <cellStyle name="Normal 8 2 3 2 2" xfId="5355"/>
    <cellStyle name="Normal 8 2 3 2 2 2" xfId="5356"/>
    <cellStyle name="Normal 8 2 3 2 2 2 2" xfId="5357"/>
    <cellStyle name="Normal 8 2 3 2 2 2 3" xfId="5358"/>
    <cellStyle name="Normal 8 2 3 2 2 2 4" xfId="5359"/>
    <cellStyle name="Normal 8 2 3 2 2 3" xfId="5360"/>
    <cellStyle name="Normal 8 2 3 2 2 4" xfId="5361"/>
    <cellStyle name="Normal 8 2 3 2 2 5" xfId="5362"/>
    <cellStyle name="Normal 8 2 3 2 3" xfId="5363"/>
    <cellStyle name="Normal 8 2 3 2 3 2" xfId="5364"/>
    <cellStyle name="Normal 8 2 3 2 3 2 2" xfId="5365"/>
    <cellStyle name="Normal 8 2 3 2 3 2 3" xfId="5366"/>
    <cellStyle name="Normal 8 2 3 2 3 2 4" xfId="5367"/>
    <cellStyle name="Normal 8 2 3 2 3 3" xfId="5368"/>
    <cellStyle name="Normal 8 2 3 2 3 4" xfId="5369"/>
    <cellStyle name="Normal 8 2 3 2 3 5" xfId="5370"/>
    <cellStyle name="Normal 8 2 3 2 4" xfId="5371"/>
    <cellStyle name="Normal 8 2 3 2 4 2" xfId="5372"/>
    <cellStyle name="Normal 8 2 3 2 4 3" xfId="5373"/>
    <cellStyle name="Normal 8 2 3 2 4 4" xfId="5374"/>
    <cellStyle name="Normal 8 2 3 2 5" xfId="5375"/>
    <cellStyle name="Normal 8 2 3 2 5 2" xfId="5376"/>
    <cellStyle name="Normal 8 2 3 2 5 3" xfId="5377"/>
    <cellStyle name="Normal 8 2 3 2 5 4" xfId="5378"/>
    <cellStyle name="Normal 8 2 3 2 6" xfId="5379"/>
    <cellStyle name="Normal 8 2 3 2 6 2" xfId="5380"/>
    <cellStyle name="Normal 8 2 3 2 6 3" xfId="5381"/>
    <cellStyle name="Normal 8 2 3 2 6 4" xfId="5382"/>
    <cellStyle name="Normal 8 2 3 2 7" xfId="5383"/>
    <cellStyle name="Normal 8 2 3 2 8" xfId="5384"/>
    <cellStyle name="Normal 8 2 3 2 9" xfId="5385"/>
    <cellStyle name="Normal 8 2 3 3" xfId="5386"/>
    <cellStyle name="Normal 8 2 3 3 2" xfId="5387"/>
    <cellStyle name="Normal 8 2 3 3 2 2" xfId="5388"/>
    <cellStyle name="Normal 8 2 3 3 2 3" xfId="5389"/>
    <cellStyle name="Normal 8 2 3 3 2 4" xfId="5390"/>
    <cellStyle name="Normal 8 2 3 3 3" xfId="5391"/>
    <cellStyle name="Normal 8 2 3 3 4" xfId="5392"/>
    <cellStyle name="Normal 8 2 3 3 5" xfId="5393"/>
    <cellStyle name="Normal 8 2 3 4" xfId="5394"/>
    <cellStyle name="Normal 8 2 3 4 2" xfId="5395"/>
    <cellStyle name="Normal 8 2 3 4 2 2" xfId="5396"/>
    <cellStyle name="Normal 8 2 3 4 2 3" xfId="5397"/>
    <cellStyle name="Normal 8 2 3 4 2 4" xfId="5398"/>
    <cellStyle name="Normal 8 2 3 4 3" xfId="5399"/>
    <cellStyle name="Normal 8 2 3 4 4" xfId="5400"/>
    <cellStyle name="Normal 8 2 3 4 5" xfId="5401"/>
    <cellStyle name="Normal 8 2 3 5" xfId="5402"/>
    <cellStyle name="Normal 8 2 3 5 2" xfId="5403"/>
    <cellStyle name="Normal 8 2 3 5 3" xfId="5404"/>
    <cellStyle name="Normal 8 2 3 5 4" xfId="5405"/>
    <cellStyle name="Normal 8 2 3 6" xfId="5406"/>
    <cellStyle name="Normal 8 2 3 6 2" xfId="5407"/>
    <cellStyle name="Normal 8 2 3 6 3" xfId="5408"/>
    <cellStyle name="Normal 8 2 3 6 4" xfId="5409"/>
    <cellStyle name="Normal 8 2 3 7" xfId="5410"/>
    <cellStyle name="Normal 8 2 3 7 2" xfId="5411"/>
    <cellStyle name="Normal 8 2 3 7 3" xfId="5412"/>
    <cellStyle name="Normal 8 2 3 7 4" xfId="5413"/>
    <cellStyle name="Normal 8 2 3 8" xfId="5414"/>
    <cellStyle name="Normal 8 2 3 9" xfId="5415"/>
    <cellStyle name="Normal 8 2 4" xfId="5416"/>
    <cellStyle name="Normal 8 2 4 2" xfId="5417"/>
    <cellStyle name="Normal 8 2 4 2 2" xfId="5418"/>
    <cellStyle name="Normal 8 2 4 2 2 2" xfId="5419"/>
    <cellStyle name="Normal 8 2 4 2 2 3" xfId="5420"/>
    <cellStyle name="Normal 8 2 4 2 2 4" xfId="5421"/>
    <cellStyle name="Normal 8 2 4 2 3" xfId="5422"/>
    <cellStyle name="Normal 8 2 4 2 4" xfId="5423"/>
    <cellStyle name="Normal 8 2 4 2 5" xfId="5424"/>
    <cellStyle name="Normal 8 2 4 3" xfId="5425"/>
    <cellStyle name="Normal 8 2 4 3 2" xfId="5426"/>
    <cellStyle name="Normal 8 2 4 3 2 2" xfId="5427"/>
    <cellStyle name="Normal 8 2 4 3 2 3" xfId="5428"/>
    <cellStyle name="Normal 8 2 4 3 2 4" xfId="5429"/>
    <cellStyle name="Normal 8 2 4 3 3" xfId="5430"/>
    <cellStyle name="Normal 8 2 4 3 4" xfId="5431"/>
    <cellStyle name="Normal 8 2 4 3 5" xfId="5432"/>
    <cellStyle name="Normal 8 2 4 4" xfId="5433"/>
    <cellStyle name="Normal 8 2 4 4 2" xfId="5434"/>
    <cellStyle name="Normal 8 2 4 4 3" xfId="5435"/>
    <cellStyle name="Normal 8 2 4 4 4" xfId="5436"/>
    <cellStyle name="Normal 8 2 4 5" xfId="5437"/>
    <cellStyle name="Normal 8 2 4 5 2" xfId="5438"/>
    <cellStyle name="Normal 8 2 4 5 3" xfId="5439"/>
    <cellStyle name="Normal 8 2 4 5 4" xfId="5440"/>
    <cellStyle name="Normal 8 2 4 6" xfId="5441"/>
    <cellStyle name="Normal 8 2 4 6 2" xfId="5442"/>
    <cellStyle name="Normal 8 2 4 6 3" xfId="5443"/>
    <cellStyle name="Normal 8 2 4 6 4" xfId="5444"/>
    <cellStyle name="Normal 8 2 4 7" xfId="5445"/>
    <cellStyle name="Normal 8 2 4 8" xfId="5446"/>
    <cellStyle name="Normal 8 2 4 9" xfId="5447"/>
    <cellStyle name="Normal 8 2 5" xfId="5448"/>
    <cellStyle name="Normal 8 2 5 2" xfId="5449"/>
    <cellStyle name="Normal 8 2 5 2 2" xfId="5450"/>
    <cellStyle name="Normal 8 2 5 2 3" xfId="5451"/>
    <cellStyle name="Normal 8 2 5 2 4" xfId="5452"/>
    <cellStyle name="Normal 8 2 5 3" xfId="5453"/>
    <cellStyle name="Normal 8 2 5 4" xfId="5454"/>
    <cellStyle name="Normal 8 2 5 5" xfId="5455"/>
    <cellStyle name="Normal 8 2 6" xfId="5456"/>
    <cellStyle name="Normal 8 2 6 2" xfId="5457"/>
    <cellStyle name="Normal 8 2 6 2 2" xfId="5458"/>
    <cellStyle name="Normal 8 2 6 2 3" xfId="5459"/>
    <cellStyle name="Normal 8 2 6 2 4" xfId="5460"/>
    <cellStyle name="Normal 8 2 6 3" xfId="5461"/>
    <cellStyle name="Normal 8 2 6 4" xfId="5462"/>
    <cellStyle name="Normal 8 2 6 5" xfId="5463"/>
    <cellStyle name="Normal 8 2 7" xfId="5464"/>
    <cellStyle name="Normal 8 2 7 2" xfId="5465"/>
    <cellStyle name="Normal 8 2 7 3" xfId="5466"/>
    <cellStyle name="Normal 8 2 7 4" xfId="5467"/>
    <cellStyle name="Normal 8 2 8" xfId="5468"/>
    <cellStyle name="Normal 8 2 8 2" xfId="5469"/>
    <cellStyle name="Normal 8 2 8 3" xfId="5470"/>
    <cellStyle name="Normal 8 2 8 4" xfId="5471"/>
    <cellStyle name="Normal 8 2 9" xfId="5472"/>
    <cellStyle name="Normal 8 2 9 2" xfId="5473"/>
    <cellStyle name="Normal 8 2 9 3" xfId="5474"/>
    <cellStyle name="Normal 8 2 9 4" xfId="5475"/>
    <cellStyle name="Normal 8 3" xfId="884"/>
    <cellStyle name="Normal 8 3 10" xfId="5477"/>
    <cellStyle name="Normal 8 3 11" xfId="5478"/>
    <cellStyle name="Normal 8 3 12" xfId="5476"/>
    <cellStyle name="Normal 8 3 2" xfId="2346"/>
    <cellStyle name="Normal 8 3 2 10" xfId="5479"/>
    <cellStyle name="Normal 8 3 2 2" xfId="5480"/>
    <cellStyle name="Normal 8 3 2 2 2" xfId="5481"/>
    <cellStyle name="Normal 8 3 2 2 2 2" xfId="5482"/>
    <cellStyle name="Normal 8 3 2 2 2 2 2" xfId="5483"/>
    <cellStyle name="Normal 8 3 2 2 2 2 3" xfId="5484"/>
    <cellStyle name="Normal 8 3 2 2 2 2 4" xfId="5485"/>
    <cellStyle name="Normal 8 3 2 2 2 3" xfId="5486"/>
    <cellStyle name="Normal 8 3 2 2 2 4" xfId="5487"/>
    <cellStyle name="Normal 8 3 2 2 2 5" xfId="5488"/>
    <cellStyle name="Normal 8 3 2 2 3" xfId="5489"/>
    <cellStyle name="Normal 8 3 2 2 3 2" xfId="5490"/>
    <cellStyle name="Normal 8 3 2 2 3 2 2" xfId="5491"/>
    <cellStyle name="Normal 8 3 2 2 3 2 3" xfId="5492"/>
    <cellStyle name="Normal 8 3 2 2 3 2 4" xfId="5493"/>
    <cellStyle name="Normal 8 3 2 2 3 3" xfId="5494"/>
    <cellStyle name="Normal 8 3 2 2 3 4" xfId="5495"/>
    <cellStyle name="Normal 8 3 2 2 3 5" xfId="5496"/>
    <cellStyle name="Normal 8 3 2 2 4" xfId="5497"/>
    <cellStyle name="Normal 8 3 2 2 4 2" xfId="5498"/>
    <cellStyle name="Normal 8 3 2 2 4 3" xfId="5499"/>
    <cellStyle name="Normal 8 3 2 2 4 4" xfId="5500"/>
    <cellStyle name="Normal 8 3 2 2 5" xfId="5501"/>
    <cellStyle name="Normal 8 3 2 2 5 2" xfId="5502"/>
    <cellStyle name="Normal 8 3 2 2 5 3" xfId="5503"/>
    <cellStyle name="Normal 8 3 2 2 5 4" xfId="5504"/>
    <cellStyle name="Normal 8 3 2 2 6" xfId="5505"/>
    <cellStyle name="Normal 8 3 2 2 6 2" xfId="5506"/>
    <cellStyle name="Normal 8 3 2 2 6 3" xfId="5507"/>
    <cellStyle name="Normal 8 3 2 2 6 4" xfId="5508"/>
    <cellStyle name="Normal 8 3 2 2 7" xfId="5509"/>
    <cellStyle name="Normal 8 3 2 2 8" xfId="5510"/>
    <cellStyle name="Normal 8 3 2 2 9" xfId="5511"/>
    <cellStyle name="Normal 8 3 2 3" xfId="5512"/>
    <cellStyle name="Normal 8 3 2 3 2" xfId="5513"/>
    <cellStyle name="Normal 8 3 2 3 2 2" xfId="5514"/>
    <cellStyle name="Normal 8 3 2 3 2 3" xfId="5515"/>
    <cellStyle name="Normal 8 3 2 3 2 4" xfId="5516"/>
    <cellStyle name="Normal 8 3 2 3 3" xfId="5517"/>
    <cellStyle name="Normal 8 3 2 3 4" xfId="5518"/>
    <cellStyle name="Normal 8 3 2 3 5" xfId="5519"/>
    <cellStyle name="Normal 8 3 2 4" xfId="5520"/>
    <cellStyle name="Normal 8 3 2 4 2" xfId="5521"/>
    <cellStyle name="Normal 8 3 2 4 2 2" xfId="5522"/>
    <cellStyle name="Normal 8 3 2 4 2 3" xfId="5523"/>
    <cellStyle name="Normal 8 3 2 4 2 4" xfId="5524"/>
    <cellStyle name="Normal 8 3 2 4 3" xfId="5525"/>
    <cellStyle name="Normal 8 3 2 4 4" xfId="5526"/>
    <cellStyle name="Normal 8 3 2 4 5" xfId="5527"/>
    <cellStyle name="Normal 8 3 2 5" xfId="5528"/>
    <cellStyle name="Normal 8 3 2 5 2" xfId="5529"/>
    <cellStyle name="Normal 8 3 2 5 3" xfId="5530"/>
    <cellStyle name="Normal 8 3 2 5 4" xfId="5531"/>
    <cellStyle name="Normal 8 3 2 6" xfId="5532"/>
    <cellStyle name="Normal 8 3 2 6 2" xfId="5533"/>
    <cellStyle name="Normal 8 3 2 6 3" xfId="5534"/>
    <cellStyle name="Normal 8 3 2 6 4" xfId="5535"/>
    <cellStyle name="Normal 8 3 2 7" xfId="5536"/>
    <cellStyle name="Normal 8 3 2 7 2" xfId="5537"/>
    <cellStyle name="Normal 8 3 2 7 3" xfId="5538"/>
    <cellStyle name="Normal 8 3 2 7 4" xfId="5539"/>
    <cellStyle name="Normal 8 3 2 8" xfId="5540"/>
    <cellStyle name="Normal 8 3 2 9" xfId="5541"/>
    <cellStyle name="Normal 8 3 3" xfId="5542"/>
    <cellStyle name="Normal 8 3 3 2" xfId="5543"/>
    <cellStyle name="Normal 8 3 3 2 2" xfId="5544"/>
    <cellStyle name="Normal 8 3 3 2 2 2" xfId="5545"/>
    <cellStyle name="Normal 8 3 3 2 2 3" xfId="5546"/>
    <cellStyle name="Normal 8 3 3 2 2 4" xfId="5547"/>
    <cellStyle name="Normal 8 3 3 2 3" xfId="5548"/>
    <cellStyle name="Normal 8 3 3 2 4" xfId="5549"/>
    <cellStyle name="Normal 8 3 3 2 5" xfId="5550"/>
    <cellStyle name="Normal 8 3 3 3" xfId="5551"/>
    <cellStyle name="Normal 8 3 3 3 2" xfId="5552"/>
    <cellStyle name="Normal 8 3 3 3 2 2" xfId="5553"/>
    <cellStyle name="Normal 8 3 3 3 2 3" xfId="5554"/>
    <cellStyle name="Normal 8 3 3 3 2 4" xfId="5555"/>
    <cellStyle name="Normal 8 3 3 3 3" xfId="5556"/>
    <cellStyle name="Normal 8 3 3 3 4" xfId="5557"/>
    <cellStyle name="Normal 8 3 3 3 5" xfId="5558"/>
    <cellStyle name="Normal 8 3 3 4" xfId="5559"/>
    <cellStyle name="Normal 8 3 3 4 2" xfId="5560"/>
    <cellStyle name="Normal 8 3 3 4 3" xfId="5561"/>
    <cellStyle name="Normal 8 3 3 4 4" xfId="5562"/>
    <cellStyle name="Normal 8 3 3 5" xfId="5563"/>
    <cellStyle name="Normal 8 3 3 5 2" xfId="5564"/>
    <cellStyle name="Normal 8 3 3 5 3" xfId="5565"/>
    <cellStyle name="Normal 8 3 3 5 4" xfId="5566"/>
    <cellStyle name="Normal 8 3 3 6" xfId="5567"/>
    <cellStyle name="Normal 8 3 3 6 2" xfId="5568"/>
    <cellStyle name="Normal 8 3 3 6 3" xfId="5569"/>
    <cellStyle name="Normal 8 3 3 6 4" xfId="5570"/>
    <cellStyle name="Normal 8 3 3 7" xfId="5571"/>
    <cellStyle name="Normal 8 3 3 8" xfId="5572"/>
    <cellStyle name="Normal 8 3 3 9" xfId="5573"/>
    <cellStyle name="Normal 8 3 4" xfId="5574"/>
    <cellStyle name="Normal 8 3 4 2" xfId="5575"/>
    <cellStyle name="Normal 8 3 4 2 2" xfId="5576"/>
    <cellStyle name="Normal 8 3 4 2 3" xfId="5577"/>
    <cellStyle name="Normal 8 3 4 2 4" xfId="5578"/>
    <cellStyle name="Normal 8 3 4 3" xfId="5579"/>
    <cellStyle name="Normal 8 3 4 4" xfId="5580"/>
    <cellStyle name="Normal 8 3 4 5" xfId="5581"/>
    <cellStyle name="Normal 8 3 5" xfId="5582"/>
    <cellStyle name="Normal 8 3 5 2" xfId="5583"/>
    <cellStyle name="Normal 8 3 5 2 2" xfId="5584"/>
    <cellStyle name="Normal 8 3 5 2 3" xfId="5585"/>
    <cellStyle name="Normal 8 3 5 2 4" xfId="5586"/>
    <cellStyle name="Normal 8 3 5 3" xfId="5587"/>
    <cellStyle name="Normal 8 3 5 4" xfId="5588"/>
    <cellStyle name="Normal 8 3 5 5" xfId="5589"/>
    <cellStyle name="Normal 8 3 6" xfId="5590"/>
    <cellStyle name="Normal 8 3 6 2" xfId="5591"/>
    <cellStyle name="Normal 8 3 6 3" xfId="5592"/>
    <cellStyle name="Normal 8 3 6 4" xfId="5593"/>
    <cellStyle name="Normal 8 3 7" xfId="5594"/>
    <cellStyle name="Normal 8 3 7 2" xfId="5595"/>
    <cellStyle name="Normal 8 3 7 3" xfId="5596"/>
    <cellStyle name="Normal 8 3 7 4" xfId="5597"/>
    <cellStyle name="Normal 8 3 8" xfId="5598"/>
    <cellStyle name="Normal 8 3 8 2" xfId="5599"/>
    <cellStyle name="Normal 8 3 8 3" xfId="5600"/>
    <cellStyle name="Normal 8 3 8 4" xfId="5601"/>
    <cellStyle name="Normal 8 3 9" xfId="5602"/>
    <cellStyle name="Normal 8 4" xfId="1462"/>
    <cellStyle name="Normal 8 4 10" xfId="5604"/>
    <cellStyle name="Normal 8 4 11" xfId="5603"/>
    <cellStyle name="Normal 8 4 2" xfId="2918"/>
    <cellStyle name="Normal 8 4 2 2" xfId="5605"/>
    <cellStyle name="Normal 8 4 2 2 2" xfId="5606"/>
    <cellStyle name="Normal 8 4 2 2 2 2" xfId="5607"/>
    <cellStyle name="Normal 8 4 2 2 2 3" xfId="5608"/>
    <cellStyle name="Normal 8 4 2 2 2 4" xfId="5609"/>
    <cellStyle name="Normal 8 4 2 2 3" xfId="5610"/>
    <cellStyle name="Normal 8 4 2 2 4" xfId="5611"/>
    <cellStyle name="Normal 8 4 2 2 5" xfId="5612"/>
    <cellStyle name="Normal 8 4 2 3" xfId="5613"/>
    <cellStyle name="Normal 8 4 2 3 2" xfId="5614"/>
    <cellStyle name="Normal 8 4 2 3 2 2" xfId="5615"/>
    <cellStyle name="Normal 8 4 2 3 2 3" xfId="5616"/>
    <cellStyle name="Normal 8 4 2 3 2 4" xfId="5617"/>
    <cellStyle name="Normal 8 4 2 3 3" xfId="5618"/>
    <cellStyle name="Normal 8 4 2 3 4" xfId="5619"/>
    <cellStyle name="Normal 8 4 2 3 5" xfId="5620"/>
    <cellStyle name="Normal 8 4 2 4" xfId="5621"/>
    <cellStyle name="Normal 8 4 2 4 2" xfId="5622"/>
    <cellStyle name="Normal 8 4 2 4 3" xfId="5623"/>
    <cellStyle name="Normal 8 4 2 4 4" xfId="5624"/>
    <cellStyle name="Normal 8 4 2 5" xfId="5625"/>
    <cellStyle name="Normal 8 4 2 5 2" xfId="5626"/>
    <cellStyle name="Normal 8 4 2 5 3" xfId="5627"/>
    <cellStyle name="Normal 8 4 2 5 4" xfId="5628"/>
    <cellStyle name="Normal 8 4 2 6" xfId="5629"/>
    <cellStyle name="Normal 8 4 2 6 2" xfId="5630"/>
    <cellStyle name="Normal 8 4 2 6 3" xfId="5631"/>
    <cellStyle name="Normal 8 4 2 6 4" xfId="5632"/>
    <cellStyle name="Normal 8 4 2 7" xfId="5633"/>
    <cellStyle name="Normal 8 4 2 8" xfId="5634"/>
    <cellStyle name="Normal 8 4 2 9" xfId="5635"/>
    <cellStyle name="Normal 8 4 3" xfId="5636"/>
    <cellStyle name="Normal 8 4 3 2" xfId="5637"/>
    <cellStyle name="Normal 8 4 3 2 2" xfId="5638"/>
    <cellStyle name="Normal 8 4 3 2 3" xfId="5639"/>
    <cellStyle name="Normal 8 4 3 2 4" xfId="5640"/>
    <cellStyle name="Normal 8 4 3 3" xfId="5641"/>
    <cellStyle name="Normal 8 4 3 4" xfId="5642"/>
    <cellStyle name="Normal 8 4 3 5" xfId="5643"/>
    <cellStyle name="Normal 8 4 4" xfId="5644"/>
    <cellStyle name="Normal 8 4 4 2" xfId="5645"/>
    <cellStyle name="Normal 8 4 4 2 2" xfId="5646"/>
    <cellStyle name="Normal 8 4 4 2 3" xfId="5647"/>
    <cellStyle name="Normal 8 4 4 2 4" xfId="5648"/>
    <cellStyle name="Normal 8 4 4 3" xfId="5649"/>
    <cellStyle name="Normal 8 4 4 4" xfId="5650"/>
    <cellStyle name="Normal 8 4 4 5" xfId="5651"/>
    <cellStyle name="Normal 8 4 5" xfId="5652"/>
    <cellStyle name="Normal 8 4 5 2" xfId="5653"/>
    <cellStyle name="Normal 8 4 5 3" xfId="5654"/>
    <cellStyle name="Normal 8 4 5 4" xfId="5655"/>
    <cellStyle name="Normal 8 4 6" xfId="5656"/>
    <cellStyle name="Normal 8 4 6 2" xfId="5657"/>
    <cellStyle name="Normal 8 4 6 3" xfId="5658"/>
    <cellStyle name="Normal 8 4 6 4" xfId="5659"/>
    <cellStyle name="Normal 8 4 7" xfId="5660"/>
    <cellStyle name="Normal 8 4 7 2" xfId="5661"/>
    <cellStyle name="Normal 8 4 7 3" xfId="5662"/>
    <cellStyle name="Normal 8 4 7 4" xfId="5663"/>
    <cellStyle name="Normal 8 4 8" xfId="5664"/>
    <cellStyle name="Normal 8 4 9" xfId="5665"/>
    <cellStyle name="Normal 8 5" xfId="1619"/>
    <cellStyle name="Normal 8 5 10" xfId="5666"/>
    <cellStyle name="Normal 8 5 2" xfId="5667"/>
    <cellStyle name="Normal 8 5 2 2" xfId="5668"/>
    <cellStyle name="Normal 8 5 2 2 2" xfId="5669"/>
    <cellStyle name="Normal 8 5 2 2 3" xfId="5670"/>
    <cellStyle name="Normal 8 5 2 2 4" xfId="5671"/>
    <cellStyle name="Normal 8 5 2 3" xfId="5672"/>
    <cellStyle name="Normal 8 5 2 4" xfId="5673"/>
    <cellStyle name="Normal 8 5 2 5" xfId="5674"/>
    <cellStyle name="Normal 8 5 3" xfId="5675"/>
    <cellStyle name="Normal 8 5 3 2" xfId="5676"/>
    <cellStyle name="Normal 8 5 3 2 2" xfId="5677"/>
    <cellStyle name="Normal 8 5 3 2 3" xfId="5678"/>
    <cellStyle name="Normal 8 5 3 2 4" xfId="5679"/>
    <cellStyle name="Normal 8 5 3 3" xfId="5680"/>
    <cellStyle name="Normal 8 5 3 4" xfId="5681"/>
    <cellStyle name="Normal 8 5 3 5" xfId="5682"/>
    <cellStyle name="Normal 8 5 4" xfId="5683"/>
    <cellStyle name="Normal 8 5 4 2" xfId="5684"/>
    <cellStyle name="Normal 8 5 4 3" xfId="5685"/>
    <cellStyle name="Normal 8 5 4 4" xfId="5686"/>
    <cellStyle name="Normal 8 5 5" xfId="5687"/>
    <cellStyle name="Normal 8 5 5 2" xfId="5688"/>
    <cellStyle name="Normal 8 5 5 3" xfId="5689"/>
    <cellStyle name="Normal 8 5 5 4" xfId="5690"/>
    <cellStyle name="Normal 8 5 6" xfId="5691"/>
    <cellStyle name="Normal 8 5 6 2" xfId="5692"/>
    <cellStyle name="Normal 8 5 6 3" xfId="5693"/>
    <cellStyle name="Normal 8 5 6 4" xfId="5694"/>
    <cellStyle name="Normal 8 5 7" xfId="5695"/>
    <cellStyle name="Normal 8 5 8" xfId="5696"/>
    <cellStyle name="Normal 8 5 9" xfId="5697"/>
    <cellStyle name="Normal 8 6" xfId="3068"/>
    <cellStyle name="Normal 8 6 2" xfId="5699"/>
    <cellStyle name="Normal 8 6 2 2" xfId="5700"/>
    <cellStyle name="Normal 8 6 2 3" xfId="5701"/>
    <cellStyle name="Normal 8 6 2 4" xfId="5702"/>
    <cellStyle name="Normal 8 6 3" xfId="5703"/>
    <cellStyle name="Normal 8 6 4" xfId="5704"/>
    <cellStyle name="Normal 8 6 5" xfId="5705"/>
    <cellStyle name="Normal 8 6 6" xfId="5698"/>
    <cellStyle name="Normal 8 7" xfId="5706"/>
    <cellStyle name="Normal 8 7 2" xfId="5707"/>
    <cellStyle name="Normal 8 7 2 2" xfId="5708"/>
    <cellStyle name="Normal 8 7 2 3" xfId="5709"/>
    <cellStyle name="Normal 8 7 2 4" xfId="5710"/>
    <cellStyle name="Normal 8 7 3" xfId="5711"/>
    <cellStyle name="Normal 8 7 4" xfId="5712"/>
    <cellStyle name="Normal 8 7 5" xfId="5713"/>
    <cellStyle name="Normal 8 8" xfId="5714"/>
    <cellStyle name="Normal 8 8 2" xfId="5715"/>
    <cellStyle name="Normal 8 8 3" xfId="5716"/>
    <cellStyle name="Normal 8 8 4" xfId="5717"/>
    <cellStyle name="Normal 8 9" xfId="5718"/>
    <cellStyle name="Normal 8 9 2" xfId="5719"/>
    <cellStyle name="Normal 8 9 3" xfId="5720"/>
    <cellStyle name="Normal 8 9 4" xfId="5721"/>
    <cellStyle name="Normal 80" xfId="722"/>
    <cellStyle name="Normal 80 2" xfId="1463"/>
    <cellStyle name="Normal 80 2 2" xfId="2919"/>
    <cellStyle name="Normal 80 3" xfId="2190"/>
    <cellStyle name="Normal 80 4" xfId="3211"/>
    <cellStyle name="Normal 80 5" xfId="5722"/>
    <cellStyle name="Normal 81" xfId="723"/>
    <cellStyle name="Normal 81 2" xfId="1464"/>
    <cellStyle name="Normal 81 2 2" xfId="2920"/>
    <cellStyle name="Normal 81 3" xfId="2191"/>
    <cellStyle name="Normal 81 4" xfId="3215"/>
    <cellStyle name="Normal 81 5" xfId="5723"/>
    <cellStyle name="Normal 82" xfId="724"/>
    <cellStyle name="Normal 82 2" xfId="1465"/>
    <cellStyle name="Normal 82 2 2" xfId="2921"/>
    <cellStyle name="Normal 82 3" xfId="2192"/>
    <cellStyle name="Normal 82 4" xfId="3219"/>
    <cellStyle name="Normal 82 5" xfId="5724"/>
    <cellStyle name="Normal 83" xfId="725"/>
    <cellStyle name="Normal 83 2" xfId="1466"/>
    <cellStyle name="Normal 83 2 2" xfId="2922"/>
    <cellStyle name="Normal 83 3" xfId="2193"/>
    <cellStyle name="Normal 83 4" xfId="3222"/>
    <cellStyle name="Normal 83 5" xfId="5725"/>
    <cellStyle name="Normal 84" xfId="726"/>
    <cellStyle name="Normal 84 2" xfId="1467"/>
    <cellStyle name="Normal 84 2 2" xfId="2923"/>
    <cellStyle name="Normal 84 3" xfId="2194"/>
    <cellStyle name="Normal 84 4" xfId="3226"/>
    <cellStyle name="Normal 84 5" xfId="5726"/>
    <cellStyle name="Normal 85" xfId="727"/>
    <cellStyle name="Normal 85 2" xfId="1468"/>
    <cellStyle name="Normal 85 2 2" xfId="2924"/>
    <cellStyle name="Normal 85 3" xfId="2195"/>
    <cellStyle name="Normal 85 4" xfId="3230"/>
    <cellStyle name="Normal 85 5" xfId="5727"/>
    <cellStyle name="Normal 86" xfId="728"/>
    <cellStyle name="Normal 86 2" xfId="1469"/>
    <cellStyle name="Normal 86 2 2" xfId="2925"/>
    <cellStyle name="Normal 86 3" xfId="2196"/>
    <cellStyle name="Normal 86 4" xfId="3234"/>
    <cellStyle name="Normal 86 5" xfId="5728"/>
    <cellStyle name="Normal 87" xfId="729"/>
    <cellStyle name="Normal 87 2" xfId="1470"/>
    <cellStyle name="Normal 87 2 2" xfId="2926"/>
    <cellStyle name="Normal 87 3" xfId="2197"/>
    <cellStyle name="Normal 87 4" xfId="3239"/>
    <cellStyle name="Normal 87 5" xfId="5729"/>
    <cellStyle name="Normal 88" xfId="730"/>
    <cellStyle name="Normal 88 2" xfId="1471"/>
    <cellStyle name="Normal 88 2 2" xfId="2927"/>
    <cellStyle name="Normal 88 3" xfId="2198"/>
    <cellStyle name="Normal 88 4" xfId="3244"/>
    <cellStyle name="Normal 88 5" xfId="5730"/>
    <cellStyle name="Normal 89" xfId="731"/>
    <cellStyle name="Normal 89 2" xfId="1472"/>
    <cellStyle name="Normal 89 2 2" xfId="2928"/>
    <cellStyle name="Normal 89 3" xfId="2199"/>
    <cellStyle name="Normal 89 4" xfId="3249"/>
    <cellStyle name="Normal 89 5" xfId="5731"/>
    <cellStyle name="Normal 9" xfId="890"/>
    <cellStyle name="Normal 9 2" xfId="732"/>
    <cellStyle name="Normal 9 2 2" xfId="2200"/>
    <cellStyle name="Normal 9 2 3" xfId="5733"/>
    <cellStyle name="Normal 9 3" xfId="885"/>
    <cellStyle name="Normal 9 3 2" xfId="2347"/>
    <cellStyle name="Normal 9 4" xfId="1473"/>
    <cellStyle name="Normal 9 4 2" xfId="2929"/>
    <cellStyle name="Normal 9 5" xfId="2350"/>
    <cellStyle name="Normal 9 6" xfId="3070"/>
    <cellStyle name="Normal 9 7" xfId="5732"/>
    <cellStyle name="Normal 90" xfId="733"/>
    <cellStyle name="Normal 90 2" xfId="1474"/>
    <cellStyle name="Normal 90 2 2" xfId="2930"/>
    <cellStyle name="Normal 90 3" xfId="2201"/>
    <cellStyle name="Normal 90 4" xfId="3254"/>
    <cellStyle name="Normal 90 5" xfId="5734"/>
    <cellStyle name="Normal 91" xfId="734"/>
    <cellStyle name="Normal 91 2" xfId="1475"/>
    <cellStyle name="Normal 91 2 2" xfId="2931"/>
    <cellStyle name="Normal 91 3" xfId="2202"/>
    <cellStyle name="Normal 91 4" xfId="3259"/>
    <cellStyle name="Normal 91 5" xfId="5735"/>
    <cellStyle name="Normal 92" xfId="735"/>
    <cellStyle name="Normal 92 2" xfId="1476"/>
    <cellStyle name="Normal 92 2 2" xfId="2932"/>
    <cellStyle name="Normal 92 3" xfId="2203"/>
    <cellStyle name="Normal 92 4" xfId="3264"/>
    <cellStyle name="Normal 92 5" xfId="5736"/>
    <cellStyle name="Normal 93" xfId="736"/>
    <cellStyle name="Normal 93 2" xfId="1477"/>
    <cellStyle name="Normal 93 2 2" xfId="2933"/>
    <cellStyle name="Normal 93 3" xfId="2204"/>
    <cellStyle name="Normal 93 4" xfId="3269"/>
    <cellStyle name="Normal 93 5" xfId="5737"/>
    <cellStyle name="Normal 94" xfId="737"/>
    <cellStyle name="Normal 94 2" xfId="1478"/>
    <cellStyle name="Normal 94 2 2" xfId="2934"/>
    <cellStyle name="Normal 94 3" xfId="2205"/>
    <cellStyle name="Normal 94 4" xfId="3274"/>
    <cellStyle name="Normal 94 5" xfId="5738"/>
    <cellStyle name="Normal 95" xfId="738"/>
    <cellStyle name="Normal 95 2" xfId="1479"/>
    <cellStyle name="Normal 95 2 2" xfId="2935"/>
    <cellStyle name="Normal 95 3" xfId="2206"/>
    <cellStyle name="Normal 95 4" xfId="3279"/>
    <cellStyle name="Normal 95 5" xfId="5739"/>
    <cellStyle name="Normal 96" xfId="739"/>
    <cellStyle name="Normal 96 2" xfId="1480"/>
    <cellStyle name="Normal 96 2 2" xfId="2936"/>
    <cellStyle name="Normal 96 3" xfId="2207"/>
    <cellStyle name="Normal 96 4" xfId="3284"/>
    <cellStyle name="Normal 96 5" xfId="5740"/>
    <cellStyle name="Normal 97" xfId="740"/>
    <cellStyle name="Normal 97 2" xfId="1481"/>
    <cellStyle name="Normal 97 2 2" xfId="2937"/>
    <cellStyle name="Normal 97 3" xfId="2208"/>
    <cellStyle name="Normal 97 4" xfId="3289"/>
    <cellStyle name="Normal 97 5" xfId="5741"/>
    <cellStyle name="Normal 98" xfId="741"/>
    <cellStyle name="Normal 98 2" xfId="1482"/>
    <cellStyle name="Normal 98 2 2" xfId="2938"/>
    <cellStyle name="Normal 98 3" xfId="2209"/>
    <cellStyle name="Normal 98 4" xfId="3294"/>
    <cellStyle name="Normal 98 5" xfId="5742"/>
    <cellStyle name="Normal 99" xfId="742"/>
    <cellStyle name="Normal 99 2" xfId="1483"/>
    <cellStyle name="Normal 99 2 2" xfId="2939"/>
    <cellStyle name="Normal 99 3" xfId="2210"/>
    <cellStyle name="Normal 99 4" xfId="3299"/>
    <cellStyle name="Normal 99 5" xfId="5743"/>
    <cellStyle name="Note" xfId="40" builtinId="10" customBuiltin="1"/>
    <cellStyle name="Note 2" xfId="41"/>
    <cellStyle name="Note 2 2" xfId="87"/>
    <cellStyle name="Note 2 2 2" xfId="88"/>
    <cellStyle name="Note 2 2 2 2" xfId="5745"/>
    <cellStyle name="Note 2 2 2 3" xfId="5744"/>
    <cellStyle name="Note 2 2 3" xfId="744"/>
    <cellStyle name="Note 2 2 4" xfId="887"/>
    <cellStyle name="Note 2 2 5" xfId="1485"/>
    <cellStyle name="Note 2 3" xfId="743"/>
    <cellStyle name="Note 2 4" xfId="886"/>
    <cellStyle name="Note 2 5" xfId="1484"/>
    <cellStyle name="Note 2 6" xfId="1600"/>
    <cellStyle name="Note 2 6 2" xfId="5746"/>
    <cellStyle name="Output" xfId="42" builtinId="21" customBuiltin="1"/>
    <cellStyle name="Output 2" xfId="89"/>
    <cellStyle name="Output 2 2" xfId="5747"/>
    <cellStyle name="Percent 10" xfId="745"/>
    <cellStyle name="Percent 10 2" xfId="1486"/>
    <cellStyle name="Percent 10 2 2" xfId="2940"/>
    <cellStyle name="Percent 10 2 2 2" xfId="5751"/>
    <cellStyle name="Percent 10 2 3" xfId="5750"/>
    <cellStyle name="Percent 10 3" xfId="2211"/>
    <cellStyle name="Percent 10 3 2" xfId="5752"/>
    <cellStyle name="Percent 10 4" xfId="3112"/>
    <cellStyle name="Percent 10 4 2" xfId="5753"/>
    <cellStyle name="Percent 10 5" xfId="5749"/>
    <cellStyle name="Percent 100" xfId="746"/>
    <cellStyle name="Percent 100 2" xfId="1487"/>
    <cellStyle name="Percent 100 2 2" xfId="2941"/>
    <cellStyle name="Percent 100 2 2 2" xfId="5756"/>
    <cellStyle name="Percent 100 2 3" xfId="5755"/>
    <cellStyle name="Percent 100 3" xfId="2212"/>
    <cellStyle name="Percent 100 3 2" xfId="5757"/>
    <cellStyle name="Percent 100 4" xfId="3721"/>
    <cellStyle name="Percent 100 4 2" xfId="5758"/>
    <cellStyle name="Percent 100 5" xfId="5754"/>
    <cellStyle name="Percent 101" xfId="747"/>
    <cellStyle name="Percent 101 2" xfId="1488"/>
    <cellStyle name="Percent 101 2 2" xfId="2942"/>
    <cellStyle name="Percent 101 2 2 2" xfId="5761"/>
    <cellStyle name="Percent 101 2 3" xfId="5760"/>
    <cellStyle name="Percent 101 3" xfId="2213"/>
    <cellStyle name="Percent 101 3 2" xfId="5762"/>
    <cellStyle name="Percent 101 4" xfId="3722"/>
    <cellStyle name="Percent 101 4 2" xfId="5763"/>
    <cellStyle name="Percent 101 5" xfId="5759"/>
    <cellStyle name="Percent 102" xfId="748"/>
    <cellStyle name="Percent 102 2" xfId="1489"/>
    <cellStyle name="Percent 102 2 2" xfId="2943"/>
    <cellStyle name="Percent 102 2 2 2" xfId="5766"/>
    <cellStyle name="Percent 102 2 3" xfId="5765"/>
    <cellStyle name="Percent 102 3" xfId="2214"/>
    <cellStyle name="Percent 102 3 2" xfId="5767"/>
    <cellStyle name="Percent 102 4" xfId="3723"/>
    <cellStyle name="Percent 102 4 2" xfId="5768"/>
    <cellStyle name="Percent 102 5" xfId="5764"/>
    <cellStyle name="Percent 103" xfId="749"/>
    <cellStyle name="Percent 103 2" xfId="1490"/>
    <cellStyle name="Percent 103 2 2" xfId="2944"/>
    <cellStyle name="Percent 103 2 2 2" xfId="5771"/>
    <cellStyle name="Percent 103 2 3" xfId="5770"/>
    <cellStyle name="Percent 103 3" xfId="2215"/>
    <cellStyle name="Percent 103 3 2" xfId="5772"/>
    <cellStyle name="Percent 103 4" xfId="3724"/>
    <cellStyle name="Percent 103 4 2" xfId="5773"/>
    <cellStyle name="Percent 103 5" xfId="5769"/>
    <cellStyle name="Percent 104" xfId="750"/>
    <cellStyle name="Percent 104 2" xfId="1491"/>
    <cellStyle name="Percent 104 2 2" xfId="2945"/>
    <cellStyle name="Percent 104 2 2 2" xfId="5776"/>
    <cellStyle name="Percent 104 2 3" xfId="5775"/>
    <cellStyle name="Percent 104 3" xfId="2216"/>
    <cellStyle name="Percent 104 3 2" xfId="5777"/>
    <cellStyle name="Percent 104 4" xfId="3725"/>
    <cellStyle name="Percent 104 4 2" xfId="5778"/>
    <cellStyle name="Percent 104 5" xfId="5774"/>
    <cellStyle name="Percent 105" xfId="751"/>
    <cellStyle name="Percent 105 2" xfId="1492"/>
    <cellStyle name="Percent 105 2 2" xfId="2946"/>
    <cellStyle name="Percent 105 2 2 2" xfId="5781"/>
    <cellStyle name="Percent 105 2 3" xfId="5780"/>
    <cellStyle name="Percent 105 3" xfId="2217"/>
    <cellStyle name="Percent 105 3 2" xfId="5782"/>
    <cellStyle name="Percent 105 4" xfId="3726"/>
    <cellStyle name="Percent 105 4 2" xfId="5783"/>
    <cellStyle name="Percent 105 5" xfId="5779"/>
    <cellStyle name="Percent 106" xfId="752"/>
    <cellStyle name="Percent 106 2" xfId="1493"/>
    <cellStyle name="Percent 106 2 2" xfId="2947"/>
    <cellStyle name="Percent 106 2 2 2" xfId="5786"/>
    <cellStyle name="Percent 106 2 3" xfId="5785"/>
    <cellStyle name="Percent 106 3" xfId="2218"/>
    <cellStyle name="Percent 106 3 2" xfId="5787"/>
    <cellStyle name="Percent 106 4" xfId="3727"/>
    <cellStyle name="Percent 106 4 2" xfId="5788"/>
    <cellStyle name="Percent 106 5" xfId="5784"/>
    <cellStyle name="Percent 107" xfId="753"/>
    <cellStyle name="Percent 107 2" xfId="1494"/>
    <cellStyle name="Percent 107 2 2" xfId="2948"/>
    <cellStyle name="Percent 107 2 2 2" xfId="5791"/>
    <cellStyle name="Percent 107 2 3" xfId="5790"/>
    <cellStyle name="Percent 107 3" xfId="2219"/>
    <cellStyle name="Percent 107 3 2" xfId="5792"/>
    <cellStyle name="Percent 107 4" xfId="3728"/>
    <cellStyle name="Percent 107 4 2" xfId="5793"/>
    <cellStyle name="Percent 107 5" xfId="5789"/>
    <cellStyle name="Percent 108" xfId="754"/>
    <cellStyle name="Percent 108 2" xfId="1495"/>
    <cellStyle name="Percent 108 2 2" xfId="2949"/>
    <cellStyle name="Percent 108 2 2 2" xfId="5796"/>
    <cellStyle name="Percent 108 2 3" xfId="5795"/>
    <cellStyle name="Percent 108 3" xfId="2220"/>
    <cellStyle name="Percent 108 3 2" xfId="5797"/>
    <cellStyle name="Percent 108 4" xfId="3729"/>
    <cellStyle name="Percent 108 4 2" xfId="5798"/>
    <cellStyle name="Percent 108 5" xfId="5794"/>
    <cellStyle name="Percent 109" xfId="755"/>
    <cellStyle name="Percent 109 2" xfId="1496"/>
    <cellStyle name="Percent 109 2 2" xfId="2950"/>
    <cellStyle name="Percent 109 2 2 2" xfId="5801"/>
    <cellStyle name="Percent 109 2 3" xfId="5800"/>
    <cellStyle name="Percent 109 3" xfId="2221"/>
    <cellStyle name="Percent 109 3 2" xfId="5802"/>
    <cellStyle name="Percent 109 4" xfId="3730"/>
    <cellStyle name="Percent 109 4 2" xfId="5803"/>
    <cellStyle name="Percent 109 5" xfId="5799"/>
    <cellStyle name="Percent 11" xfId="756"/>
    <cellStyle name="Percent 11 2" xfId="1497"/>
    <cellStyle name="Percent 11 2 2" xfId="2951"/>
    <cellStyle name="Percent 11 2 2 2" xfId="5806"/>
    <cellStyle name="Percent 11 2 3" xfId="5805"/>
    <cellStyle name="Percent 11 3" xfId="2222"/>
    <cellStyle name="Percent 11 3 2" xfId="5807"/>
    <cellStyle name="Percent 11 4" xfId="3114"/>
    <cellStyle name="Percent 11 4 2" xfId="5808"/>
    <cellStyle name="Percent 11 5" xfId="5804"/>
    <cellStyle name="Percent 110" xfId="757"/>
    <cellStyle name="Percent 110 2" xfId="1498"/>
    <cellStyle name="Percent 110 2 2" xfId="2952"/>
    <cellStyle name="Percent 110 2 2 2" xfId="5811"/>
    <cellStyle name="Percent 110 2 3" xfId="5810"/>
    <cellStyle name="Percent 110 3" xfId="2223"/>
    <cellStyle name="Percent 110 3 2" xfId="5812"/>
    <cellStyle name="Percent 110 4" xfId="3731"/>
    <cellStyle name="Percent 110 4 2" xfId="5813"/>
    <cellStyle name="Percent 110 5" xfId="5809"/>
    <cellStyle name="Percent 111" xfId="758"/>
    <cellStyle name="Percent 111 2" xfId="1499"/>
    <cellStyle name="Percent 111 2 2" xfId="2953"/>
    <cellStyle name="Percent 111 2 2 2" xfId="5816"/>
    <cellStyle name="Percent 111 2 3" xfId="5815"/>
    <cellStyle name="Percent 111 3" xfId="2224"/>
    <cellStyle name="Percent 111 3 2" xfId="5817"/>
    <cellStyle name="Percent 111 4" xfId="3732"/>
    <cellStyle name="Percent 111 4 2" xfId="5818"/>
    <cellStyle name="Percent 111 5" xfId="5814"/>
    <cellStyle name="Percent 112" xfId="5748"/>
    <cellStyle name="Percent 12" xfId="759"/>
    <cellStyle name="Percent 12 2" xfId="1500"/>
    <cellStyle name="Percent 12 2 2" xfId="2954"/>
    <cellStyle name="Percent 12 2 2 2" xfId="5821"/>
    <cellStyle name="Percent 12 2 3" xfId="5820"/>
    <cellStyle name="Percent 12 3" xfId="2225"/>
    <cellStyle name="Percent 12 3 2" xfId="5822"/>
    <cellStyle name="Percent 12 4" xfId="3116"/>
    <cellStyle name="Percent 12 4 2" xfId="5823"/>
    <cellStyle name="Percent 12 5" xfId="5819"/>
    <cellStyle name="Percent 13" xfId="760"/>
    <cellStyle name="Percent 13 2" xfId="1501"/>
    <cellStyle name="Percent 13 2 2" xfId="2955"/>
    <cellStyle name="Percent 13 2 2 2" xfId="5826"/>
    <cellStyle name="Percent 13 2 3" xfId="5825"/>
    <cellStyle name="Percent 13 3" xfId="2226"/>
    <cellStyle name="Percent 13 3 2" xfId="5827"/>
    <cellStyle name="Percent 13 4" xfId="3118"/>
    <cellStyle name="Percent 13 4 2" xfId="5828"/>
    <cellStyle name="Percent 13 5" xfId="5824"/>
    <cellStyle name="Percent 14" xfId="761"/>
    <cellStyle name="Percent 14 2" xfId="1502"/>
    <cellStyle name="Percent 14 2 2" xfId="2956"/>
    <cellStyle name="Percent 14 2 2 2" xfId="5831"/>
    <cellStyle name="Percent 14 2 3" xfId="5830"/>
    <cellStyle name="Percent 14 3" xfId="2227"/>
    <cellStyle name="Percent 14 3 2" xfId="5832"/>
    <cellStyle name="Percent 14 4" xfId="3120"/>
    <cellStyle name="Percent 14 4 2" xfId="5833"/>
    <cellStyle name="Percent 14 5" xfId="5829"/>
    <cellStyle name="Percent 15" xfId="762"/>
    <cellStyle name="Percent 15 2" xfId="1503"/>
    <cellStyle name="Percent 15 2 2" xfId="2957"/>
    <cellStyle name="Percent 15 2 2 2" xfId="5836"/>
    <cellStyle name="Percent 15 2 3" xfId="5835"/>
    <cellStyle name="Percent 15 3" xfId="2228"/>
    <cellStyle name="Percent 15 3 2" xfId="5837"/>
    <cellStyle name="Percent 15 4" xfId="3122"/>
    <cellStyle name="Percent 15 4 2" xfId="5838"/>
    <cellStyle name="Percent 15 5" xfId="5834"/>
    <cellStyle name="Percent 16" xfId="763"/>
    <cellStyle name="Percent 16 2" xfId="1504"/>
    <cellStyle name="Percent 16 2 2" xfId="2958"/>
    <cellStyle name="Percent 16 2 2 2" xfId="5841"/>
    <cellStyle name="Percent 16 2 3" xfId="5840"/>
    <cellStyle name="Percent 16 3" xfId="2229"/>
    <cellStyle name="Percent 16 3 2" xfId="5842"/>
    <cellStyle name="Percent 16 4" xfId="3124"/>
    <cellStyle name="Percent 16 4 2" xfId="5843"/>
    <cellStyle name="Percent 16 5" xfId="5839"/>
    <cellStyle name="Percent 17" xfId="764"/>
    <cellStyle name="Percent 17 2" xfId="1505"/>
    <cellStyle name="Percent 17 2 2" xfId="2959"/>
    <cellStyle name="Percent 17 2 2 2" xfId="5846"/>
    <cellStyle name="Percent 17 2 3" xfId="5845"/>
    <cellStyle name="Percent 17 3" xfId="2230"/>
    <cellStyle name="Percent 17 3 2" xfId="5847"/>
    <cellStyle name="Percent 17 4" xfId="3127"/>
    <cellStyle name="Percent 17 4 2" xfId="5848"/>
    <cellStyle name="Percent 17 5" xfId="5844"/>
    <cellStyle name="Percent 18" xfId="765"/>
    <cellStyle name="Percent 18 2" xfId="1506"/>
    <cellStyle name="Percent 18 2 2" xfId="2960"/>
    <cellStyle name="Percent 18 2 2 2" xfId="5851"/>
    <cellStyle name="Percent 18 2 3" xfId="5850"/>
    <cellStyle name="Percent 18 3" xfId="2231"/>
    <cellStyle name="Percent 18 3 2" xfId="5852"/>
    <cellStyle name="Percent 18 4" xfId="3130"/>
    <cellStyle name="Percent 18 4 2" xfId="5853"/>
    <cellStyle name="Percent 18 5" xfId="5849"/>
    <cellStyle name="Percent 19" xfId="766"/>
    <cellStyle name="Percent 19 2" xfId="1507"/>
    <cellStyle name="Percent 19 2 2" xfId="2961"/>
    <cellStyle name="Percent 19 2 2 2" xfId="5856"/>
    <cellStyle name="Percent 19 2 3" xfId="5855"/>
    <cellStyle name="Percent 19 3" xfId="2232"/>
    <cellStyle name="Percent 19 3 2" xfId="5857"/>
    <cellStyle name="Percent 19 4" xfId="3133"/>
    <cellStyle name="Percent 19 4 2" xfId="5858"/>
    <cellStyle name="Percent 19 5" xfId="5854"/>
    <cellStyle name="Percent 2" xfId="43"/>
    <cellStyle name="Percent 2 2" xfId="90"/>
    <cellStyle name="Percent 2 2 2" xfId="5861"/>
    <cellStyle name="Percent 2 2 3" xfId="5860"/>
    <cellStyle name="Percent 2 3" xfId="767"/>
    <cellStyle name="Percent 2 3 2" xfId="2233"/>
    <cellStyle name="Percent 2 3 2 2" xfId="5862"/>
    <cellStyle name="Percent 2 4" xfId="888"/>
    <cellStyle name="Percent 2 4 2" xfId="2348"/>
    <cellStyle name="Percent 2 4 2 2" xfId="5863"/>
    <cellStyle name="Percent 2 5" xfId="1508"/>
    <cellStyle name="Percent 2 5 2" xfId="2962"/>
    <cellStyle name="Percent 2 5 2 2" xfId="5864"/>
    <cellStyle name="Percent 2 6" xfId="1601"/>
    <cellStyle name="Percent 2 6 2" xfId="3053"/>
    <cellStyle name="Percent 2 6 2 2" xfId="5865"/>
    <cellStyle name="Percent 2 7" xfId="3064"/>
    <cellStyle name="Percent 2 7 2" xfId="5866"/>
    <cellStyle name="Percent 2 8" xfId="5859"/>
    <cellStyle name="Percent 20" xfId="768"/>
    <cellStyle name="Percent 20 2" xfId="1509"/>
    <cellStyle name="Percent 20 2 2" xfId="2963"/>
    <cellStyle name="Percent 20 2 2 2" xfId="5869"/>
    <cellStyle name="Percent 20 2 3" xfId="5868"/>
    <cellStyle name="Percent 20 3" xfId="2234"/>
    <cellStyle name="Percent 20 3 2" xfId="5870"/>
    <cellStyle name="Percent 20 4" xfId="3136"/>
    <cellStyle name="Percent 20 4 2" xfId="5871"/>
    <cellStyle name="Percent 20 5" xfId="5867"/>
    <cellStyle name="Percent 21" xfId="769"/>
    <cellStyle name="Percent 21 2" xfId="1510"/>
    <cellStyle name="Percent 21 2 2" xfId="2964"/>
    <cellStyle name="Percent 21 2 2 2" xfId="5874"/>
    <cellStyle name="Percent 21 2 3" xfId="5873"/>
    <cellStyle name="Percent 21 3" xfId="2235"/>
    <cellStyle name="Percent 21 3 2" xfId="5875"/>
    <cellStyle name="Percent 21 4" xfId="3139"/>
    <cellStyle name="Percent 21 4 2" xfId="5876"/>
    <cellStyle name="Percent 21 5" xfId="5872"/>
    <cellStyle name="Percent 22" xfId="770"/>
    <cellStyle name="Percent 22 2" xfId="1511"/>
    <cellStyle name="Percent 22 2 2" xfId="2965"/>
    <cellStyle name="Percent 22 2 2 2" xfId="5879"/>
    <cellStyle name="Percent 22 2 3" xfId="5878"/>
    <cellStyle name="Percent 22 3" xfId="2236"/>
    <cellStyle name="Percent 22 3 2" xfId="5880"/>
    <cellStyle name="Percent 22 4" xfId="3142"/>
    <cellStyle name="Percent 22 4 2" xfId="5881"/>
    <cellStyle name="Percent 22 5" xfId="5877"/>
    <cellStyle name="Percent 23" xfId="771"/>
    <cellStyle name="Percent 23 2" xfId="1512"/>
    <cellStyle name="Percent 23 2 2" xfId="2966"/>
    <cellStyle name="Percent 23 2 2 2" xfId="5884"/>
    <cellStyle name="Percent 23 2 3" xfId="5883"/>
    <cellStyle name="Percent 23 3" xfId="2237"/>
    <cellStyle name="Percent 23 3 2" xfId="5885"/>
    <cellStyle name="Percent 23 4" xfId="3145"/>
    <cellStyle name="Percent 23 4 2" xfId="5886"/>
    <cellStyle name="Percent 23 5" xfId="5882"/>
    <cellStyle name="Percent 24" xfId="772"/>
    <cellStyle name="Percent 24 2" xfId="1513"/>
    <cellStyle name="Percent 24 2 2" xfId="2967"/>
    <cellStyle name="Percent 24 2 2 2" xfId="5889"/>
    <cellStyle name="Percent 24 2 3" xfId="5888"/>
    <cellStyle name="Percent 24 3" xfId="2238"/>
    <cellStyle name="Percent 24 3 2" xfId="5890"/>
    <cellStyle name="Percent 24 4" xfId="3148"/>
    <cellStyle name="Percent 24 4 2" xfId="5891"/>
    <cellStyle name="Percent 24 5" xfId="5887"/>
    <cellStyle name="Percent 25" xfId="773"/>
    <cellStyle name="Percent 25 2" xfId="1514"/>
    <cellStyle name="Percent 25 2 2" xfId="2968"/>
    <cellStyle name="Percent 25 2 2 2" xfId="5894"/>
    <cellStyle name="Percent 25 2 3" xfId="5893"/>
    <cellStyle name="Percent 25 3" xfId="2239"/>
    <cellStyle name="Percent 25 3 2" xfId="5895"/>
    <cellStyle name="Percent 25 4" xfId="3151"/>
    <cellStyle name="Percent 25 4 2" xfId="5896"/>
    <cellStyle name="Percent 25 5" xfId="5892"/>
    <cellStyle name="Percent 26" xfId="774"/>
    <cellStyle name="Percent 26 2" xfId="1515"/>
    <cellStyle name="Percent 26 2 2" xfId="2969"/>
    <cellStyle name="Percent 26 2 2 2" xfId="5899"/>
    <cellStyle name="Percent 26 2 3" xfId="5898"/>
    <cellStyle name="Percent 26 3" xfId="2240"/>
    <cellStyle name="Percent 26 3 2" xfId="5900"/>
    <cellStyle name="Percent 26 4" xfId="3154"/>
    <cellStyle name="Percent 26 4 2" xfId="5901"/>
    <cellStyle name="Percent 26 5" xfId="5897"/>
    <cellStyle name="Percent 27" xfId="775"/>
    <cellStyle name="Percent 27 2" xfId="1516"/>
    <cellStyle name="Percent 27 2 2" xfId="2970"/>
    <cellStyle name="Percent 27 2 2 2" xfId="5904"/>
    <cellStyle name="Percent 27 2 3" xfId="5903"/>
    <cellStyle name="Percent 27 3" xfId="2241"/>
    <cellStyle name="Percent 27 3 2" xfId="5905"/>
    <cellStyle name="Percent 27 4" xfId="3157"/>
    <cellStyle name="Percent 27 4 2" xfId="5906"/>
    <cellStyle name="Percent 27 5" xfId="5902"/>
    <cellStyle name="Percent 28" xfId="776"/>
    <cellStyle name="Percent 28 2" xfId="1517"/>
    <cellStyle name="Percent 28 2 2" xfId="2971"/>
    <cellStyle name="Percent 28 2 2 2" xfId="5909"/>
    <cellStyle name="Percent 28 2 3" xfId="5908"/>
    <cellStyle name="Percent 28 3" xfId="2242"/>
    <cellStyle name="Percent 28 3 2" xfId="5910"/>
    <cellStyle name="Percent 28 4" xfId="3160"/>
    <cellStyle name="Percent 28 4 2" xfId="5911"/>
    <cellStyle name="Percent 28 5" xfId="5907"/>
    <cellStyle name="Percent 29" xfId="777"/>
    <cellStyle name="Percent 29 2" xfId="1518"/>
    <cellStyle name="Percent 29 2 2" xfId="2972"/>
    <cellStyle name="Percent 29 2 2 2" xfId="5914"/>
    <cellStyle name="Percent 29 2 3" xfId="5913"/>
    <cellStyle name="Percent 29 3" xfId="2243"/>
    <cellStyle name="Percent 29 3 2" xfId="5915"/>
    <cellStyle name="Percent 29 4" xfId="3163"/>
    <cellStyle name="Percent 29 4 2" xfId="5916"/>
    <cellStyle name="Percent 29 5" xfId="5912"/>
    <cellStyle name="Percent 3" xfId="44"/>
    <cellStyle name="Percent 3 2" xfId="91"/>
    <cellStyle name="Percent 3 2 2" xfId="5919"/>
    <cellStyle name="Percent 3 2 3" xfId="5918"/>
    <cellStyle name="Percent 3 3" xfId="778"/>
    <cellStyle name="Percent 3 3 2" xfId="2244"/>
    <cellStyle name="Percent 3 3 2 2" xfId="5920"/>
    <cellStyle name="Percent 3 4" xfId="889"/>
    <cellStyle name="Percent 3 4 2" xfId="2349"/>
    <cellStyle name="Percent 3 4 2 2" xfId="5921"/>
    <cellStyle name="Percent 3 5" xfId="1519"/>
    <cellStyle name="Percent 3 5 2" xfId="2973"/>
    <cellStyle name="Percent 3 5 2 2" xfId="5922"/>
    <cellStyle name="Percent 3 6" xfId="1602"/>
    <cellStyle name="Percent 3 6 2" xfId="3054"/>
    <cellStyle name="Percent 3 6 2 2" xfId="5923"/>
    <cellStyle name="Percent 3 7" xfId="3069"/>
    <cellStyle name="Percent 3 7 2" xfId="5924"/>
    <cellStyle name="Percent 3 8" xfId="5917"/>
    <cellStyle name="Percent 30" xfId="779"/>
    <cellStyle name="Percent 30 2" xfId="1520"/>
    <cellStyle name="Percent 30 2 2" xfId="2974"/>
    <cellStyle name="Percent 30 2 2 2" xfId="5927"/>
    <cellStyle name="Percent 30 2 3" xfId="5926"/>
    <cellStyle name="Percent 30 3" xfId="2245"/>
    <cellStyle name="Percent 30 3 2" xfId="5928"/>
    <cellStyle name="Percent 30 4" xfId="3166"/>
    <cellStyle name="Percent 30 4 2" xfId="5929"/>
    <cellStyle name="Percent 30 5" xfId="5925"/>
    <cellStyle name="Percent 31" xfId="780"/>
    <cellStyle name="Percent 31 2" xfId="1521"/>
    <cellStyle name="Percent 31 2 2" xfId="2975"/>
    <cellStyle name="Percent 31 2 2 2" xfId="5932"/>
    <cellStyle name="Percent 31 2 3" xfId="5931"/>
    <cellStyle name="Percent 31 3" xfId="2246"/>
    <cellStyle name="Percent 31 3 2" xfId="5933"/>
    <cellStyle name="Percent 31 4" xfId="3169"/>
    <cellStyle name="Percent 31 4 2" xfId="5934"/>
    <cellStyle name="Percent 31 5" xfId="5930"/>
    <cellStyle name="Percent 32" xfId="781"/>
    <cellStyle name="Percent 32 2" xfId="1522"/>
    <cellStyle name="Percent 32 2 2" xfId="2976"/>
    <cellStyle name="Percent 32 2 2 2" xfId="5937"/>
    <cellStyle name="Percent 32 2 3" xfId="5936"/>
    <cellStyle name="Percent 32 3" xfId="2247"/>
    <cellStyle name="Percent 32 3 2" xfId="5938"/>
    <cellStyle name="Percent 32 4" xfId="3172"/>
    <cellStyle name="Percent 32 4 2" xfId="5939"/>
    <cellStyle name="Percent 32 5" xfId="5935"/>
    <cellStyle name="Percent 33" xfId="782"/>
    <cellStyle name="Percent 33 2" xfId="1523"/>
    <cellStyle name="Percent 33 2 2" xfId="2977"/>
    <cellStyle name="Percent 33 2 2 2" xfId="5942"/>
    <cellStyle name="Percent 33 2 3" xfId="5941"/>
    <cellStyle name="Percent 33 3" xfId="2248"/>
    <cellStyle name="Percent 33 3 2" xfId="5943"/>
    <cellStyle name="Percent 33 4" xfId="3175"/>
    <cellStyle name="Percent 33 4 2" xfId="5944"/>
    <cellStyle name="Percent 33 5" xfId="5940"/>
    <cellStyle name="Percent 34" xfId="783"/>
    <cellStyle name="Percent 34 2" xfId="1524"/>
    <cellStyle name="Percent 34 2 2" xfId="2978"/>
    <cellStyle name="Percent 34 2 2 2" xfId="5947"/>
    <cellStyle name="Percent 34 2 3" xfId="5946"/>
    <cellStyle name="Percent 34 3" xfId="2249"/>
    <cellStyle name="Percent 34 3 2" xfId="5948"/>
    <cellStyle name="Percent 34 4" xfId="3178"/>
    <cellStyle name="Percent 34 4 2" xfId="5949"/>
    <cellStyle name="Percent 34 5" xfId="5945"/>
    <cellStyle name="Percent 35" xfId="784"/>
    <cellStyle name="Percent 35 2" xfId="1525"/>
    <cellStyle name="Percent 35 2 2" xfId="2979"/>
    <cellStyle name="Percent 35 2 2 2" xfId="5952"/>
    <cellStyle name="Percent 35 2 3" xfId="5951"/>
    <cellStyle name="Percent 35 3" xfId="2250"/>
    <cellStyle name="Percent 35 3 2" xfId="5953"/>
    <cellStyle name="Percent 35 4" xfId="3181"/>
    <cellStyle name="Percent 35 4 2" xfId="5954"/>
    <cellStyle name="Percent 35 5" xfId="5950"/>
    <cellStyle name="Percent 36" xfId="785"/>
    <cellStyle name="Percent 36 2" xfId="1526"/>
    <cellStyle name="Percent 36 2 2" xfId="2980"/>
    <cellStyle name="Percent 36 2 2 2" xfId="5957"/>
    <cellStyle name="Percent 36 2 3" xfId="5956"/>
    <cellStyle name="Percent 36 3" xfId="2251"/>
    <cellStyle name="Percent 36 3 2" xfId="5958"/>
    <cellStyle name="Percent 36 4" xfId="3184"/>
    <cellStyle name="Percent 36 4 2" xfId="5959"/>
    <cellStyle name="Percent 36 5" xfId="5955"/>
    <cellStyle name="Percent 37" xfId="786"/>
    <cellStyle name="Percent 37 2" xfId="1527"/>
    <cellStyle name="Percent 37 2 2" xfId="2981"/>
    <cellStyle name="Percent 37 2 2 2" xfId="5962"/>
    <cellStyle name="Percent 37 2 3" xfId="5961"/>
    <cellStyle name="Percent 37 3" xfId="2252"/>
    <cellStyle name="Percent 37 3 2" xfId="5963"/>
    <cellStyle name="Percent 37 4" xfId="3187"/>
    <cellStyle name="Percent 37 4 2" xfId="5964"/>
    <cellStyle name="Percent 37 5" xfId="5960"/>
    <cellStyle name="Percent 38" xfId="787"/>
    <cellStyle name="Percent 38 2" xfId="1528"/>
    <cellStyle name="Percent 38 2 2" xfId="2982"/>
    <cellStyle name="Percent 38 2 2 2" xfId="5967"/>
    <cellStyle name="Percent 38 2 3" xfId="5966"/>
    <cellStyle name="Percent 38 3" xfId="2253"/>
    <cellStyle name="Percent 38 3 2" xfId="5968"/>
    <cellStyle name="Percent 38 4" xfId="3190"/>
    <cellStyle name="Percent 38 4 2" xfId="5969"/>
    <cellStyle name="Percent 38 5" xfId="5965"/>
    <cellStyle name="Percent 39" xfId="788"/>
    <cellStyle name="Percent 39 2" xfId="1529"/>
    <cellStyle name="Percent 39 2 2" xfId="2983"/>
    <cellStyle name="Percent 39 2 2 2" xfId="5972"/>
    <cellStyle name="Percent 39 2 3" xfId="5971"/>
    <cellStyle name="Percent 39 3" xfId="2254"/>
    <cellStyle name="Percent 39 3 2" xfId="5973"/>
    <cellStyle name="Percent 39 4" xfId="3194"/>
    <cellStyle name="Percent 39 4 2" xfId="5974"/>
    <cellStyle name="Percent 39 5" xfId="5970"/>
    <cellStyle name="Percent 4" xfId="789"/>
    <cellStyle name="Percent 4 2" xfId="1530"/>
    <cellStyle name="Percent 4 2 2" xfId="2984"/>
    <cellStyle name="Percent 4 2 2 2" xfId="5977"/>
    <cellStyle name="Percent 4 2 3" xfId="5976"/>
    <cellStyle name="Percent 4 3" xfId="2255"/>
    <cellStyle name="Percent 4 3 2" xfId="5978"/>
    <cellStyle name="Percent 4 4" xfId="3080"/>
    <cellStyle name="Percent 4 4 2" xfId="5979"/>
    <cellStyle name="Percent 4 5" xfId="5975"/>
    <cellStyle name="Percent 40" xfId="790"/>
    <cellStyle name="Percent 40 2" xfId="1531"/>
    <cellStyle name="Percent 40 2 2" xfId="2985"/>
    <cellStyle name="Percent 40 2 2 2" xfId="5982"/>
    <cellStyle name="Percent 40 2 3" xfId="5981"/>
    <cellStyle name="Percent 40 3" xfId="2256"/>
    <cellStyle name="Percent 40 3 2" xfId="5983"/>
    <cellStyle name="Percent 40 4" xfId="3197"/>
    <cellStyle name="Percent 40 4 2" xfId="5984"/>
    <cellStyle name="Percent 40 5" xfId="5980"/>
    <cellStyle name="Percent 41" xfId="791"/>
    <cellStyle name="Percent 41 2" xfId="1532"/>
    <cellStyle name="Percent 41 2 2" xfId="2986"/>
    <cellStyle name="Percent 41 2 2 2" xfId="5987"/>
    <cellStyle name="Percent 41 2 3" xfId="5986"/>
    <cellStyle name="Percent 41 3" xfId="2257"/>
    <cellStyle name="Percent 41 3 2" xfId="5988"/>
    <cellStyle name="Percent 41 4" xfId="3200"/>
    <cellStyle name="Percent 41 4 2" xfId="5989"/>
    <cellStyle name="Percent 41 5" xfId="5985"/>
    <cellStyle name="Percent 42" xfId="792"/>
    <cellStyle name="Percent 42 2" xfId="1533"/>
    <cellStyle name="Percent 42 2 2" xfId="2987"/>
    <cellStyle name="Percent 42 2 2 2" xfId="5992"/>
    <cellStyle name="Percent 42 2 3" xfId="5991"/>
    <cellStyle name="Percent 42 3" xfId="2258"/>
    <cellStyle name="Percent 42 3 2" xfId="5993"/>
    <cellStyle name="Percent 42 4" xfId="3204"/>
    <cellStyle name="Percent 42 4 2" xfId="5994"/>
    <cellStyle name="Percent 42 5" xfId="5990"/>
    <cellStyle name="Percent 43" xfId="793"/>
    <cellStyle name="Percent 43 2" xfId="1534"/>
    <cellStyle name="Percent 43 2 2" xfId="2988"/>
    <cellStyle name="Percent 43 2 2 2" xfId="5997"/>
    <cellStyle name="Percent 43 2 3" xfId="5996"/>
    <cellStyle name="Percent 43 3" xfId="2259"/>
    <cellStyle name="Percent 43 3 2" xfId="5998"/>
    <cellStyle name="Percent 43 4" xfId="3208"/>
    <cellStyle name="Percent 43 4 2" xfId="5999"/>
    <cellStyle name="Percent 43 5" xfId="5995"/>
    <cellStyle name="Percent 44" xfId="794"/>
    <cellStyle name="Percent 44 2" xfId="1535"/>
    <cellStyle name="Percent 44 2 2" xfId="2989"/>
    <cellStyle name="Percent 44 2 2 2" xfId="6002"/>
    <cellStyle name="Percent 44 2 3" xfId="6001"/>
    <cellStyle name="Percent 44 3" xfId="2260"/>
    <cellStyle name="Percent 44 3 2" xfId="6003"/>
    <cellStyle name="Percent 44 4" xfId="3212"/>
    <cellStyle name="Percent 44 4 2" xfId="6004"/>
    <cellStyle name="Percent 44 5" xfId="6000"/>
    <cellStyle name="Percent 45" xfId="795"/>
    <cellStyle name="Percent 45 2" xfId="1536"/>
    <cellStyle name="Percent 45 2 2" xfId="2990"/>
    <cellStyle name="Percent 45 2 2 2" xfId="6007"/>
    <cellStyle name="Percent 45 2 3" xfId="6006"/>
    <cellStyle name="Percent 45 3" xfId="2261"/>
    <cellStyle name="Percent 45 3 2" xfId="6008"/>
    <cellStyle name="Percent 45 4" xfId="3216"/>
    <cellStyle name="Percent 45 4 2" xfId="6009"/>
    <cellStyle name="Percent 45 5" xfId="6005"/>
    <cellStyle name="Percent 46" xfId="796"/>
    <cellStyle name="Percent 46 2" xfId="1537"/>
    <cellStyle name="Percent 46 2 2" xfId="2991"/>
    <cellStyle name="Percent 46 2 2 2" xfId="6012"/>
    <cellStyle name="Percent 46 2 3" xfId="6011"/>
    <cellStyle name="Percent 46 3" xfId="2262"/>
    <cellStyle name="Percent 46 3 2" xfId="6013"/>
    <cellStyle name="Percent 46 4" xfId="3220"/>
    <cellStyle name="Percent 46 4 2" xfId="6014"/>
    <cellStyle name="Percent 46 5" xfId="6010"/>
    <cellStyle name="Percent 47" xfId="797"/>
    <cellStyle name="Percent 47 2" xfId="1538"/>
    <cellStyle name="Percent 47 2 2" xfId="2992"/>
    <cellStyle name="Percent 47 2 2 2" xfId="6017"/>
    <cellStyle name="Percent 47 2 3" xfId="6016"/>
    <cellStyle name="Percent 47 3" xfId="2263"/>
    <cellStyle name="Percent 47 3 2" xfId="6018"/>
    <cellStyle name="Percent 47 4" xfId="3223"/>
    <cellStyle name="Percent 47 4 2" xfId="6019"/>
    <cellStyle name="Percent 47 5" xfId="6015"/>
    <cellStyle name="Percent 48" xfId="798"/>
    <cellStyle name="Percent 48 2" xfId="1539"/>
    <cellStyle name="Percent 48 2 2" xfId="2993"/>
    <cellStyle name="Percent 48 2 2 2" xfId="6022"/>
    <cellStyle name="Percent 48 2 3" xfId="6021"/>
    <cellStyle name="Percent 48 3" xfId="2264"/>
    <cellStyle name="Percent 48 3 2" xfId="6023"/>
    <cellStyle name="Percent 48 4" xfId="3227"/>
    <cellStyle name="Percent 48 4 2" xfId="6024"/>
    <cellStyle name="Percent 48 5" xfId="6020"/>
    <cellStyle name="Percent 49" xfId="799"/>
    <cellStyle name="Percent 49 2" xfId="1540"/>
    <cellStyle name="Percent 49 2 2" xfId="2994"/>
    <cellStyle name="Percent 49 2 2 2" xfId="6027"/>
    <cellStyle name="Percent 49 2 3" xfId="6026"/>
    <cellStyle name="Percent 49 3" xfId="2265"/>
    <cellStyle name="Percent 49 3 2" xfId="6028"/>
    <cellStyle name="Percent 49 4" xfId="3231"/>
    <cellStyle name="Percent 49 4 2" xfId="6029"/>
    <cellStyle name="Percent 49 5" xfId="6025"/>
    <cellStyle name="Percent 5" xfId="800"/>
    <cellStyle name="Percent 5 2" xfId="1541"/>
    <cellStyle name="Percent 5 2 2" xfId="2995"/>
    <cellStyle name="Percent 5 2 2 2" xfId="6032"/>
    <cellStyle name="Percent 5 2 3" xfId="6031"/>
    <cellStyle name="Percent 5 3" xfId="2266"/>
    <cellStyle name="Percent 5 3 2" xfId="6033"/>
    <cellStyle name="Percent 5 4" xfId="3084"/>
    <cellStyle name="Percent 5 4 2" xfId="6034"/>
    <cellStyle name="Percent 5 5" xfId="6030"/>
    <cellStyle name="Percent 50" xfId="801"/>
    <cellStyle name="Percent 50 2" xfId="1542"/>
    <cellStyle name="Percent 50 2 2" xfId="2996"/>
    <cellStyle name="Percent 50 2 2 2" xfId="6037"/>
    <cellStyle name="Percent 50 2 3" xfId="6036"/>
    <cellStyle name="Percent 50 3" xfId="2267"/>
    <cellStyle name="Percent 50 3 2" xfId="6038"/>
    <cellStyle name="Percent 50 4" xfId="3235"/>
    <cellStyle name="Percent 50 4 2" xfId="6039"/>
    <cellStyle name="Percent 50 5" xfId="6035"/>
    <cellStyle name="Percent 51" xfId="802"/>
    <cellStyle name="Percent 51 2" xfId="1543"/>
    <cellStyle name="Percent 51 2 2" xfId="2997"/>
    <cellStyle name="Percent 51 2 2 2" xfId="6042"/>
    <cellStyle name="Percent 51 2 3" xfId="6041"/>
    <cellStyle name="Percent 51 3" xfId="2268"/>
    <cellStyle name="Percent 51 3 2" xfId="6043"/>
    <cellStyle name="Percent 51 4" xfId="3240"/>
    <cellStyle name="Percent 51 4 2" xfId="6044"/>
    <cellStyle name="Percent 51 5" xfId="6040"/>
    <cellStyle name="Percent 52" xfId="803"/>
    <cellStyle name="Percent 52 2" xfId="1544"/>
    <cellStyle name="Percent 52 2 2" xfId="2998"/>
    <cellStyle name="Percent 52 2 2 2" xfId="6047"/>
    <cellStyle name="Percent 52 2 3" xfId="6046"/>
    <cellStyle name="Percent 52 3" xfId="2269"/>
    <cellStyle name="Percent 52 3 2" xfId="6048"/>
    <cellStyle name="Percent 52 4" xfId="3245"/>
    <cellStyle name="Percent 52 4 2" xfId="6049"/>
    <cellStyle name="Percent 52 5" xfId="6045"/>
    <cellStyle name="Percent 53" xfId="804"/>
    <cellStyle name="Percent 53 2" xfId="1545"/>
    <cellStyle name="Percent 53 2 2" xfId="2999"/>
    <cellStyle name="Percent 53 2 2 2" xfId="6052"/>
    <cellStyle name="Percent 53 2 3" xfId="6051"/>
    <cellStyle name="Percent 53 3" xfId="2270"/>
    <cellStyle name="Percent 53 3 2" xfId="6053"/>
    <cellStyle name="Percent 53 4" xfId="3250"/>
    <cellStyle name="Percent 53 4 2" xfId="6054"/>
    <cellStyle name="Percent 53 5" xfId="6050"/>
    <cellStyle name="Percent 54" xfId="805"/>
    <cellStyle name="Percent 54 2" xfId="1546"/>
    <cellStyle name="Percent 54 2 2" xfId="3000"/>
    <cellStyle name="Percent 54 2 2 2" xfId="6057"/>
    <cellStyle name="Percent 54 2 3" xfId="6056"/>
    <cellStyle name="Percent 54 3" xfId="2271"/>
    <cellStyle name="Percent 54 3 2" xfId="6058"/>
    <cellStyle name="Percent 54 4" xfId="3255"/>
    <cellStyle name="Percent 54 4 2" xfId="6059"/>
    <cellStyle name="Percent 54 5" xfId="6055"/>
    <cellStyle name="Percent 55" xfId="806"/>
    <cellStyle name="Percent 55 2" xfId="1547"/>
    <cellStyle name="Percent 55 2 2" xfId="3001"/>
    <cellStyle name="Percent 55 2 2 2" xfId="6062"/>
    <cellStyle name="Percent 55 2 3" xfId="6061"/>
    <cellStyle name="Percent 55 3" xfId="2272"/>
    <cellStyle name="Percent 55 3 2" xfId="6063"/>
    <cellStyle name="Percent 55 4" xfId="3260"/>
    <cellStyle name="Percent 55 4 2" xfId="6064"/>
    <cellStyle name="Percent 55 5" xfId="6060"/>
    <cellStyle name="Percent 56" xfId="807"/>
    <cellStyle name="Percent 56 2" xfId="1548"/>
    <cellStyle name="Percent 56 2 2" xfId="3002"/>
    <cellStyle name="Percent 56 2 2 2" xfId="6067"/>
    <cellStyle name="Percent 56 2 3" xfId="6066"/>
    <cellStyle name="Percent 56 3" xfId="2273"/>
    <cellStyle name="Percent 56 3 2" xfId="6068"/>
    <cellStyle name="Percent 56 4" xfId="3265"/>
    <cellStyle name="Percent 56 4 2" xfId="6069"/>
    <cellStyle name="Percent 56 5" xfId="6065"/>
    <cellStyle name="Percent 57" xfId="808"/>
    <cellStyle name="Percent 57 2" xfId="1549"/>
    <cellStyle name="Percent 57 2 2" xfId="3003"/>
    <cellStyle name="Percent 57 2 2 2" xfId="6072"/>
    <cellStyle name="Percent 57 2 3" xfId="6071"/>
    <cellStyle name="Percent 57 3" xfId="2274"/>
    <cellStyle name="Percent 57 3 2" xfId="6073"/>
    <cellStyle name="Percent 57 4" xfId="3270"/>
    <cellStyle name="Percent 57 4 2" xfId="6074"/>
    <cellStyle name="Percent 57 5" xfId="6070"/>
    <cellStyle name="Percent 58" xfId="809"/>
    <cellStyle name="Percent 58 2" xfId="1550"/>
    <cellStyle name="Percent 58 2 2" xfId="3004"/>
    <cellStyle name="Percent 58 2 2 2" xfId="6077"/>
    <cellStyle name="Percent 58 2 3" xfId="6076"/>
    <cellStyle name="Percent 58 3" xfId="2275"/>
    <cellStyle name="Percent 58 3 2" xfId="6078"/>
    <cellStyle name="Percent 58 4" xfId="3275"/>
    <cellStyle name="Percent 58 4 2" xfId="6079"/>
    <cellStyle name="Percent 58 5" xfId="6075"/>
    <cellStyle name="Percent 59" xfId="810"/>
    <cellStyle name="Percent 59 2" xfId="1551"/>
    <cellStyle name="Percent 59 2 2" xfId="3005"/>
    <cellStyle name="Percent 59 2 2 2" xfId="6082"/>
    <cellStyle name="Percent 59 2 3" xfId="6081"/>
    <cellStyle name="Percent 59 3" xfId="2276"/>
    <cellStyle name="Percent 59 3 2" xfId="6083"/>
    <cellStyle name="Percent 59 4" xfId="3280"/>
    <cellStyle name="Percent 59 4 2" xfId="6084"/>
    <cellStyle name="Percent 59 5" xfId="6080"/>
    <cellStyle name="Percent 6" xfId="811"/>
    <cellStyle name="Percent 6 2" xfId="1552"/>
    <cellStyle name="Percent 6 2 2" xfId="3006"/>
    <cellStyle name="Percent 6 2 2 2" xfId="6087"/>
    <cellStyle name="Percent 6 2 3" xfId="6086"/>
    <cellStyle name="Percent 6 3" xfId="2277"/>
    <cellStyle name="Percent 6 3 2" xfId="6088"/>
    <cellStyle name="Percent 6 4" xfId="3104"/>
    <cellStyle name="Percent 6 4 2" xfId="6089"/>
    <cellStyle name="Percent 6 5" xfId="6085"/>
    <cellStyle name="Percent 60" xfId="812"/>
    <cellStyle name="Percent 60 2" xfId="1553"/>
    <cellStyle name="Percent 60 2 2" xfId="3007"/>
    <cellStyle name="Percent 60 2 2 2" xfId="6092"/>
    <cellStyle name="Percent 60 2 3" xfId="6091"/>
    <cellStyle name="Percent 60 3" xfId="2278"/>
    <cellStyle name="Percent 60 3 2" xfId="6093"/>
    <cellStyle name="Percent 60 4" xfId="3285"/>
    <cellStyle name="Percent 60 4 2" xfId="6094"/>
    <cellStyle name="Percent 60 5" xfId="6090"/>
    <cellStyle name="Percent 61" xfId="813"/>
    <cellStyle name="Percent 61 2" xfId="1554"/>
    <cellStyle name="Percent 61 2 2" xfId="3008"/>
    <cellStyle name="Percent 61 2 2 2" xfId="6097"/>
    <cellStyle name="Percent 61 2 3" xfId="6096"/>
    <cellStyle name="Percent 61 3" xfId="2279"/>
    <cellStyle name="Percent 61 3 2" xfId="6098"/>
    <cellStyle name="Percent 61 4" xfId="3290"/>
    <cellStyle name="Percent 61 4 2" xfId="6099"/>
    <cellStyle name="Percent 61 5" xfId="6095"/>
    <cellStyle name="Percent 62" xfId="814"/>
    <cellStyle name="Percent 62 2" xfId="1555"/>
    <cellStyle name="Percent 62 2 2" xfId="3009"/>
    <cellStyle name="Percent 62 2 2 2" xfId="6102"/>
    <cellStyle name="Percent 62 2 3" xfId="6101"/>
    <cellStyle name="Percent 62 3" xfId="2280"/>
    <cellStyle name="Percent 62 3 2" xfId="6103"/>
    <cellStyle name="Percent 62 4" xfId="3295"/>
    <cellStyle name="Percent 62 4 2" xfId="6104"/>
    <cellStyle name="Percent 62 5" xfId="6100"/>
    <cellStyle name="Percent 63" xfId="815"/>
    <cellStyle name="Percent 63 2" xfId="1556"/>
    <cellStyle name="Percent 63 2 2" xfId="3010"/>
    <cellStyle name="Percent 63 2 2 2" xfId="6107"/>
    <cellStyle name="Percent 63 2 3" xfId="6106"/>
    <cellStyle name="Percent 63 3" xfId="2281"/>
    <cellStyle name="Percent 63 3 2" xfId="6108"/>
    <cellStyle name="Percent 63 4" xfId="3300"/>
    <cellStyle name="Percent 63 4 2" xfId="6109"/>
    <cellStyle name="Percent 63 5" xfId="6105"/>
    <cellStyle name="Percent 64" xfId="816"/>
    <cellStyle name="Percent 64 2" xfId="1557"/>
    <cellStyle name="Percent 64 2 2" xfId="3011"/>
    <cellStyle name="Percent 64 2 2 2" xfId="6112"/>
    <cellStyle name="Percent 64 2 3" xfId="6111"/>
    <cellStyle name="Percent 64 3" xfId="2282"/>
    <cellStyle name="Percent 64 3 2" xfId="6113"/>
    <cellStyle name="Percent 64 4" xfId="3305"/>
    <cellStyle name="Percent 64 4 2" xfId="6114"/>
    <cellStyle name="Percent 64 5" xfId="6110"/>
    <cellStyle name="Percent 65" xfId="817"/>
    <cellStyle name="Percent 65 2" xfId="1558"/>
    <cellStyle name="Percent 65 2 2" xfId="3012"/>
    <cellStyle name="Percent 65 2 2 2" xfId="6117"/>
    <cellStyle name="Percent 65 2 3" xfId="6116"/>
    <cellStyle name="Percent 65 3" xfId="2283"/>
    <cellStyle name="Percent 65 3 2" xfId="6118"/>
    <cellStyle name="Percent 65 4" xfId="3310"/>
    <cellStyle name="Percent 65 4 2" xfId="6119"/>
    <cellStyle name="Percent 65 5" xfId="6115"/>
    <cellStyle name="Percent 66" xfId="818"/>
    <cellStyle name="Percent 66 2" xfId="1559"/>
    <cellStyle name="Percent 66 2 2" xfId="3013"/>
    <cellStyle name="Percent 66 2 2 2" xfId="6122"/>
    <cellStyle name="Percent 66 2 3" xfId="6121"/>
    <cellStyle name="Percent 66 3" xfId="2284"/>
    <cellStyle name="Percent 66 3 2" xfId="6123"/>
    <cellStyle name="Percent 66 4" xfId="3315"/>
    <cellStyle name="Percent 66 4 2" xfId="6124"/>
    <cellStyle name="Percent 66 5" xfId="6120"/>
    <cellStyle name="Percent 67" xfId="819"/>
    <cellStyle name="Percent 67 2" xfId="1560"/>
    <cellStyle name="Percent 67 2 2" xfId="3014"/>
    <cellStyle name="Percent 67 2 2 2" xfId="6127"/>
    <cellStyle name="Percent 67 2 3" xfId="6126"/>
    <cellStyle name="Percent 67 3" xfId="2285"/>
    <cellStyle name="Percent 67 3 2" xfId="6128"/>
    <cellStyle name="Percent 67 4" xfId="3318"/>
    <cellStyle name="Percent 67 4 2" xfId="6129"/>
    <cellStyle name="Percent 67 5" xfId="6125"/>
    <cellStyle name="Percent 68" xfId="820"/>
    <cellStyle name="Percent 68 2" xfId="1561"/>
    <cellStyle name="Percent 68 2 2" xfId="3015"/>
    <cellStyle name="Percent 68 2 2 2" xfId="6132"/>
    <cellStyle name="Percent 68 2 3" xfId="6131"/>
    <cellStyle name="Percent 68 3" xfId="2286"/>
    <cellStyle name="Percent 68 3 2" xfId="6133"/>
    <cellStyle name="Percent 68 4" xfId="3324"/>
    <cellStyle name="Percent 68 4 2" xfId="6134"/>
    <cellStyle name="Percent 68 5" xfId="6130"/>
    <cellStyle name="Percent 69" xfId="821"/>
    <cellStyle name="Percent 69 2" xfId="1562"/>
    <cellStyle name="Percent 69 2 2" xfId="3016"/>
    <cellStyle name="Percent 69 2 2 2" xfId="6137"/>
    <cellStyle name="Percent 69 2 3" xfId="6136"/>
    <cellStyle name="Percent 69 3" xfId="2287"/>
    <cellStyle name="Percent 69 3 2" xfId="6138"/>
    <cellStyle name="Percent 69 4" xfId="3329"/>
    <cellStyle name="Percent 69 4 2" xfId="6139"/>
    <cellStyle name="Percent 69 5" xfId="6135"/>
    <cellStyle name="Percent 7" xfId="822"/>
    <cellStyle name="Percent 7 2" xfId="1563"/>
    <cellStyle name="Percent 7 2 2" xfId="3017"/>
    <cellStyle name="Percent 7 2 2 2" xfId="6142"/>
    <cellStyle name="Percent 7 2 3" xfId="6141"/>
    <cellStyle name="Percent 7 3" xfId="2288"/>
    <cellStyle name="Percent 7 3 2" xfId="6143"/>
    <cellStyle name="Percent 7 4" xfId="3106"/>
    <cellStyle name="Percent 7 4 2" xfId="6144"/>
    <cellStyle name="Percent 7 5" xfId="6140"/>
    <cellStyle name="Percent 70" xfId="823"/>
    <cellStyle name="Percent 70 2" xfId="1564"/>
    <cellStyle name="Percent 70 2 2" xfId="3018"/>
    <cellStyle name="Percent 70 2 2 2" xfId="6147"/>
    <cellStyle name="Percent 70 2 3" xfId="6146"/>
    <cellStyle name="Percent 70 3" xfId="2289"/>
    <cellStyle name="Percent 70 3 2" xfId="6148"/>
    <cellStyle name="Percent 70 4" xfId="3335"/>
    <cellStyle name="Percent 70 4 2" xfId="6149"/>
    <cellStyle name="Percent 70 5" xfId="6145"/>
    <cellStyle name="Percent 71" xfId="824"/>
    <cellStyle name="Percent 71 2" xfId="1565"/>
    <cellStyle name="Percent 71 2 2" xfId="3019"/>
    <cellStyle name="Percent 71 2 2 2" xfId="6152"/>
    <cellStyle name="Percent 71 2 3" xfId="6151"/>
    <cellStyle name="Percent 71 3" xfId="2290"/>
    <cellStyle name="Percent 71 3 2" xfId="6153"/>
    <cellStyle name="Percent 71 4" xfId="3341"/>
    <cellStyle name="Percent 71 4 2" xfId="6154"/>
    <cellStyle name="Percent 71 5" xfId="6150"/>
    <cellStyle name="Percent 72" xfId="825"/>
    <cellStyle name="Percent 72 2" xfId="1566"/>
    <cellStyle name="Percent 72 2 2" xfId="3020"/>
    <cellStyle name="Percent 72 2 2 2" xfId="6157"/>
    <cellStyle name="Percent 72 2 3" xfId="6156"/>
    <cellStyle name="Percent 72 3" xfId="2291"/>
    <cellStyle name="Percent 72 3 2" xfId="6158"/>
    <cellStyle name="Percent 72 4" xfId="3348"/>
    <cellStyle name="Percent 72 4 2" xfId="6159"/>
    <cellStyle name="Percent 72 5" xfId="6155"/>
    <cellStyle name="Percent 73" xfId="826"/>
    <cellStyle name="Percent 73 2" xfId="1567"/>
    <cellStyle name="Percent 73 2 2" xfId="3021"/>
    <cellStyle name="Percent 73 2 2 2" xfId="6162"/>
    <cellStyle name="Percent 73 2 3" xfId="6161"/>
    <cellStyle name="Percent 73 3" xfId="2292"/>
    <cellStyle name="Percent 73 3 2" xfId="6163"/>
    <cellStyle name="Percent 73 4" xfId="3356"/>
    <cellStyle name="Percent 73 4 2" xfId="6164"/>
    <cellStyle name="Percent 73 5" xfId="6160"/>
    <cellStyle name="Percent 74" xfId="827"/>
    <cellStyle name="Percent 74 2" xfId="1568"/>
    <cellStyle name="Percent 74 2 2" xfId="3022"/>
    <cellStyle name="Percent 74 2 2 2" xfId="6167"/>
    <cellStyle name="Percent 74 2 3" xfId="6166"/>
    <cellStyle name="Percent 74 3" xfId="2293"/>
    <cellStyle name="Percent 74 3 2" xfId="6168"/>
    <cellStyle name="Percent 74 4" xfId="3364"/>
    <cellStyle name="Percent 74 4 2" xfId="6169"/>
    <cellStyle name="Percent 74 5" xfId="6165"/>
    <cellStyle name="Percent 75" xfId="828"/>
    <cellStyle name="Percent 75 2" xfId="1569"/>
    <cellStyle name="Percent 75 2 2" xfId="3023"/>
    <cellStyle name="Percent 75 2 2 2" xfId="6172"/>
    <cellStyle name="Percent 75 2 3" xfId="6171"/>
    <cellStyle name="Percent 75 3" xfId="2294"/>
    <cellStyle name="Percent 75 3 2" xfId="6173"/>
    <cellStyle name="Percent 75 4" xfId="3372"/>
    <cellStyle name="Percent 75 4 2" xfId="6174"/>
    <cellStyle name="Percent 75 5" xfId="6170"/>
    <cellStyle name="Percent 76" xfId="829"/>
    <cellStyle name="Percent 76 2" xfId="1570"/>
    <cellStyle name="Percent 76 2 2" xfId="3024"/>
    <cellStyle name="Percent 76 2 2 2" xfId="6177"/>
    <cellStyle name="Percent 76 2 3" xfId="6176"/>
    <cellStyle name="Percent 76 3" xfId="2295"/>
    <cellStyle name="Percent 76 3 2" xfId="6178"/>
    <cellStyle name="Percent 76 4" xfId="3380"/>
    <cellStyle name="Percent 76 4 2" xfId="6179"/>
    <cellStyle name="Percent 76 5" xfId="6175"/>
    <cellStyle name="Percent 77" xfId="830"/>
    <cellStyle name="Percent 77 2" xfId="1571"/>
    <cellStyle name="Percent 77 2 2" xfId="3025"/>
    <cellStyle name="Percent 77 2 2 2" xfId="6182"/>
    <cellStyle name="Percent 77 2 3" xfId="6181"/>
    <cellStyle name="Percent 77 3" xfId="2296"/>
    <cellStyle name="Percent 77 3 2" xfId="6183"/>
    <cellStyle name="Percent 77 4" xfId="3388"/>
    <cellStyle name="Percent 77 4 2" xfId="6184"/>
    <cellStyle name="Percent 77 5" xfId="6180"/>
    <cellStyle name="Percent 78" xfId="831"/>
    <cellStyle name="Percent 78 2" xfId="1572"/>
    <cellStyle name="Percent 78 2 2" xfId="3026"/>
    <cellStyle name="Percent 78 2 2 2" xfId="6187"/>
    <cellStyle name="Percent 78 2 3" xfId="6186"/>
    <cellStyle name="Percent 78 3" xfId="2297"/>
    <cellStyle name="Percent 78 3 2" xfId="6188"/>
    <cellStyle name="Percent 78 4" xfId="3395"/>
    <cellStyle name="Percent 78 4 2" xfId="6189"/>
    <cellStyle name="Percent 78 5" xfId="6185"/>
    <cellStyle name="Percent 79" xfId="832"/>
    <cellStyle name="Percent 79 2" xfId="1573"/>
    <cellStyle name="Percent 79 2 2" xfId="3027"/>
    <cellStyle name="Percent 79 2 2 2" xfId="6192"/>
    <cellStyle name="Percent 79 2 3" xfId="6191"/>
    <cellStyle name="Percent 79 3" xfId="2298"/>
    <cellStyle name="Percent 79 3 2" xfId="6193"/>
    <cellStyle name="Percent 79 4" xfId="3733"/>
    <cellStyle name="Percent 79 4 2" xfId="6194"/>
    <cellStyle name="Percent 79 5" xfId="6190"/>
    <cellStyle name="Percent 8" xfId="833"/>
    <cellStyle name="Percent 8 2" xfId="1574"/>
    <cellStyle name="Percent 8 2 2" xfId="3028"/>
    <cellStyle name="Percent 8 2 2 2" xfId="6197"/>
    <cellStyle name="Percent 8 2 3" xfId="6196"/>
    <cellStyle name="Percent 8 3" xfId="2299"/>
    <cellStyle name="Percent 8 3 2" xfId="6198"/>
    <cellStyle name="Percent 8 4" xfId="3108"/>
    <cellStyle name="Percent 8 4 2" xfId="6199"/>
    <cellStyle name="Percent 8 5" xfId="6195"/>
    <cellStyle name="Percent 80" xfId="834"/>
    <cellStyle name="Percent 80 2" xfId="1575"/>
    <cellStyle name="Percent 80 2 2" xfId="3029"/>
    <cellStyle name="Percent 80 2 2 2" xfId="6202"/>
    <cellStyle name="Percent 80 2 3" xfId="6201"/>
    <cellStyle name="Percent 80 3" xfId="2300"/>
    <cellStyle name="Percent 80 3 2" xfId="6203"/>
    <cellStyle name="Percent 80 4" xfId="3734"/>
    <cellStyle name="Percent 80 4 2" xfId="6204"/>
    <cellStyle name="Percent 80 5" xfId="6200"/>
    <cellStyle name="Percent 81" xfId="835"/>
    <cellStyle name="Percent 81 2" xfId="1576"/>
    <cellStyle name="Percent 81 2 2" xfId="3030"/>
    <cellStyle name="Percent 81 2 2 2" xfId="6207"/>
    <cellStyle name="Percent 81 2 3" xfId="6206"/>
    <cellStyle name="Percent 81 3" xfId="2301"/>
    <cellStyle name="Percent 81 3 2" xfId="6208"/>
    <cellStyle name="Percent 81 4" xfId="3735"/>
    <cellStyle name="Percent 81 4 2" xfId="6209"/>
    <cellStyle name="Percent 81 5" xfId="6205"/>
    <cellStyle name="Percent 82" xfId="836"/>
    <cellStyle name="Percent 82 2" xfId="1577"/>
    <cellStyle name="Percent 82 2 2" xfId="3031"/>
    <cellStyle name="Percent 82 2 2 2" xfId="6212"/>
    <cellStyle name="Percent 82 2 3" xfId="6211"/>
    <cellStyle name="Percent 82 3" xfId="2302"/>
    <cellStyle name="Percent 82 3 2" xfId="6213"/>
    <cellStyle name="Percent 82 4" xfId="3736"/>
    <cellStyle name="Percent 82 4 2" xfId="6214"/>
    <cellStyle name="Percent 82 5" xfId="6210"/>
    <cellStyle name="Percent 83" xfId="837"/>
    <cellStyle name="Percent 83 2" xfId="1578"/>
    <cellStyle name="Percent 83 2 2" xfId="3032"/>
    <cellStyle name="Percent 83 2 2 2" xfId="6217"/>
    <cellStyle name="Percent 83 2 3" xfId="6216"/>
    <cellStyle name="Percent 83 3" xfId="2303"/>
    <cellStyle name="Percent 83 3 2" xfId="6218"/>
    <cellStyle name="Percent 83 4" xfId="3737"/>
    <cellStyle name="Percent 83 4 2" xfId="6219"/>
    <cellStyle name="Percent 83 5" xfId="6215"/>
    <cellStyle name="Percent 84" xfId="838"/>
    <cellStyle name="Percent 84 2" xfId="1579"/>
    <cellStyle name="Percent 84 2 2" xfId="3033"/>
    <cellStyle name="Percent 84 2 2 2" xfId="6222"/>
    <cellStyle name="Percent 84 2 3" xfId="6221"/>
    <cellStyle name="Percent 84 3" xfId="2304"/>
    <cellStyle name="Percent 84 3 2" xfId="6223"/>
    <cellStyle name="Percent 84 4" xfId="3738"/>
    <cellStyle name="Percent 84 4 2" xfId="6224"/>
    <cellStyle name="Percent 84 5" xfId="6220"/>
    <cellStyle name="Percent 85" xfId="839"/>
    <cellStyle name="Percent 85 2" xfId="1580"/>
    <cellStyle name="Percent 85 2 2" xfId="3034"/>
    <cellStyle name="Percent 85 2 2 2" xfId="6227"/>
    <cellStyle name="Percent 85 2 3" xfId="6226"/>
    <cellStyle name="Percent 85 3" xfId="2305"/>
    <cellStyle name="Percent 85 3 2" xfId="6228"/>
    <cellStyle name="Percent 85 4" xfId="3739"/>
    <cellStyle name="Percent 85 4 2" xfId="6229"/>
    <cellStyle name="Percent 85 5" xfId="6225"/>
    <cellStyle name="Percent 86" xfId="840"/>
    <cellStyle name="Percent 86 2" xfId="1581"/>
    <cellStyle name="Percent 86 2 2" xfId="3035"/>
    <cellStyle name="Percent 86 2 2 2" xfId="6232"/>
    <cellStyle name="Percent 86 2 3" xfId="6231"/>
    <cellStyle name="Percent 86 3" xfId="2306"/>
    <cellStyle name="Percent 86 3 2" xfId="6233"/>
    <cellStyle name="Percent 86 4" xfId="3740"/>
    <cellStyle name="Percent 86 4 2" xfId="6234"/>
    <cellStyle name="Percent 86 5" xfId="6230"/>
    <cellStyle name="Percent 87" xfId="841"/>
    <cellStyle name="Percent 87 2" xfId="1582"/>
    <cellStyle name="Percent 87 2 2" xfId="3036"/>
    <cellStyle name="Percent 87 2 2 2" xfId="6237"/>
    <cellStyle name="Percent 87 2 3" xfId="6236"/>
    <cellStyle name="Percent 87 3" xfId="2307"/>
    <cellStyle name="Percent 87 3 2" xfId="6238"/>
    <cellStyle name="Percent 87 4" xfId="3741"/>
    <cellStyle name="Percent 87 4 2" xfId="6239"/>
    <cellStyle name="Percent 87 5" xfId="6235"/>
    <cellStyle name="Percent 88" xfId="842"/>
    <cellStyle name="Percent 88 2" xfId="1583"/>
    <cellStyle name="Percent 88 2 2" xfId="3037"/>
    <cellStyle name="Percent 88 2 2 2" xfId="6242"/>
    <cellStyle name="Percent 88 2 3" xfId="6241"/>
    <cellStyle name="Percent 88 3" xfId="2308"/>
    <cellStyle name="Percent 88 3 2" xfId="6243"/>
    <cellStyle name="Percent 88 4" xfId="3742"/>
    <cellStyle name="Percent 88 4 2" xfId="6244"/>
    <cellStyle name="Percent 88 5" xfId="6240"/>
    <cellStyle name="Percent 89" xfId="843"/>
    <cellStyle name="Percent 89 2" xfId="1584"/>
    <cellStyle name="Percent 89 2 2" xfId="3038"/>
    <cellStyle name="Percent 89 2 2 2" xfId="6247"/>
    <cellStyle name="Percent 89 2 3" xfId="6246"/>
    <cellStyle name="Percent 89 3" xfId="2309"/>
    <cellStyle name="Percent 89 3 2" xfId="6248"/>
    <cellStyle name="Percent 89 4" xfId="3743"/>
    <cellStyle name="Percent 89 4 2" xfId="6249"/>
    <cellStyle name="Percent 89 5" xfId="6245"/>
    <cellStyle name="Percent 9" xfId="844"/>
    <cellStyle name="Percent 9 2" xfId="1585"/>
    <cellStyle name="Percent 9 2 2" xfId="3039"/>
    <cellStyle name="Percent 9 2 2 2" xfId="6252"/>
    <cellStyle name="Percent 9 2 3" xfId="6251"/>
    <cellStyle name="Percent 9 3" xfId="2310"/>
    <cellStyle name="Percent 9 3 2" xfId="6253"/>
    <cellStyle name="Percent 9 4" xfId="3110"/>
    <cellStyle name="Percent 9 4 2" xfId="6254"/>
    <cellStyle name="Percent 9 5" xfId="6250"/>
    <cellStyle name="Percent 90" xfId="845"/>
    <cellStyle name="Percent 90 2" xfId="1586"/>
    <cellStyle name="Percent 90 2 2" xfId="3040"/>
    <cellStyle name="Percent 90 2 2 2" xfId="6257"/>
    <cellStyle name="Percent 90 2 3" xfId="6256"/>
    <cellStyle name="Percent 90 3" xfId="2311"/>
    <cellStyle name="Percent 90 3 2" xfId="6258"/>
    <cellStyle name="Percent 90 4" xfId="3744"/>
    <cellStyle name="Percent 90 4 2" xfId="6259"/>
    <cellStyle name="Percent 90 5" xfId="6255"/>
    <cellStyle name="Percent 91" xfId="846"/>
    <cellStyle name="Percent 91 2" xfId="1587"/>
    <cellStyle name="Percent 91 2 2" xfId="3041"/>
    <cellStyle name="Percent 91 2 2 2" xfId="6262"/>
    <cellStyle name="Percent 91 2 3" xfId="6261"/>
    <cellStyle name="Percent 91 3" xfId="2312"/>
    <cellStyle name="Percent 91 3 2" xfId="6263"/>
    <cellStyle name="Percent 91 4" xfId="3745"/>
    <cellStyle name="Percent 91 4 2" xfId="6264"/>
    <cellStyle name="Percent 91 5" xfId="6260"/>
    <cellStyle name="Percent 92" xfId="847"/>
    <cellStyle name="Percent 92 2" xfId="1588"/>
    <cellStyle name="Percent 92 2 2" xfId="3042"/>
    <cellStyle name="Percent 92 2 2 2" xfId="6267"/>
    <cellStyle name="Percent 92 2 3" xfId="6266"/>
    <cellStyle name="Percent 92 3" xfId="2313"/>
    <cellStyle name="Percent 92 3 2" xfId="6268"/>
    <cellStyle name="Percent 92 4" xfId="3746"/>
    <cellStyle name="Percent 92 4 2" xfId="6269"/>
    <cellStyle name="Percent 92 5" xfId="6265"/>
    <cellStyle name="Percent 93" xfId="848"/>
    <cellStyle name="Percent 93 2" xfId="1589"/>
    <cellStyle name="Percent 93 2 2" xfId="3043"/>
    <cellStyle name="Percent 93 2 2 2" xfId="6272"/>
    <cellStyle name="Percent 93 2 3" xfId="6271"/>
    <cellStyle name="Percent 93 3" xfId="2314"/>
    <cellStyle name="Percent 93 3 2" xfId="6273"/>
    <cellStyle name="Percent 93 4" xfId="3747"/>
    <cellStyle name="Percent 93 4 2" xfId="6274"/>
    <cellStyle name="Percent 93 5" xfId="6270"/>
    <cellStyle name="Percent 94" xfId="849"/>
    <cellStyle name="Percent 94 2" xfId="1590"/>
    <cellStyle name="Percent 94 2 2" xfId="3044"/>
    <cellStyle name="Percent 94 2 2 2" xfId="6277"/>
    <cellStyle name="Percent 94 2 3" xfId="6276"/>
    <cellStyle name="Percent 94 3" xfId="2315"/>
    <cellStyle name="Percent 94 3 2" xfId="6278"/>
    <cellStyle name="Percent 94 4" xfId="3748"/>
    <cellStyle name="Percent 94 4 2" xfId="6279"/>
    <cellStyle name="Percent 94 5" xfId="6275"/>
    <cellStyle name="Percent 95" xfId="850"/>
    <cellStyle name="Percent 95 2" xfId="1591"/>
    <cellStyle name="Percent 95 2 2" xfId="3045"/>
    <cellStyle name="Percent 95 2 2 2" xfId="6282"/>
    <cellStyle name="Percent 95 2 3" xfId="6281"/>
    <cellStyle name="Percent 95 3" xfId="2316"/>
    <cellStyle name="Percent 95 3 2" xfId="6283"/>
    <cellStyle name="Percent 95 4" xfId="3749"/>
    <cellStyle name="Percent 95 4 2" xfId="6284"/>
    <cellStyle name="Percent 95 5" xfId="6280"/>
    <cellStyle name="Percent 96" xfId="851"/>
    <cellStyle name="Percent 96 2" xfId="1592"/>
    <cellStyle name="Percent 96 2 2" xfId="3046"/>
    <cellStyle name="Percent 96 2 2 2" xfId="6287"/>
    <cellStyle name="Percent 96 2 3" xfId="6286"/>
    <cellStyle name="Percent 96 3" xfId="2317"/>
    <cellStyle name="Percent 96 3 2" xfId="6288"/>
    <cellStyle name="Percent 96 4" xfId="3750"/>
    <cellStyle name="Percent 96 4 2" xfId="6289"/>
    <cellStyle name="Percent 96 5" xfId="6285"/>
    <cellStyle name="Percent 97" xfId="852"/>
    <cellStyle name="Percent 97 2" xfId="1593"/>
    <cellStyle name="Percent 97 2 2" xfId="3047"/>
    <cellStyle name="Percent 97 2 2 2" xfId="6292"/>
    <cellStyle name="Percent 97 2 3" xfId="6291"/>
    <cellStyle name="Percent 97 3" xfId="2318"/>
    <cellStyle name="Percent 97 3 2" xfId="6293"/>
    <cellStyle name="Percent 97 4" xfId="3751"/>
    <cellStyle name="Percent 97 4 2" xfId="6294"/>
    <cellStyle name="Percent 97 5" xfId="6290"/>
    <cellStyle name="Percent 98" xfId="853"/>
    <cellStyle name="Percent 98 2" xfId="1594"/>
    <cellStyle name="Percent 98 2 2" xfId="3048"/>
    <cellStyle name="Percent 98 2 2 2" xfId="6297"/>
    <cellStyle name="Percent 98 2 3" xfId="6296"/>
    <cellStyle name="Percent 98 3" xfId="2319"/>
    <cellStyle name="Percent 98 3 2" xfId="6298"/>
    <cellStyle name="Percent 98 4" xfId="3752"/>
    <cellStyle name="Percent 98 4 2" xfId="6299"/>
    <cellStyle name="Percent 98 5" xfId="6295"/>
    <cellStyle name="Percent 99" xfId="854"/>
    <cellStyle name="Percent 99 2" xfId="1595"/>
    <cellStyle name="Percent 99 2 2" xfId="3049"/>
    <cellStyle name="Percent 99 2 2 2" xfId="6302"/>
    <cellStyle name="Percent 99 2 3" xfId="6301"/>
    <cellStyle name="Percent 99 3" xfId="2320"/>
    <cellStyle name="Percent 99 3 2" xfId="6303"/>
    <cellStyle name="Percent 99 4" xfId="3753"/>
    <cellStyle name="Percent 99 4 2" xfId="6304"/>
    <cellStyle name="Percent 99 5" xfId="6300"/>
    <cellStyle name="Title" xfId="45" builtinId="15" customBuiltin="1"/>
    <cellStyle name="Title 2" xfId="92"/>
    <cellStyle name="Title 2 2" xfId="6305"/>
    <cellStyle name="Total" xfId="46" builtinId="25" customBuiltin="1"/>
    <cellStyle name="Total 2" xfId="93"/>
    <cellStyle name="Total 2 2" xfId="6306"/>
    <cellStyle name="Warning Text" xfId="47" builtinId="11" customBuiltin="1"/>
    <cellStyle name="Warning Text 2" xfId="94"/>
    <cellStyle name="Warning Text 2 2" xfId="630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466725</xdr:colOff>
      <xdr:row>19</xdr:row>
      <xdr:rowOff>0</xdr:rowOff>
    </xdr:from>
    <xdr:to>
      <xdr:col>1</xdr:col>
      <xdr:colOff>542925</xdr:colOff>
      <xdr:row>21</xdr:row>
      <xdr:rowOff>9525</xdr:rowOff>
    </xdr:to>
    <xdr:sp macro="" textlink="">
      <xdr:nvSpPr>
        <xdr:cNvPr id="76772" name="AutoShape 1"/>
        <xdr:cNvSpPr>
          <a:spLocks/>
        </xdr:cNvSpPr>
      </xdr:nvSpPr>
      <xdr:spPr bwMode="auto">
        <a:xfrm>
          <a:off x="1076325" y="3886200"/>
          <a:ext cx="76200" cy="466725"/>
        </a:xfrm>
        <a:prstGeom prst="leftBrace">
          <a:avLst>
            <a:gd name="adj1" fmla="val 51042"/>
            <a:gd name="adj2" fmla="val 50000"/>
          </a:avLst>
        </a:prstGeom>
        <a:noFill/>
        <a:ln w="9525">
          <a:solidFill>
            <a:srgbClr val="000000"/>
          </a:solidFill>
          <a:round/>
          <a:headEnd/>
          <a:tailEnd/>
        </a:ln>
      </xdr:spPr>
    </xdr:sp>
    <xdr:clientData/>
  </xdr:twoCellAnchor>
  <xdr:twoCellAnchor>
    <xdr:from>
      <xdr:col>1</xdr:col>
      <xdr:colOff>447675</xdr:colOff>
      <xdr:row>21</xdr:row>
      <xdr:rowOff>28575</xdr:rowOff>
    </xdr:from>
    <xdr:to>
      <xdr:col>1</xdr:col>
      <xdr:colOff>523875</xdr:colOff>
      <xdr:row>22</xdr:row>
      <xdr:rowOff>209550</xdr:rowOff>
    </xdr:to>
    <xdr:sp macro="" textlink="">
      <xdr:nvSpPr>
        <xdr:cNvPr id="76773" name="AutoShape 2"/>
        <xdr:cNvSpPr>
          <a:spLocks/>
        </xdr:cNvSpPr>
      </xdr:nvSpPr>
      <xdr:spPr bwMode="auto">
        <a:xfrm>
          <a:off x="1057275" y="4371975"/>
          <a:ext cx="76200" cy="409575"/>
        </a:xfrm>
        <a:prstGeom prst="leftBrace">
          <a:avLst>
            <a:gd name="adj1" fmla="val 44792"/>
            <a:gd name="adj2" fmla="val 50000"/>
          </a:avLst>
        </a:prstGeom>
        <a:noFill/>
        <a:ln w="9525">
          <a:solidFill>
            <a:srgbClr val="000000"/>
          </a:solidFill>
          <a:round/>
          <a:headEnd/>
          <a:tailEnd/>
        </a:ln>
      </xdr:spPr>
    </xdr:sp>
    <xdr:clientData/>
  </xdr:twoCellAnchor>
  <xdr:twoCellAnchor>
    <xdr:from>
      <xdr:col>1</xdr:col>
      <xdr:colOff>466725</xdr:colOff>
      <xdr:row>25</xdr:row>
      <xdr:rowOff>19050</xdr:rowOff>
    </xdr:from>
    <xdr:to>
      <xdr:col>1</xdr:col>
      <xdr:colOff>552450</xdr:colOff>
      <xdr:row>27</xdr:row>
      <xdr:rowOff>0</xdr:rowOff>
    </xdr:to>
    <xdr:sp macro="" textlink="">
      <xdr:nvSpPr>
        <xdr:cNvPr id="76774" name="AutoShape 3"/>
        <xdr:cNvSpPr>
          <a:spLocks/>
        </xdr:cNvSpPr>
      </xdr:nvSpPr>
      <xdr:spPr bwMode="auto">
        <a:xfrm>
          <a:off x="1076325" y="5276850"/>
          <a:ext cx="85725" cy="438150"/>
        </a:xfrm>
        <a:prstGeom prst="leftBrace">
          <a:avLst>
            <a:gd name="adj1" fmla="val 42593"/>
            <a:gd name="adj2" fmla="val 50000"/>
          </a:avLst>
        </a:prstGeom>
        <a:noFill/>
        <a:ln w="9525">
          <a:solidFill>
            <a:srgbClr val="000000"/>
          </a:solidFill>
          <a:round/>
          <a:headEnd/>
          <a:tailEnd/>
        </a:ln>
      </xdr:spPr>
    </xdr:sp>
    <xdr:clientData/>
  </xdr:twoCellAnchor>
  <xdr:twoCellAnchor>
    <xdr:from>
      <xdr:col>1</xdr:col>
      <xdr:colOff>457200</xdr:colOff>
      <xdr:row>23</xdr:row>
      <xdr:rowOff>28575</xdr:rowOff>
    </xdr:from>
    <xdr:to>
      <xdr:col>1</xdr:col>
      <xdr:colOff>514350</xdr:colOff>
      <xdr:row>25</xdr:row>
      <xdr:rowOff>9525</xdr:rowOff>
    </xdr:to>
    <xdr:sp macro="" textlink="">
      <xdr:nvSpPr>
        <xdr:cNvPr id="76775" name="AutoShape 4"/>
        <xdr:cNvSpPr>
          <a:spLocks/>
        </xdr:cNvSpPr>
      </xdr:nvSpPr>
      <xdr:spPr bwMode="auto">
        <a:xfrm>
          <a:off x="1066800" y="4829175"/>
          <a:ext cx="57150" cy="438150"/>
        </a:xfrm>
        <a:prstGeom prst="leftBrace">
          <a:avLst>
            <a:gd name="adj1" fmla="val 63889"/>
            <a:gd name="adj2" fmla="val 50000"/>
          </a:avLst>
        </a:prstGeom>
        <a:noFill/>
        <a:ln w="9525">
          <a:solidFill>
            <a:srgbClr val="000000"/>
          </a:solidFill>
          <a:round/>
          <a:headEnd/>
          <a:tailEnd/>
        </a:ln>
      </xdr:spPr>
    </xdr:sp>
    <xdr:clientData/>
  </xdr:twoCellAnchor>
  <xdr:twoCellAnchor>
    <xdr:from>
      <xdr:col>1</xdr:col>
      <xdr:colOff>466725</xdr:colOff>
      <xdr:row>19</xdr:row>
      <xdr:rowOff>0</xdr:rowOff>
    </xdr:from>
    <xdr:to>
      <xdr:col>1</xdr:col>
      <xdr:colOff>542925</xdr:colOff>
      <xdr:row>21</xdr:row>
      <xdr:rowOff>9525</xdr:rowOff>
    </xdr:to>
    <xdr:sp macro="" textlink="">
      <xdr:nvSpPr>
        <xdr:cNvPr id="6" name="AutoShape 1"/>
        <xdr:cNvSpPr>
          <a:spLocks/>
        </xdr:cNvSpPr>
      </xdr:nvSpPr>
      <xdr:spPr bwMode="auto">
        <a:xfrm>
          <a:off x="1076325" y="3886200"/>
          <a:ext cx="76200" cy="466725"/>
        </a:xfrm>
        <a:prstGeom prst="leftBrace">
          <a:avLst>
            <a:gd name="adj1" fmla="val 51042"/>
            <a:gd name="adj2" fmla="val 50000"/>
          </a:avLst>
        </a:prstGeom>
        <a:noFill/>
        <a:ln w="9525">
          <a:solidFill>
            <a:srgbClr val="000000"/>
          </a:solidFill>
          <a:round/>
          <a:headEnd/>
          <a:tailEnd/>
        </a:ln>
      </xdr:spPr>
    </xdr:sp>
    <xdr:clientData/>
  </xdr:twoCellAnchor>
  <xdr:twoCellAnchor>
    <xdr:from>
      <xdr:col>1</xdr:col>
      <xdr:colOff>447675</xdr:colOff>
      <xdr:row>21</xdr:row>
      <xdr:rowOff>28575</xdr:rowOff>
    </xdr:from>
    <xdr:to>
      <xdr:col>1</xdr:col>
      <xdr:colOff>523875</xdr:colOff>
      <xdr:row>22</xdr:row>
      <xdr:rowOff>209550</xdr:rowOff>
    </xdr:to>
    <xdr:sp macro="" textlink="">
      <xdr:nvSpPr>
        <xdr:cNvPr id="7" name="AutoShape 2"/>
        <xdr:cNvSpPr>
          <a:spLocks/>
        </xdr:cNvSpPr>
      </xdr:nvSpPr>
      <xdr:spPr bwMode="auto">
        <a:xfrm>
          <a:off x="1057275" y="4371975"/>
          <a:ext cx="76200" cy="409575"/>
        </a:xfrm>
        <a:prstGeom prst="leftBrace">
          <a:avLst>
            <a:gd name="adj1" fmla="val 44792"/>
            <a:gd name="adj2" fmla="val 50000"/>
          </a:avLst>
        </a:prstGeom>
        <a:noFill/>
        <a:ln w="9525">
          <a:solidFill>
            <a:srgbClr val="000000"/>
          </a:solidFill>
          <a:round/>
          <a:headEnd/>
          <a:tailEnd/>
        </a:ln>
      </xdr:spPr>
    </xdr:sp>
    <xdr:clientData/>
  </xdr:twoCellAnchor>
  <xdr:twoCellAnchor>
    <xdr:from>
      <xdr:col>1</xdr:col>
      <xdr:colOff>466725</xdr:colOff>
      <xdr:row>25</xdr:row>
      <xdr:rowOff>19050</xdr:rowOff>
    </xdr:from>
    <xdr:to>
      <xdr:col>1</xdr:col>
      <xdr:colOff>552450</xdr:colOff>
      <xdr:row>27</xdr:row>
      <xdr:rowOff>0</xdr:rowOff>
    </xdr:to>
    <xdr:sp macro="" textlink="">
      <xdr:nvSpPr>
        <xdr:cNvPr id="8" name="AutoShape 3"/>
        <xdr:cNvSpPr>
          <a:spLocks/>
        </xdr:cNvSpPr>
      </xdr:nvSpPr>
      <xdr:spPr bwMode="auto">
        <a:xfrm>
          <a:off x="1076325" y="5276850"/>
          <a:ext cx="85725" cy="438150"/>
        </a:xfrm>
        <a:prstGeom prst="leftBrace">
          <a:avLst>
            <a:gd name="adj1" fmla="val 42593"/>
            <a:gd name="adj2" fmla="val 50000"/>
          </a:avLst>
        </a:prstGeom>
        <a:noFill/>
        <a:ln w="9525">
          <a:solidFill>
            <a:srgbClr val="000000"/>
          </a:solidFill>
          <a:round/>
          <a:headEnd/>
          <a:tailEnd/>
        </a:ln>
      </xdr:spPr>
    </xdr:sp>
    <xdr:clientData/>
  </xdr:twoCellAnchor>
  <xdr:twoCellAnchor>
    <xdr:from>
      <xdr:col>1</xdr:col>
      <xdr:colOff>457200</xdr:colOff>
      <xdr:row>23</xdr:row>
      <xdr:rowOff>28575</xdr:rowOff>
    </xdr:from>
    <xdr:to>
      <xdr:col>1</xdr:col>
      <xdr:colOff>514350</xdr:colOff>
      <xdr:row>25</xdr:row>
      <xdr:rowOff>9525</xdr:rowOff>
    </xdr:to>
    <xdr:sp macro="" textlink="">
      <xdr:nvSpPr>
        <xdr:cNvPr id="9" name="AutoShape 4"/>
        <xdr:cNvSpPr>
          <a:spLocks/>
        </xdr:cNvSpPr>
      </xdr:nvSpPr>
      <xdr:spPr bwMode="auto">
        <a:xfrm>
          <a:off x="1066800" y="4829175"/>
          <a:ext cx="57150" cy="438150"/>
        </a:xfrm>
        <a:prstGeom prst="leftBrace">
          <a:avLst>
            <a:gd name="adj1" fmla="val 63889"/>
            <a:gd name="adj2"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pageSetUpPr fitToPage="1"/>
  </sheetPr>
  <dimension ref="A1:Z61"/>
  <sheetViews>
    <sheetView zoomScale="70" zoomScaleNormal="70" zoomScaleSheetLayoutView="89" workbookViewId="0">
      <selection activeCell="H11" sqref="H11"/>
    </sheetView>
  </sheetViews>
  <sheetFormatPr defaultRowHeight="12.75"/>
  <cols>
    <col min="1" max="1" width="9.140625" customWidth="1"/>
    <col min="2" max="2" width="9.7109375" customWidth="1"/>
    <col min="3" max="3" width="13.42578125" customWidth="1"/>
    <col min="4" max="4" width="16.85546875" customWidth="1"/>
    <col min="5" max="5" width="27.5703125" customWidth="1"/>
    <col min="6" max="6" width="17.42578125" customWidth="1"/>
    <col min="7" max="7" width="16.140625" customWidth="1"/>
    <col min="8" max="8" width="12.28515625" customWidth="1"/>
    <col min="9" max="9" width="10.7109375" bestFit="1" customWidth="1"/>
    <col min="10" max="11" width="10.7109375" customWidth="1"/>
    <col min="12" max="12" width="10.7109375" style="49" customWidth="1"/>
    <col min="13" max="13" width="14" customWidth="1"/>
    <col min="14" max="14" width="17.28515625" customWidth="1"/>
    <col min="15" max="15" width="9.140625" customWidth="1"/>
    <col min="16" max="16" width="14.140625" bestFit="1" customWidth="1"/>
    <col min="17" max="17" width="18.5703125" bestFit="1" customWidth="1"/>
    <col min="18" max="18" width="11.85546875" customWidth="1"/>
    <col min="24" max="24" width="13" bestFit="1" customWidth="1"/>
  </cols>
  <sheetData>
    <row r="1" spans="1:26" ht="13.5" thickBot="1">
      <c r="A1" s="287" t="s">
        <v>89</v>
      </c>
      <c r="B1" s="286"/>
      <c r="C1" s="273"/>
      <c r="D1" s="274"/>
      <c r="E1" s="242" t="s">
        <v>5</v>
      </c>
      <c r="F1" s="195" t="s">
        <v>6</v>
      </c>
      <c r="G1" s="195" t="s">
        <v>7</v>
      </c>
      <c r="H1" s="195" t="s">
        <v>8</v>
      </c>
      <c r="I1" s="195" t="s">
        <v>9</v>
      </c>
      <c r="J1" s="195" t="s">
        <v>33</v>
      </c>
      <c r="K1" s="195" t="s">
        <v>34</v>
      </c>
      <c r="L1" s="142" t="s">
        <v>57</v>
      </c>
      <c r="M1" s="160" t="s">
        <v>10</v>
      </c>
      <c r="O1" s="43"/>
      <c r="P1" s="43"/>
      <c r="Q1" s="43"/>
      <c r="R1" s="43"/>
      <c r="S1" s="1"/>
      <c r="T1" s="1"/>
      <c r="U1" s="1"/>
    </row>
    <row r="2" spans="1:26" ht="18">
      <c r="A2" s="288" t="s">
        <v>84</v>
      </c>
      <c r="B2" s="289"/>
      <c r="C2" s="280" t="s">
        <v>53</v>
      </c>
      <c r="D2" s="281"/>
      <c r="E2" s="161">
        <v>13013</v>
      </c>
      <c r="F2" s="169"/>
      <c r="G2" s="169"/>
      <c r="H2" s="170">
        <v>18563.712</v>
      </c>
      <c r="I2" s="169"/>
      <c r="J2" s="169"/>
      <c r="K2" s="169"/>
      <c r="L2" s="171"/>
      <c r="M2" s="55"/>
      <c r="N2" s="14" t="s">
        <v>41</v>
      </c>
      <c r="O2" s="3"/>
      <c r="P2" s="3"/>
      <c r="Q2" s="3"/>
      <c r="R2" s="3"/>
      <c r="S2" s="3"/>
      <c r="T2" s="3"/>
      <c r="U2" s="3"/>
      <c r="V2" s="3"/>
      <c r="W2" s="3"/>
      <c r="X2" s="3"/>
    </row>
    <row r="3" spans="1:26" ht="34.5" customHeight="1">
      <c r="A3" s="288" t="s">
        <v>85</v>
      </c>
      <c r="B3" s="289"/>
      <c r="C3" s="269" t="s">
        <v>52</v>
      </c>
      <c r="D3" s="270"/>
      <c r="E3" s="162">
        <v>13013</v>
      </c>
      <c r="F3" s="172">
        <v>6946.73</v>
      </c>
      <c r="G3" s="173">
        <v>3105</v>
      </c>
      <c r="H3" s="174">
        <v>18563.712</v>
      </c>
      <c r="I3" s="172">
        <v>466.25</v>
      </c>
      <c r="J3" s="172">
        <v>286</v>
      </c>
      <c r="K3" s="175">
        <v>703</v>
      </c>
      <c r="L3" s="176">
        <v>396.52083900000002</v>
      </c>
      <c r="M3" s="75">
        <f>SUM(E3:L3)</f>
        <v>43480.212838999993</v>
      </c>
      <c r="N3" s="78" t="s">
        <v>28</v>
      </c>
      <c r="O3" s="79">
        <v>49.8</v>
      </c>
      <c r="P3" s="80"/>
      <c r="Q3" s="4"/>
      <c r="R3" s="4"/>
      <c r="S3" s="4"/>
      <c r="T3" s="4">
        <v>0.1</v>
      </c>
      <c r="U3" s="4"/>
      <c r="V3" s="3"/>
    </row>
    <row r="4" spans="1:26" ht="33" customHeight="1">
      <c r="A4" s="282" t="s">
        <v>86</v>
      </c>
      <c r="B4" s="283"/>
      <c r="C4" s="269" t="s">
        <v>54</v>
      </c>
      <c r="D4" s="270"/>
      <c r="E4" s="163">
        <v>0</v>
      </c>
      <c r="F4" s="172">
        <v>0</v>
      </c>
      <c r="G4" s="173">
        <v>0</v>
      </c>
      <c r="H4" s="177">
        <v>0</v>
      </c>
      <c r="I4" s="172">
        <v>0</v>
      </c>
      <c r="J4" s="172">
        <v>0</v>
      </c>
      <c r="K4" s="172">
        <v>0</v>
      </c>
      <c r="L4" s="176">
        <v>0</v>
      </c>
      <c r="M4" s="75">
        <f t="shared" ref="M4:M17" si="0">SUM(E4:L4)</f>
        <v>0</v>
      </c>
      <c r="N4" s="81" t="s">
        <v>43</v>
      </c>
      <c r="O4" s="82"/>
      <c r="P4" s="82"/>
      <c r="Q4" s="3"/>
      <c r="R4" s="2"/>
      <c r="S4" s="2"/>
      <c r="T4" s="2"/>
      <c r="U4" s="2"/>
      <c r="V4" s="2"/>
      <c r="W4" s="14"/>
      <c r="X4" s="2"/>
      <c r="Y4" s="2"/>
      <c r="Z4" s="2"/>
    </row>
    <row r="5" spans="1:26" ht="18">
      <c r="A5" s="284" t="s">
        <v>88</v>
      </c>
      <c r="B5" s="285"/>
      <c r="C5" s="269" t="s">
        <v>55</v>
      </c>
      <c r="D5" s="270"/>
      <c r="E5" s="164"/>
      <c r="F5" s="178"/>
      <c r="G5" s="179"/>
      <c r="H5" s="178"/>
      <c r="I5" s="180">
        <v>0.41414999999999996</v>
      </c>
      <c r="J5" s="181"/>
      <c r="K5" s="178"/>
      <c r="L5" s="180"/>
      <c r="M5" s="75"/>
      <c r="N5" s="78" t="s">
        <v>28</v>
      </c>
      <c r="O5" s="79">
        <v>49.96</v>
      </c>
      <c r="P5" s="82"/>
      <c r="Q5" s="3"/>
      <c r="U5" s="2"/>
      <c r="V5" s="2"/>
      <c r="W5" s="2"/>
      <c r="X5" s="2"/>
      <c r="Y5" s="2"/>
      <c r="Z5" s="2"/>
    </row>
    <row r="6" spans="1:26" ht="15.75">
      <c r="A6" s="76"/>
      <c r="C6" s="269" t="s">
        <v>37</v>
      </c>
      <c r="D6" s="270"/>
      <c r="E6" s="165">
        <v>57.566000000000003</v>
      </c>
      <c r="F6" s="177">
        <v>98.909529666666657</v>
      </c>
      <c r="G6" s="182">
        <v>24.270849999999996</v>
      </c>
      <c r="H6" s="177">
        <v>136.66499999999999</v>
      </c>
      <c r="I6" s="180">
        <v>9.8661999999999992</v>
      </c>
      <c r="J6" s="181">
        <v>7.0330799999999982</v>
      </c>
      <c r="K6" s="180">
        <v>16.30208</v>
      </c>
      <c r="L6" s="183">
        <v>9.6300005560000024</v>
      </c>
      <c r="M6" s="75">
        <f t="shared" si="0"/>
        <v>360.24274022266667</v>
      </c>
      <c r="N6" s="15"/>
      <c r="O6" s="47"/>
      <c r="P6" s="3"/>
      <c r="Q6" s="3"/>
      <c r="U6" s="2"/>
      <c r="V6" s="2"/>
      <c r="W6" s="14"/>
      <c r="X6" s="14"/>
      <c r="Y6" s="14"/>
      <c r="Z6" s="2"/>
    </row>
    <row r="7" spans="1:26" ht="21" customHeight="1">
      <c r="A7" s="288" t="s">
        <v>84</v>
      </c>
      <c r="B7" s="289"/>
      <c r="C7" s="269" t="s">
        <v>38</v>
      </c>
      <c r="D7" s="270"/>
      <c r="E7" s="165">
        <v>318.60199999999998</v>
      </c>
      <c r="F7" s="184"/>
      <c r="G7" s="185"/>
      <c r="H7" s="186"/>
      <c r="I7" s="186"/>
      <c r="J7" s="180"/>
      <c r="K7" s="180">
        <v>16.30208</v>
      </c>
      <c r="L7" s="183"/>
      <c r="M7" s="75"/>
      <c r="N7" s="3"/>
      <c r="O7" s="3"/>
      <c r="P7" s="48" t="s">
        <v>0</v>
      </c>
      <c r="Q7" s="48" t="s">
        <v>1</v>
      </c>
      <c r="U7" s="2"/>
      <c r="V7" s="2"/>
      <c r="W7" s="14"/>
      <c r="X7" s="14"/>
      <c r="Y7" s="14"/>
      <c r="Z7" s="2"/>
    </row>
    <row r="8" spans="1:26" ht="18">
      <c r="A8" s="288" t="s">
        <v>85</v>
      </c>
      <c r="B8" s="289"/>
      <c r="C8" s="269" t="s">
        <v>39</v>
      </c>
      <c r="D8" s="270"/>
      <c r="E8" s="165">
        <v>318.60199999999998</v>
      </c>
      <c r="F8" s="182">
        <v>158.48393940000005</v>
      </c>
      <c r="G8" s="182">
        <v>76.689360999999991</v>
      </c>
      <c r="H8" s="177">
        <v>440.26299999999998</v>
      </c>
      <c r="I8" s="186"/>
      <c r="J8" s="180"/>
      <c r="K8" s="180">
        <v>16.30208</v>
      </c>
      <c r="L8" s="183">
        <v>0</v>
      </c>
      <c r="M8" s="75"/>
      <c r="N8" s="278"/>
      <c r="O8" s="279"/>
      <c r="P8" s="124">
        <v>-2519.86</v>
      </c>
      <c r="Q8" s="124">
        <v>-60.447150000000001</v>
      </c>
      <c r="R8" s="2"/>
      <c r="S8" s="2"/>
      <c r="T8" s="2"/>
      <c r="U8" s="2"/>
      <c r="V8" s="2"/>
      <c r="W8" s="2"/>
      <c r="X8" s="2"/>
      <c r="Y8" s="2"/>
      <c r="Z8" s="2"/>
    </row>
    <row r="9" spans="1:26" ht="34.5" customHeight="1">
      <c r="A9" s="282" t="s">
        <v>86</v>
      </c>
      <c r="B9" s="283"/>
      <c r="C9" s="269" t="s">
        <v>40</v>
      </c>
      <c r="D9" s="270"/>
      <c r="E9" s="166">
        <v>0</v>
      </c>
      <c r="F9" s="182">
        <v>0</v>
      </c>
      <c r="G9" s="182">
        <v>0.23849999999999999</v>
      </c>
      <c r="H9" s="177">
        <v>3.83</v>
      </c>
      <c r="I9" s="186">
        <v>0</v>
      </c>
      <c r="J9" s="180"/>
      <c r="K9" s="180"/>
      <c r="L9" s="183"/>
      <c r="M9" s="75"/>
      <c r="N9" s="277" t="s">
        <v>96</v>
      </c>
      <c r="O9" s="277"/>
      <c r="P9" s="77">
        <v>0</v>
      </c>
      <c r="Q9" s="77">
        <v>0</v>
      </c>
      <c r="R9" s="2"/>
      <c r="S9" s="2"/>
      <c r="T9" s="2"/>
      <c r="U9" s="2"/>
      <c r="V9" s="2"/>
      <c r="W9" s="2"/>
      <c r="X9" s="2"/>
      <c r="Y9" s="2"/>
      <c r="Z9" s="2"/>
    </row>
    <row r="10" spans="1:26" ht="15.75">
      <c r="A10" s="284" t="s">
        <v>87</v>
      </c>
      <c r="B10" s="286"/>
      <c r="C10" s="269" t="s">
        <v>51</v>
      </c>
      <c r="D10" s="270"/>
      <c r="E10" s="165">
        <v>5.29</v>
      </c>
      <c r="F10" s="165">
        <v>4.1106000000000531</v>
      </c>
      <c r="G10" s="179"/>
      <c r="H10" s="177">
        <v>1.341</v>
      </c>
      <c r="I10" s="178"/>
      <c r="J10" s="181"/>
      <c r="K10" s="181"/>
      <c r="L10" s="187"/>
      <c r="M10" s="75">
        <f t="shared" si="0"/>
        <v>10.741600000000053</v>
      </c>
      <c r="N10" s="14"/>
      <c r="O10" s="45"/>
      <c r="P10" s="45" t="s">
        <v>1</v>
      </c>
      <c r="Q10" s="2"/>
      <c r="R10" s="2"/>
      <c r="S10" s="2"/>
      <c r="T10" s="2"/>
      <c r="U10" s="2"/>
      <c r="V10" s="2"/>
      <c r="W10" s="2"/>
      <c r="X10" s="2"/>
      <c r="Y10" s="2"/>
      <c r="Z10" s="2"/>
    </row>
    <row r="11" spans="1:26" ht="15.75">
      <c r="C11" s="269" t="s">
        <v>31</v>
      </c>
      <c r="D11" s="270"/>
      <c r="E11" s="165">
        <f>2.081+0.227</f>
        <v>2.3079999999999998</v>
      </c>
      <c r="F11" s="182">
        <v>10.263298000000001</v>
      </c>
      <c r="G11" s="182">
        <v>0</v>
      </c>
      <c r="H11" s="177">
        <v>24.684999999999999</v>
      </c>
      <c r="I11" s="178"/>
      <c r="J11" s="181"/>
      <c r="K11" s="181"/>
      <c r="L11" s="187"/>
      <c r="M11" s="75">
        <f t="shared" si="0"/>
        <v>37.256298000000001</v>
      </c>
      <c r="N11" s="14"/>
      <c r="O11" s="40"/>
      <c r="P11" s="40"/>
      <c r="Q11" s="2"/>
      <c r="R11" s="2"/>
      <c r="S11" s="2"/>
      <c r="T11" s="2"/>
      <c r="U11" s="2"/>
      <c r="V11" s="2"/>
      <c r="W11" s="2"/>
      <c r="X11" s="2"/>
      <c r="Y11" s="2"/>
      <c r="Z11" s="2"/>
    </row>
    <row r="12" spans="1:26" ht="15.75">
      <c r="C12" s="269" t="s">
        <v>32</v>
      </c>
      <c r="D12" s="270"/>
      <c r="E12" s="165">
        <v>37.191000000000003</v>
      </c>
      <c r="F12" s="182">
        <v>13.981000000000019</v>
      </c>
      <c r="G12" s="188"/>
      <c r="H12" s="177">
        <v>25.581</v>
      </c>
      <c r="I12" s="178"/>
      <c r="J12" s="181"/>
      <c r="K12" s="181"/>
      <c r="L12" s="187"/>
      <c r="M12" s="75">
        <f t="shared" si="0"/>
        <v>76.753000000000029</v>
      </c>
      <c r="N12" s="14"/>
      <c r="O12" s="40"/>
      <c r="P12" s="40"/>
      <c r="Q12" s="2"/>
      <c r="R12" s="2"/>
      <c r="S12" s="2"/>
      <c r="T12" s="2"/>
      <c r="U12" s="2"/>
      <c r="V12" s="2"/>
      <c r="W12" s="2"/>
      <c r="X12" s="2"/>
      <c r="Y12" s="2"/>
      <c r="Z12" s="2"/>
    </row>
    <row r="13" spans="1:26" ht="15" customHeight="1">
      <c r="C13" s="53" t="s">
        <v>30</v>
      </c>
      <c r="D13" s="54"/>
      <c r="E13" s="162">
        <v>14514</v>
      </c>
      <c r="F13" s="172">
        <v>7366.7800000000007</v>
      </c>
      <c r="G13" s="173">
        <v>3138</v>
      </c>
      <c r="H13" s="172">
        <v>19912.944</v>
      </c>
      <c r="I13" s="172">
        <v>472.25</v>
      </c>
      <c r="J13" s="189">
        <v>318</v>
      </c>
      <c r="K13" s="189">
        <v>718</v>
      </c>
      <c r="L13" s="183">
        <v>462.05874600000004</v>
      </c>
      <c r="M13" s="75">
        <f t="shared" si="0"/>
        <v>46902.032746000004</v>
      </c>
      <c r="N13" s="2"/>
      <c r="O13" s="2"/>
      <c r="P13" s="2"/>
      <c r="Q13" s="2"/>
      <c r="R13" s="2"/>
      <c r="S13" s="2"/>
      <c r="T13" s="2"/>
      <c r="U13" s="2"/>
      <c r="V13" s="2"/>
      <c r="W13" s="2"/>
      <c r="X13" s="2"/>
      <c r="Y13" s="2"/>
      <c r="Z13" s="2"/>
    </row>
    <row r="14" spans="1:26" ht="15.75">
      <c r="C14" s="269" t="s">
        <v>29</v>
      </c>
      <c r="D14" s="270" t="s">
        <v>29</v>
      </c>
      <c r="E14" s="162">
        <v>0</v>
      </c>
      <c r="F14" s="162">
        <v>0</v>
      </c>
      <c r="G14" s="173">
        <v>0</v>
      </c>
      <c r="H14" s="172">
        <v>0</v>
      </c>
      <c r="I14" s="175">
        <v>0</v>
      </c>
      <c r="J14" s="189">
        <v>0</v>
      </c>
      <c r="K14" s="189">
        <v>0</v>
      </c>
      <c r="L14" s="187">
        <v>0</v>
      </c>
      <c r="M14" s="75">
        <f t="shared" si="0"/>
        <v>0</v>
      </c>
      <c r="N14" s="2"/>
      <c r="O14" s="2"/>
      <c r="P14" s="2"/>
      <c r="Q14" s="2"/>
      <c r="R14" s="2"/>
      <c r="S14" s="2"/>
      <c r="T14" s="2"/>
      <c r="U14" s="2"/>
      <c r="V14" s="2"/>
      <c r="W14" s="2"/>
      <c r="X14" s="2"/>
      <c r="Y14" s="2"/>
      <c r="Z14" s="2"/>
    </row>
    <row r="15" spans="1:26" ht="15.75">
      <c r="C15" s="269" t="s">
        <v>4</v>
      </c>
      <c r="D15" s="270" t="s">
        <v>4</v>
      </c>
      <c r="E15" s="167">
        <v>15</v>
      </c>
      <c r="F15" s="167">
        <v>23</v>
      </c>
      <c r="G15" s="167">
        <v>19</v>
      </c>
      <c r="H15" s="167">
        <v>12</v>
      </c>
      <c r="I15" s="167">
        <v>22</v>
      </c>
      <c r="J15" s="167">
        <v>15</v>
      </c>
      <c r="K15" s="167">
        <v>23</v>
      </c>
      <c r="L15" s="167">
        <v>4</v>
      </c>
      <c r="M15" s="75">
        <f t="shared" si="0"/>
        <v>133</v>
      </c>
      <c r="N15" s="2"/>
      <c r="O15" s="2"/>
      <c r="P15" s="2"/>
      <c r="Q15" s="2"/>
      <c r="R15" s="2"/>
      <c r="S15" s="2"/>
      <c r="T15" s="2"/>
      <c r="U15" s="2"/>
      <c r="V15" s="2"/>
      <c r="W15" s="2"/>
      <c r="X15" s="2"/>
      <c r="Y15" s="2"/>
      <c r="Z15" s="2"/>
    </row>
    <row r="16" spans="1:26" ht="15.75">
      <c r="C16" s="53" t="s">
        <v>42</v>
      </c>
      <c r="D16" s="54"/>
      <c r="E16" s="162">
        <v>12458</v>
      </c>
      <c r="F16" s="189">
        <v>6320.85</v>
      </c>
      <c r="G16" s="173">
        <v>3055</v>
      </c>
      <c r="H16" s="172">
        <v>17262.664000000001</v>
      </c>
      <c r="I16" s="172">
        <v>398.25</v>
      </c>
      <c r="J16" s="189">
        <v>274</v>
      </c>
      <c r="K16" s="189">
        <v>711</v>
      </c>
      <c r="L16" s="183">
        <v>425.28375399999999</v>
      </c>
      <c r="M16" s="75">
        <f t="shared" si="0"/>
        <v>40905.047753999992</v>
      </c>
      <c r="N16" s="123"/>
      <c r="O16" s="123"/>
    </row>
    <row r="17" spans="2:26" ht="16.5" thickBot="1">
      <c r="C17" s="271" t="s">
        <v>29</v>
      </c>
      <c r="D17" s="272" t="s">
        <v>29</v>
      </c>
      <c r="E17" s="168">
        <v>0</v>
      </c>
      <c r="F17" s="189">
        <v>0</v>
      </c>
      <c r="G17" s="190">
        <v>0</v>
      </c>
      <c r="H17" s="191">
        <v>31</v>
      </c>
      <c r="I17" s="192">
        <v>0</v>
      </c>
      <c r="J17" s="193">
        <v>0</v>
      </c>
      <c r="K17" s="193">
        <v>0</v>
      </c>
      <c r="L17" s="194">
        <v>0</v>
      </c>
      <c r="M17" s="75">
        <f t="shared" si="0"/>
        <v>31</v>
      </c>
      <c r="N17" s="123"/>
      <c r="O17" s="123"/>
      <c r="W17" s="15"/>
      <c r="X17" s="3"/>
    </row>
    <row r="18" spans="2:26" ht="13.5" thickBot="1">
      <c r="C18" s="56"/>
      <c r="D18" s="57"/>
      <c r="E18" s="58"/>
      <c r="F18" s="58"/>
      <c r="G18" s="58"/>
      <c r="H18" s="58"/>
      <c r="I18" s="58"/>
      <c r="J18" s="58"/>
      <c r="K18" s="58"/>
      <c r="L18" s="58"/>
      <c r="M18" s="59"/>
      <c r="R18" s="2"/>
      <c r="S18" s="2"/>
      <c r="T18" s="2"/>
      <c r="U18" s="2"/>
    </row>
    <row r="19" spans="2:26">
      <c r="C19" s="267"/>
      <c r="D19" s="268"/>
      <c r="E19" s="51" t="s">
        <v>5</v>
      </c>
      <c r="F19" s="51" t="s">
        <v>6</v>
      </c>
      <c r="G19" s="51" t="s">
        <v>7</v>
      </c>
      <c r="H19" s="51" t="s">
        <v>8</v>
      </c>
      <c r="I19" s="50" t="s">
        <v>9</v>
      </c>
      <c r="J19" s="50" t="s">
        <v>33</v>
      </c>
      <c r="K19" s="50" t="s">
        <v>34</v>
      </c>
      <c r="L19" s="50" t="s">
        <v>57</v>
      </c>
      <c r="M19" s="20" t="s">
        <v>1</v>
      </c>
      <c r="N19" s="2"/>
      <c r="O19" s="5" t="s">
        <v>11</v>
      </c>
      <c r="P19" s="5" t="s">
        <v>12</v>
      </c>
      <c r="Q19" s="5" t="s">
        <v>13</v>
      </c>
      <c r="R19" s="5" t="s">
        <v>14</v>
      </c>
      <c r="S19" s="6"/>
      <c r="T19" s="6" t="s">
        <v>35</v>
      </c>
      <c r="U19" s="6" t="s">
        <v>36</v>
      </c>
      <c r="V19" s="2"/>
      <c r="W19" s="2"/>
      <c r="X19" s="2"/>
      <c r="Y19" s="2"/>
      <c r="Z19" s="2"/>
    </row>
    <row r="20" spans="2:26" ht="18" customHeight="1">
      <c r="B20" s="265">
        <v>19</v>
      </c>
      <c r="C20" s="255" t="s">
        <v>15</v>
      </c>
      <c r="D20" s="266"/>
      <c r="E20" s="27">
        <v>11251</v>
      </c>
      <c r="F20" s="32"/>
      <c r="G20" s="32"/>
      <c r="H20" s="7"/>
      <c r="I20" s="7"/>
      <c r="J20" s="7"/>
      <c r="K20" s="7"/>
      <c r="L20" s="7"/>
      <c r="M20" s="21"/>
      <c r="N20" s="2"/>
      <c r="O20" s="8"/>
      <c r="P20" s="2"/>
      <c r="Q20" s="2"/>
      <c r="R20" s="2"/>
      <c r="S20" s="2"/>
      <c r="T20" s="2"/>
      <c r="U20" s="2"/>
      <c r="V20" s="2"/>
      <c r="W20" s="2"/>
      <c r="X20" s="9"/>
      <c r="Y20" s="2"/>
      <c r="Z20" s="2"/>
    </row>
    <row r="21" spans="2:26" ht="18" customHeight="1">
      <c r="B21" s="265"/>
      <c r="C21" s="255" t="s">
        <v>16</v>
      </c>
      <c r="D21" s="266"/>
      <c r="E21" s="27">
        <v>11235</v>
      </c>
      <c r="F21" s="27" t="e">
        <f>#REF!</f>
        <v>#REF!</v>
      </c>
      <c r="G21" s="27" t="e">
        <f>#REF!</f>
        <v>#REF!</v>
      </c>
      <c r="H21" s="23">
        <v>13416</v>
      </c>
      <c r="I21" s="41" t="e">
        <f>#REF!+#REF!+#REF!</f>
        <v>#REF!</v>
      </c>
      <c r="J21" s="27" t="e">
        <f>#REF!</f>
        <v>#REF!</v>
      </c>
      <c r="K21" s="27" t="e">
        <f>#REF!</f>
        <v>#REF!</v>
      </c>
      <c r="L21" s="27" t="e">
        <f>#REF!</f>
        <v>#REF!</v>
      </c>
      <c r="M21" s="22" t="e">
        <f>SUM(E21:K21)</f>
        <v>#REF!</v>
      </c>
      <c r="N21" s="2"/>
      <c r="O21" s="10" t="e">
        <f>#REF!+#REF!</f>
        <v>#REF!</v>
      </c>
      <c r="P21" s="10" t="e">
        <f>#REF!+#REF!</f>
        <v>#REF!</v>
      </c>
      <c r="Q21" s="4" t="e">
        <f>#REF!</f>
        <v>#REF!</v>
      </c>
      <c r="R21" s="4" t="e">
        <f>#REF!</f>
        <v>#REF!</v>
      </c>
      <c r="S21" s="10"/>
      <c r="T21" s="24" t="e">
        <f>#REF!</f>
        <v>#REF!</v>
      </c>
      <c r="U21" s="24" t="e">
        <f>#REF!</f>
        <v>#REF!</v>
      </c>
      <c r="V21" s="2"/>
      <c r="W21" s="10"/>
      <c r="X21" s="11"/>
      <c r="Y21" s="2"/>
      <c r="Z21" s="2"/>
    </row>
    <row r="22" spans="2:26" ht="18" customHeight="1">
      <c r="B22" s="265">
        <v>20</v>
      </c>
      <c r="C22" s="255" t="s">
        <v>17</v>
      </c>
      <c r="D22" s="266"/>
      <c r="E22" s="27">
        <v>10813</v>
      </c>
      <c r="F22" s="32"/>
      <c r="G22" s="32"/>
      <c r="H22" s="23"/>
      <c r="I22" s="7"/>
      <c r="J22" s="28"/>
      <c r="K22" s="28"/>
      <c r="L22" s="28"/>
      <c r="M22" s="21" t="s">
        <v>1</v>
      </c>
      <c r="N22" s="2"/>
      <c r="O22" s="10"/>
      <c r="P22" s="10"/>
      <c r="Q22" s="10"/>
      <c r="R22" s="10"/>
      <c r="S22" s="10"/>
      <c r="T22" s="24" t="s">
        <v>1</v>
      </c>
      <c r="U22" s="24"/>
      <c r="V22" s="2"/>
      <c r="W22" s="10"/>
      <c r="X22" s="11"/>
      <c r="Y22" s="2"/>
      <c r="Z22" s="2"/>
    </row>
    <row r="23" spans="2:26" ht="18" customHeight="1">
      <c r="B23" s="265"/>
      <c r="C23" s="255" t="s">
        <v>18</v>
      </c>
      <c r="D23" s="266"/>
      <c r="E23" s="27">
        <v>10817</v>
      </c>
      <c r="F23" s="27" t="e">
        <f>#REF!</f>
        <v>#REF!</v>
      </c>
      <c r="G23" s="27" t="e">
        <f>#REF!</f>
        <v>#REF!</v>
      </c>
      <c r="H23" s="23">
        <v>14090</v>
      </c>
      <c r="I23" s="41" t="e">
        <f>#REF!+#REF!+#REF!</f>
        <v>#REF!</v>
      </c>
      <c r="J23" s="27" t="e">
        <f>#REF!</f>
        <v>#REF!</v>
      </c>
      <c r="K23" s="27" t="e">
        <f>#REF!</f>
        <v>#REF!</v>
      </c>
      <c r="L23" s="27" t="e">
        <f>#REF!</f>
        <v>#REF!</v>
      </c>
      <c r="M23" s="22" t="e">
        <f>SUM(E23:K23)</f>
        <v>#REF!</v>
      </c>
      <c r="N23" s="2"/>
      <c r="O23" s="10" t="e">
        <f>#REF!+#REF!</f>
        <v>#REF!</v>
      </c>
      <c r="P23" s="10" t="e">
        <f>#REF!+#REF!</f>
        <v>#REF!</v>
      </c>
      <c r="Q23" s="10" t="e">
        <f>#REF!</f>
        <v>#REF!</v>
      </c>
      <c r="R23" s="10" t="e">
        <f>#REF!</f>
        <v>#REF!</v>
      </c>
      <c r="S23" s="10"/>
      <c r="T23" s="24" t="e">
        <f>#REF!</f>
        <v>#REF!</v>
      </c>
      <c r="U23" s="24" t="e">
        <f>#REF!</f>
        <v>#REF!</v>
      </c>
      <c r="V23" s="2"/>
      <c r="W23" s="10"/>
      <c r="X23" s="11"/>
      <c r="Y23" s="2"/>
      <c r="Z23" s="2"/>
    </row>
    <row r="24" spans="2:26" ht="18" customHeight="1">
      <c r="B24" s="265">
        <v>21</v>
      </c>
      <c r="C24" s="255" t="s">
        <v>19</v>
      </c>
      <c r="D24" s="266"/>
      <c r="E24" s="27">
        <v>10667</v>
      </c>
      <c r="F24" s="32"/>
      <c r="G24" s="33"/>
      <c r="H24" s="7"/>
      <c r="I24" s="7" t="s">
        <v>1</v>
      </c>
      <c r="J24" s="27" t="s">
        <v>1</v>
      </c>
      <c r="K24" s="28"/>
      <c r="L24" s="28"/>
      <c r="M24" s="21" t="s">
        <v>1</v>
      </c>
      <c r="N24" s="2"/>
      <c r="O24" s="10"/>
      <c r="P24" s="10"/>
      <c r="Q24" s="10"/>
      <c r="R24" s="10"/>
      <c r="S24" s="10"/>
      <c r="T24" s="24" t="s">
        <v>1</v>
      </c>
      <c r="U24" s="24"/>
      <c r="V24" s="2"/>
      <c r="W24" s="10"/>
      <c r="X24" s="11"/>
      <c r="Y24" s="2"/>
      <c r="Z24" s="2"/>
    </row>
    <row r="25" spans="2:26" ht="18" customHeight="1">
      <c r="B25" s="265"/>
      <c r="C25" s="255" t="s">
        <v>20</v>
      </c>
      <c r="D25" s="266"/>
      <c r="E25" s="27">
        <v>10660</v>
      </c>
      <c r="F25" s="27" t="e">
        <f>#REF!</f>
        <v>#REF!</v>
      </c>
      <c r="G25" s="27" t="e">
        <f>#REF!</f>
        <v>#REF!</v>
      </c>
      <c r="H25" s="23">
        <v>14241</v>
      </c>
      <c r="I25" s="41" t="e">
        <f>#REF!+#REF!+#REF!</f>
        <v>#REF!</v>
      </c>
      <c r="J25" s="27" t="e">
        <f>#REF!</f>
        <v>#REF!</v>
      </c>
      <c r="K25" s="27" t="e">
        <f>#REF!</f>
        <v>#REF!</v>
      </c>
      <c r="L25" s="27" t="e">
        <f>#REF!</f>
        <v>#REF!</v>
      </c>
      <c r="M25" s="22" t="e">
        <f>SUM(E25:K25)</f>
        <v>#REF!</v>
      </c>
      <c r="N25" s="2"/>
      <c r="O25" s="10" t="e">
        <f>#REF!+#REF!</f>
        <v>#REF!</v>
      </c>
      <c r="P25" s="10" t="e">
        <f>#REF!+#REF!</f>
        <v>#REF!</v>
      </c>
      <c r="Q25" s="10" t="e">
        <f>#REF!</f>
        <v>#REF!</v>
      </c>
      <c r="R25" s="10" t="e">
        <f>#REF!</f>
        <v>#REF!</v>
      </c>
      <c r="S25" s="10"/>
      <c r="T25" s="24" t="e">
        <f>#REF!</f>
        <v>#REF!</v>
      </c>
      <c r="U25" s="24" t="e">
        <f>#REF!</f>
        <v>#REF!</v>
      </c>
      <c r="V25" s="2"/>
      <c r="W25" s="10"/>
      <c r="X25" s="11"/>
      <c r="Y25" s="2"/>
      <c r="Z25" s="2"/>
    </row>
    <row r="26" spans="2:26" ht="18" customHeight="1">
      <c r="B26" s="265">
        <v>22</v>
      </c>
      <c r="C26" s="255" t="s">
        <v>21</v>
      </c>
      <c r="D26" s="266"/>
      <c r="E26" s="27">
        <v>10435</v>
      </c>
      <c r="F26" s="32"/>
      <c r="G26" s="33"/>
      <c r="H26" s="7"/>
      <c r="I26" s="7" t="s">
        <v>1</v>
      </c>
      <c r="J26" s="27" t="s">
        <v>1</v>
      </c>
      <c r="K26" s="27" t="s">
        <v>1</v>
      </c>
      <c r="L26" s="27"/>
      <c r="M26" s="21" t="s">
        <v>1</v>
      </c>
      <c r="N26" s="2"/>
      <c r="O26" s="10"/>
      <c r="P26" s="10"/>
      <c r="Q26" s="10"/>
      <c r="R26" s="10"/>
      <c r="S26" s="10"/>
      <c r="T26" s="24" t="s">
        <v>1</v>
      </c>
      <c r="U26" s="24"/>
      <c r="V26" s="2"/>
      <c r="W26" s="10"/>
      <c r="X26" s="11"/>
      <c r="Y26" s="2"/>
      <c r="Z26" s="2"/>
    </row>
    <row r="27" spans="2:26" ht="18" customHeight="1">
      <c r="B27" s="265"/>
      <c r="C27" s="255" t="s">
        <v>22</v>
      </c>
      <c r="D27" s="266"/>
      <c r="E27" s="27">
        <v>10406</v>
      </c>
      <c r="F27" s="27" t="e">
        <f>#REF!</f>
        <v>#REF!</v>
      </c>
      <c r="G27" s="27" t="e">
        <f>#REF!</f>
        <v>#REF!</v>
      </c>
      <c r="H27" s="23">
        <v>13829</v>
      </c>
      <c r="I27" s="41" t="e">
        <f>#REF!+#REF!+#REF!</f>
        <v>#REF!</v>
      </c>
      <c r="J27" s="27" t="e">
        <f>#REF!</f>
        <v>#REF!</v>
      </c>
      <c r="K27" s="27" t="e">
        <f>#REF!</f>
        <v>#REF!</v>
      </c>
      <c r="L27" s="27" t="e">
        <f>#REF!</f>
        <v>#REF!</v>
      </c>
      <c r="M27" s="22" t="e">
        <f>SUM(E27:K27)</f>
        <v>#REF!</v>
      </c>
      <c r="N27" s="2"/>
      <c r="O27" s="10" t="e">
        <f>#REF!+#REF!</f>
        <v>#REF!</v>
      </c>
      <c r="P27" s="10" t="e">
        <f>#REF!+#REF!</f>
        <v>#REF!</v>
      </c>
      <c r="Q27" s="10" t="e">
        <f>#REF!</f>
        <v>#REF!</v>
      </c>
      <c r="R27" s="10" t="e">
        <f>#REF!</f>
        <v>#REF!</v>
      </c>
      <c r="S27" s="10"/>
      <c r="T27" s="24" t="e">
        <f>#REF!</f>
        <v>#REF!</v>
      </c>
      <c r="U27" s="24" t="e">
        <f>#REF!</f>
        <v>#REF!</v>
      </c>
      <c r="V27" s="2"/>
      <c r="W27" s="10"/>
      <c r="X27" s="11"/>
      <c r="Y27" s="2"/>
      <c r="Z27" s="2"/>
    </row>
    <row r="28" spans="2:26" ht="16.5" thickBot="1">
      <c r="C28" s="275"/>
      <c r="D28" s="276"/>
      <c r="E28" s="60"/>
      <c r="F28" s="60"/>
      <c r="G28" s="60"/>
      <c r="H28" s="60"/>
      <c r="I28" s="61"/>
      <c r="J28" s="30"/>
      <c r="K28" s="30"/>
      <c r="L28" s="30"/>
      <c r="M28" s="62" t="s">
        <v>1</v>
      </c>
      <c r="N28" s="2"/>
      <c r="O28" s="2"/>
      <c r="P28" s="2"/>
      <c r="Q28" s="2"/>
      <c r="R28" s="2"/>
      <c r="S28" s="2"/>
      <c r="T28" s="2"/>
      <c r="U28" s="2"/>
      <c r="V28" s="2"/>
      <c r="W28" s="2"/>
      <c r="X28" s="2"/>
      <c r="Y28" s="2"/>
      <c r="Z28" s="2"/>
    </row>
    <row r="29" spans="2:26" ht="15.75">
      <c r="C29" s="257"/>
      <c r="D29" s="258"/>
      <c r="E29" s="68"/>
      <c r="F29" s="34"/>
      <c r="G29" s="34"/>
      <c r="H29" s="16"/>
      <c r="I29" s="16"/>
      <c r="J29" s="16"/>
      <c r="K29" s="16"/>
      <c r="L29" s="16"/>
      <c r="M29" s="17"/>
      <c r="N29" s="2"/>
      <c r="O29" s="2"/>
      <c r="P29" s="2"/>
      <c r="Q29" s="2"/>
      <c r="R29" s="2"/>
      <c r="S29" s="2"/>
      <c r="T29" s="2"/>
      <c r="U29" s="2"/>
      <c r="V29" s="2"/>
      <c r="W29" s="2"/>
      <c r="X29" s="2"/>
      <c r="Y29" s="2"/>
      <c r="Z29" s="2"/>
    </row>
    <row r="30" spans="2:26" ht="15.75">
      <c r="C30" s="255" t="s">
        <v>24</v>
      </c>
      <c r="D30" s="256"/>
      <c r="E30" s="69"/>
      <c r="F30" s="35"/>
      <c r="G30" s="35"/>
      <c r="H30" s="35"/>
      <c r="I30" s="12" t="e">
        <f>#REF!+#REF!</f>
        <v>#REF!</v>
      </c>
      <c r="J30" s="29"/>
      <c r="K30" s="29"/>
      <c r="L30" s="29"/>
      <c r="M30" s="18"/>
      <c r="N30" s="2"/>
      <c r="O30" s="2"/>
      <c r="P30" s="2"/>
      <c r="Q30" s="2"/>
      <c r="R30" s="2"/>
      <c r="S30" s="2"/>
      <c r="T30" s="2"/>
      <c r="U30" s="2"/>
      <c r="V30" s="2"/>
      <c r="W30" s="2"/>
      <c r="X30" s="2"/>
      <c r="Y30" s="2"/>
      <c r="Z30" s="2"/>
    </row>
    <row r="31" spans="2:26" ht="15.75">
      <c r="C31" s="255" t="s">
        <v>25</v>
      </c>
      <c r="D31" s="256"/>
      <c r="E31" s="70" t="e">
        <f>#REF!</f>
        <v>#REF!</v>
      </c>
      <c r="F31" s="12" t="e">
        <f>#REF!/10</f>
        <v>#REF!</v>
      </c>
      <c r="G31" s="12" t="e">
        <f>#REF!</f>
        <v>#REF!</v>
      </c>
      <c r="H31" s="12" t="s">
        <v>1</v>
      </c>
      <c r="I31" s="12" t="e">
        <f>#REF!</f>
        <v>#REF!</v>
      </c>
      <c r="J31" s="12" t="e">
        <f>#REF!</f>
        <v>#REF!</v>
      </c>
      <c r="K31" s="12" t="e">
        <f>#REF!</f>
        <v>#REF!</v>
      </c>
      <c r="L31" s="12" t="e">
        <f>#REF!</f>
        <v>#REF!</v>
      </c>
      <c r="M31" s="19" t="e">
        <f>SUM(E31:I31)</f>
        <v>#REF!</v>
      </c>
      <c r="N31" s="15" t="s">
        <v>49</v>
      </c>
      <c r="O31" s="9" t="e">
        <f>(#REF!+#REF!)/10</f>
        <v>#REF!</v>
      </c>
      <c r="P31" s="2"/>
      <c r="Q31" s="2"/>
      <c r="R31" s="2"/>
      <c r="S31" s="2"/>
      <c r="T31" s="2"/>
      <c r="U31" s="2"/>
      <c r="V31" s="2"/>
      <c r="W31" s="2"/>
      <c r="X31" s="2"/>
      <c r="Y31" s="2"/>
      <c r="Z31" s="2"/>
    </row>
    <row r="32" spans="2:26" ht="15.75">
      <c r="C32" s="255" t="s">
        <v>26</v>
      </c>
      <c r="D32" s="256"/>
      <c r="E32" s="70" t="e">
        <f>#REF!</f>
        <v>#REF!</v>
      </c>
      <c r="F32" s="36"/>
      <c r="G32" s="36">
        <f>G$65+G$66</f>
        <v>0</v>
      </c>
      <c r="H32" s="36">
        <f>H$65+H$66</f>
        <v>0</v>
      </c>
      <c r="I32" s="13"/>
      <c r="J32" s="12"/>
      <c r="K32" s="12"/>
      <c r="L32" s="12"/>
      <c r="M32" s="19"/>
      <c r="N32" s="15" t="s">
        <v>1</v>
      </c>
      <c r="O32" s="2"/>
      <c r="P32" s="2"/>
      <c r="Q32" s="2"/>
      <c r="R32" s="2"/>
      <c r="S32" s="2"/>
      <c r="T32" s="2"/>
      <c r="U32" s="2"/>
      <c r="V32" s="2"/>
      <c r="W32" s="2"/>
      <c r="X32" s="2"/>
      <c r="Y32" s="2"/>
      <c r="Z32" s="2"/>
    </row>
    <row r="33" spans="3:26" ht="15.75">
      <c r="C33" s="255" t="s">
        <v>27</v>
      </c>
      <c r="D33" s="256"/>
      <c r="E33" s="71" t="e">
        <f>#REF!</f>
        <v>#REF!</v>
      </c>
      <c r="F33" s="12" t="e">
        <f>(#REF!+#REF!)/10</f>
        <v>#REF!</v>
      </c>
      <c r="G33" s="12" t="e">
        <f>#REF!+#REF!</f>
        <v>#REF!</v>
      </c>
      <c r="H33" s="12" t="s">
        <v>1</v>
      </c>
      <c r="I33" s="12"/>
      <c r="J33" s="12"/>
      <c r="K33" s="12"/>
      <c r="L33" s="12"/>
      <c r="M33" s="19"/>
      <c r="N33" s="15" t="s">
        <v>48</v>
      </c>
      <c r="O33" s="9" t="e">
        <f>#REF!/10</f>
        <v>#REF!</v>
      </c>
      <c r="P33" s="2"/>
      <c r="Q33" s="2"/>
      <c r="R33" s="2"/>
      <c r="S33" s="2"/>
      <c r="T33" s="2"/>
      <c r="U33" s="2"/>
      <c r="V33" s="2"/>
      <c r="W33" s="2"/>
      <c r="X33" s="2"/>
      <c r="Y33" s="2"/>
      <c r="Z33" s="2"/>
    </row>
    <row r="34" spans="3:26" ht="15.75">
      <c r="C34" s="255" t="s">
        <v>23</v>
      </c>
      <c r="D34" s="256"/>
      <c r="E34" s="72" t="e">
        <f>E32-E33</f>
        <v>#REF!</v>
      </c>
      <c r="F34" s="12" t="e">
        <f>SUM(#REF!)/1000</f>
        <v>#REF!</v>
      </c>
      <c r="G34" s="12" t="e">
        <f>SUM(#REF!)/1000</f>
        <v>#REF!</v>
      </c>
      <c r="H34" s="12" t="e">
        <f>#REF!</f>
        <v>#REF!</v>
      </c>
      <c r="I34" s="13"/>
      <c r="J34" s="12"/>
      <c r="K34" s="12"/>
      <c r="L34" s="12"/>
      <c r="M34" s="19" t="e">
        <f>SUM(E34:I34)</f>
        <v>#REF!</v>
      </c>
      <c r="N34" s="15" t="s">
        <v>1</v>
      </c>
      <c r="O34" s="2"/>
      <c r="P34" s="2"/>
      <c r="Q34" s="2"/>
      <c r="R34" s="2"/>
      <c r="S34" s="2"/>
      <c r="T34" s="2"/>
      <c r="U34" s="2"/>
      <c r="V34" s="2"/>
      <c r="W34" s="2"/>
      <c r="X34" s="2"/>
      <c r="Y34" s="2"/>
      <c r="Z34" s="2"/>
    </row>
    <row r="35" spans="3:26">
      <c r="C35" s="261" t="s">
        <v>58</v>
      </c>
      <c r="D35" s="262"/>
      <c r="E35" s="69" t="e">
        <f>#REF!</f>
        <v>#REF!</v>
      </c>
      <c r="F35" s="35"/>
      <c r="G35" s="35"/>
      <c r="H35" s="35"/>
      <c r="I35" s="52"/>
      <c r="J35" s="29"/>
      <c r="K35" s="29"/>
      <c r="L35" s="29"/>
      <c r="M35" s="18"/>
      <c r="N35" s="15" t="s">
        <v>1</v>
      </c>
      <c r="O35" s="2"/>
      <c r="P35" s="2"/>
      <c r="Q35" s="2"/>
      <c r="R35" s="2"/>
      <c r="S35" s="2"/>
      <c r="T35" s="2"/>
      <c r="U35" s="2"/>
      <c r="V35" s="2"/>
      <c r="W35" s="2"/>
      <c r="X35" s="2"/>
      <c r="Y35" s="2"/>
      <c r="Z35" s="2"/>
    </row>
    <row r="36" spans="3:26">
      <c r="C36" s="263" t="s">
        <v>31</v>
      </c>
      <c r="D36" s="264"/>
      <c r="E36" s="70" t="e">
        <f>#REF!+#REF!+#REF!</f>
        <v>#REF!</v>
      </c>
      <c r="F36" s="12" t="e">
        <f>(#REF!+#REF!+#REF!)/10</f>
        <v>#REF!</v>
      </c>
      <c r="G36" s="12" t="e">
        <f>#REF!</f>
        <v>#REF!</v>
      </c>
      <c r="H36" s="12" t="e">
        <f>#REF!</f>
        <v>#REF!</v>
      </c>
      <c r="I36" s="52"/>
      <c r="J36" s="29"/>
      <c r="K36" s="29"/>
      <c r="L36" s="29"/>
      <c r="M36" s="66" t="e">
        <f>SUM(E36:H36)</f>
        <v>#REF!</v>
      </c>
      <c r="N36" s="15" t="s">
        <v>44</v>
      </c>
      <c r="O36" s="44" t="s">
        <v>1</v>
      </c>
      <c r="P36" s="2"/>
      <c r="Q36" s="2"/>
      <c r="R36" s="2"/>
      <c r="S36" s="2"/>
      <c r="T36" s="2"/>
      <c r="U36" s="2"/>
      <c r="V36" s="2"/>
      <c r="W36" s="2"/>
      <c r="X36" s="2"/>
      <c r="Y36" s="2"/>
      <c r="Z36" s="2"/>
    </row>
    <row r="37" spans="3:26">
      <c r="C37" s="263" t="s">
        <v>32</v>
      </c>
      <c r="D37" s="264"/>
      <c r="E37" s="37" t="e">
        <f>#REF!</f>
        <v>#REF!</v>
      </c>
      <c r="F37" s="29">
        <v>0</v>
      </c>
      <c r="G37" s="29">
        <v>0</v>
      </c>
      <c r="H37" s="29" t="e">
        <f>#REF!</f>
        <v>#REF!</v>
      </c>
      <c r="I37" s="46"/>
      <c r="J37" s="29"/>
      <c r="K37" s="29"/>
      <c r="L37" s="29"/>
      <c r="M37" s="18"/>
      <c r="N37" s="15" t="s">
        <v>45</v>
      </c>
      <c r="O37" s="44" t="s">
        <v>1</v>
      </c>
      <c r="P37" s="2"/>
      <c r="Q37" s="2"/>
      <c r="R37" s="2"/>
      <c r="S37" s="2"/>
      <c r="T37" s="2"/>
      <c r="U37" s="2"/>
      <c r="V37" s="2"/>
      <c r="W37" s="2"/>
      <c r="X37" s="2"/>
      <c r="Y37" s="2"/>
      <c r="Z37" s="2"/>
    </row>
    <row r="38" spans="3:26" ht="15.75">
      <c r="C38" s="255" t="s">
        <v>30</v>
      </c>
      <c r="D38" s="256"/>
      <c r="E38" s="37" t="e">
        <f>MAX(#REF!)</f>
        <v>#REF!</v>
      </c>
      <c r="F38" s="31" t="e">
        <f>MAX(#REF!)</f>
        <v>#REF!</v>
      </c>
      <c r="G38" s="31" t="e">
        <f>MAX(#REF!)</f>
        <v>#REF!</v>
      </c>
      <c r="H38" s="31" t="e">
        <f>MAX(#REF!)-H39</f>
        <v>#REF!</v>
      </c>
      <c r="I38" s="31" t="e">
        <f>VLOOKUP(I46,#REF!,2,FALSE)+VLOOKUP(I46,#REF!,3,FALSE)+I46</f>
        <v>#REF!</v>
      </c>
      <c r="J38" s="31" t="e">
        <f>MAX(#REF!)</f>
        <v>#REF!</v>
      </c>
      <c r="K38" s="31" t="e">
        <f>MAX(#REF!)</f>
        <v>#REF!</v>
      </c>
      <c r="L38" s="31" t="e">
        <f>MAX(#REF!)</f>
        <v>#REF!</v>
      </c>
      <c r="M38" s="18"/>
      <c r="N38" s="2"/>
      <c r="O38" s="2"/>
      <c r="P38" s="2"/>
      <c r="Q38" s="2"/>
      <c r="R38" s="2"/>
      <c r="S38" s="2"/>
      <c r="T38" s="2"/>
      <c r="U38" s="2"/>
      <c r="V38" s="2"/>
      <c r="W38" s="2"/>
      <c r="X38" s="2"/>
      <c r="Y38" s="2"/>
      <c r="Z38" s="2"/>
    </row>
    <row r="39" spans="3:26" ht="15.75">
      <c r="C39" s="255" t="s">
        <v>29</v>
      </c>
      <c r="D39" s="256" t="s">
        <v>29</v>
      </c>
      <c r="E39" s="37" t="e">
        <f>VLOOKUP(E38,#REF!,2,FALSE)</f>
        <v>#REF!</v>
      </c>
      <c r="F39" s="31" t="e">
        <f>VLOOKUP(F38,#REF!,3,FALSE)+VLOOKUP(F38,#REF!,4,FALSE)</f>
        <v>#REF!</v>
      </c>
      <c r="G39" s="31" t="e">
        <f>SUM(VLOOKUP(G38,#REF!,2,FALSE)+VLOOKUP(G38,#REF!,3,FALSE))</f>
        <v>#REF!</v>
      </c>
      <c r="H39" s="29" t="e">
        <f>#REF!</f>
        <v>#REF!</v>
      </c>
      <c r="I39" s="46" t="e">
        <f>VLOOKUP(I46,#REF!,7,FALSE)</f>
        <v>#REF!</v>
      </c>
      <c r="J39" s="31" t="e">
        <f>VLOOKUP(J38,#REF!,2,FALSE)</f>
        <v>#REF!</v>
      </c>
      <c r="K39" s="31" t="e">
        <f>IF(#REF!="NIL",0,#REF!)</f>
        <v>#REF!</v>
      </c>
      <c r="L39" s="63">
        <v>0</v>
      </c>
      <c r="M39" s="18"/>
      <c r="N39" s="2"/>
      <c r="O39" s="2"/>
      <c r="P39" s="2"/>
      <c r="Q39" s="2"/>
      <c r="R39" s="2"/>
      <c r="S39" s="2"/>
      <c r="T39" s="2"/>
      <c r="U39" s="2"/>
      <c r="V39" s="2"/>
      <c r="W39" s="2"/>
      <c r="X39" s="2"/>
      <c r="Y39" s="2"/>
      <c r="Z39" s="2"/>
    </row>
    <row r="40" spans="3:26" ht="15.75">
      <c r="C40" s="255" t="s">
        <v>4</v>
      </c>
      <c r="D40" s="256" t="s">
        <v>4</v>
      </c>
      <c r="E40" s="37" t="e">
        <f>MATCH(E38,#REF!,0)</f>
        <v>#REF!</v>
      </c>
      <c r="F40" s="29" t="e">
        <f>MATCH(F38,#REF!,0)</f>
        <v>#REF!</v>
      </c>
      <c r="G40" s="31" t="e">
        <f>MATCH(G38,#REF!,0)</f>
        <v>#REF!</v>
      </c>
      <c r="H40" s="29" t="e">
        <f>#REF!</f>
        <v>#REF!</v>
      </c>
      <c r="I40" s="46" t="e">
        <f>MATCH(I46,#REF!,0)-1</f>
        <v>#REF!</v>
      </c>
      <c r="J40" s="63" t="e">
        <f>MATCH(J38,#REF!,0)</f>
        <v>#REF!</v>
      </c>
      <c r="K40" s="31" t="e">
        <f>MATCH(K38,#REF!,0)-1</f>
        <v>#REF!</v>
      </c>
      <c r="L40" s="63" t="e">
        <f>MATCH(L38,#REF!,0)</f>
        <v>#REF!</v>
      </c>
      <c r="M40" s="18"/>
      <c r="N40" s="2"/>
      <c r="O40" s="2"/>
      <c r="P40" s="2"/>
      <c r="Q40" s="2"/>
      <c r="R40" s="2"/>
      <c r="S40" s="2"/>
      <c r="T40" s="2"/>
      <c r="U40" s="2"/>
      <c r="V40" s="2"/>
      <c r="W40" s="2"/>
      <c r="X40" s="2"/>
      <c r="Y40" s="2"/>
      <c r="Z40" s="2"/>
    </row>
    <row r="41" spans="3:26" ht="15.75">
      <c r="C41" s="67" t="s">
        <v>42</v>
      </c>
      <c r="D41" s="18"/>
      <c r="E41" s="73" t="e">
        <f>#REF!</f>
        <v>#REF!</v>
      </c>
      <c r="F41" s="65" t="e">
        <f>#REF!</f>
        <v>#REF!</v>
      </c>
      <c r="G41" s="65" t="e">
        <f>#REF!</f>
        <v>#REF!</v>
      </c>
      <c r="H41" s="65" t="e">
        <f>#REF!-#REF!</f>
        <v>#REF!</v>
      </c>
      <c r="I41" s="64" t="e">
        <f>#REF!+#REF!+#REF!</f>
        <v>#REF!</v>
      </c>
      <c r="J41" s="63" t="e">
        <f>#REF!</f>
        <v>#REF!</v>
      </c>
      <c r="K41" s="31" t="e">
        <f>#REF!</f>
        <v>#REF!</v>
      </c>
      <c r="L41" s="31" t="e">
        <f>#REF!</f>
        <v>#REF!</v>
      </c>
      <c r="M41" s="54"/>
      <c r="N41" s="2"/>
      <c r="O41" s="2"/>
      <c r="P41" s="2"/>
      <c r="Q41" s="2"/>
      <c r="R41" s="2"/>
      <c r="S41" s="2"/>
      <c r="T41" s="2"/>
      <c r="U41" s="2"/>
      <c r="V41" s="2"/>
      <c r="W41" s="2"/>
      <c r="X41" s="2"/>
      <c r="Y41" s="2"/>
      <c r="Z41" s="2"/>
    </row>
    <row r="42" spans="3:26" ht="16.5" thickBot="1">
      <c r="C42" s="259" t="s">
        <v>29</v>
      </c>
      <c r="D42" s="260" t="s">
        <v>29</v>
      </c>
      <c r="E42" s="74" t="e">
        <f>#REF!</f>
        <v>#REF!</v>
      </c>
      <c r="F42" s="38" t="e">
        <f>#REF!+#REF!</f>
        <v>#REF!</v>
      </c>
      <c r="G42" s="38" t="e">
        <f>#REF!+#REF!</f>
        <v>#REF!</v>
      </c>
      <c r="H42" s="38" t="e">
        <f>#REF!</f>
        <v>#REF!</v>
      </c>
      <c r="I42" s="39" t="e">
        <f>#REF!</f>
        <v>#REF!</v>
      </c>
      <c r="J42" s="26" t="e">
        <f>#REF!</f>
        <v>#REF!</v>
      </c>
      <c r="K42" s="26" t="e">
        <f>IF(#REF!="NIL",0,#REF!)</f>
        <v>#REF!</v>
      </c>
      <c r="L42" s="26">
        <v>0</v>
      </c>
      <c r="M42" s="25"/>
      <c r="N42" s="2"/>
      <c r="O42" s="2"/>
      <c r="P42" s="2"/>
      <c r="Q42" s="2"/>
      <c r="R42" s="2"/>
      <c r="S42" s="2"/>
      <c r="T42" s="2"/>
      <c r="U42" s="2"/>
      <c r="V42" s="2"/>
      <c r="W42" s="2"/>
      <c r="X42" s="2"/>
      <c r="Y42" s="2"/>
      <c r="Z42" s="2"/>
    </row>
    <row r="43" spans="3:26">
      <c r="C43" s="2"/>
      <c r="D43" s="14"/>
      <c r="N43" s="2"/>
      <c r="O43" s="2"/>
      <c r="P43" s="2"/>
      <c r="Q43" s="2"/>
      <c r="R43" s="2"/>
      <c r="S43" s="2"/>
      <c r="T43" s="2"/>
      <c r="U43" s="2"/>
      <c r="V43" s="2"/>
      <c r="W43" s="2"/>
      <c r="X43" s="2"/>
      <c r="Y43" s="2"/>
      <c r="Z43" s="2"/>
    </row>
    <row r="44" spans="3:26">
      <c r="C44" s="2"/>
      <c r="D44" s="2"/>
      <c r="E44" s="2"/>
      <c r="F44" s="2" t="s">
        <v>1</v>
      </c>
      <c r="G44" s="2"/>
      <c r="H44" s="2"/>
      <c r="I44" s="2"/>
      <c r="J44" s="2"/>
      <c r="K44" s="2"/>
      <c r="L44" s="2"/>
      <c r="M44" s="2"/>
      <c r="N44" s="2"/>
      <c r="O44" s="2"/>
      <c r="P44" s="2"/>
      <c r="Q44" s="2"/>
      <c r="R44" s="2"/>
      <c r="S44" s="2"/>
      <c r="T44" s="2"/>
      <c r="U44" s="2"/>
      <c r="V44" s="2"/>
      <c r="W44" s="2"/>
      <c r="X44" s="2"/>
      <c r="Y44" s="2"/>
      <c r="Z44" s="2"/>
    </row>
    <row r="45" spans="3:26">
      <c r="C45" s="2"/>
      <c r="D45" s="2"/>
      <c r="E45" s="2"/>
      <c r="F45" s="2"/>
      <c r="G45" s="2"/>
      <c r="H45" s="2"/>
      <c r="I45" s="2"/>
      <c r="J45" s="2" t="s">
        <v>1</v>
      </c>
      <c r="K45" s="2"/>
      <c r="L45" s="2"/>
      <c r="M45" s="2"/>
      <c r="N45" s="2"/>
      <c r="O45" s="2"/>
      <c r="P45" s="2"/>
      <c r="Q45" s="2"/>
      <c r="R45" s="2"/>
      <c r="S45" s="2"/>
      <c r="T45" s="2"/>
      <c r="U45" s="2"/>
      <c r="V45" s="2"/>
      <c r="W45" s="2"/>
      <c r="X45" s="2"/>
      <c r="Y45" s="2"/>
      <c r="Z45" s="2"/>
    </row>
    <row r="46" spans="3:26">
      <c r="C46" s="2"/>
      <c r="D46" s="2"/>
      <c r="E46" s="2"/>
      <c r="F46" s="2"/>
      <c r="G46" s="2"/>
      <c r="H46" s="2"/>
      <c r="I46" s="2" t="e">
        <f>MAX(#REF!)</f>
        <v>#REF!</v>
      </c>
      <c r="J46" s="2" t="s">
        <v>1</v>
      </c>
      <c r="K46" s="2"/>
      <c r="L46" s="2"/>
      <c r="M46" s="2"/>
      <c r="N46" s="2"/>
      <c r="O46" s="2"/>
      <c r="P46" s="2"/>
      <c r="Q46" s="2"/>
      <c r="R46" s="2"/>
      <c r="S46" s="2"/>
      <c r="T46" s="2"/>
      <c r="U46" s="2"/>
      <c r="V46" s="2"/>
      <c r="W46" s="2"/>
      <c r="X46" s="2"/>
      <c r="Y46" s="2"/>
      <c r="Z46" s="2"/>
    </row>
    <row r="47" spans="3:26">
      <c r="C47" s="2"/>
      <c r="D47" s="2"/>
      <c r="E47" s="2"/>
      <c r="F47" s="2"/>
      <c r="G47" s="2"/>
      <c r="H47" s="2"/>
      <c r="I47" s="2"/>
      <c r="J47" s="2"/>
      <c r="K47" s="2"/>
      <c r="L47" s="2"/>
      <c r="M47" s="2"/>
      <c r="N47" s="2"/>
      <c r="O47" s="2"/>
      <c r="P47" s="2"/>
      <c r="Q47" s="2"/>
      <c r="R47" s="2"/>
      <c r="S47" s="2"/>
      <c r="T47" s="2"/>
      <c r="U47" s="2"/>
      <c r="V47" s="2"/>
      <c r="W47" s="2"/>
      <c r="X47" s="2"/>
      <c r="Y47" s="2"/>
      <c r="Z47" s="2"/>
    </row>
    <row r="48" spans="3:26">
      <c r="C48" s="2"/>
      <c r="D48" s="2"/>
      <c r="E48" s="2"/>
      <c r="F48" s="2"/>
      <c r="G48" s="2"/>
      <c r="H48" s="2"/>
      <c r="I48" s="2"/>
      <c r="J48" s="2"/>
      <c r="K48" s="2"/>
      <c r="L48" s="2"/>
      <c r="M48" s="2"/>
      <c r="N48" s="2"/>
      <c r="O48" s="2"/>
      <c r="P48" s="2"/>
      <c r="Q48" s="2"/>
      <c r="R48" s="2"/>
      <c r="S48" s="2"/>
      <c r="T48" s="2"/>
      <c r="U48" s="2"/>
      <c r="V48" s="2"/>
      <c r="W48" s="2"/>
      <c r="X48" s="2"/>
      <c r="Y48" s="2"/>
      <c r="Z48" s="2"/>
    </row>
    <row r="49" spans="3:26">
      <c r="C49" s="2"/>
      <c r="D49" s="2"/>
      <c r="E49" s="2"/>
      <c r="F49" s="2"/>
      <c r="G49" s="2"/>
      <c r="H49" s="2"/>
      <c r="I49" s="2"/>
      <c r="J49" s="2"/>
      <c r="K49" s="2"/>
      <c r="L49" s="2"/>
      <c r="M49" s="2"/>
      <c r="N49" s="2"/>
      <c r="O49" s="2"/>
      <c r="P49" s="2"/>
      <c r="Q49" s="2"/>
      <c r="R49" s="2"/>
      <c r="S49" s="2"/>
      <c r="T49" s="2"/>
      <c r="U49" s="2"/>
      <c r="V49" s="2"/>
      <c r="W49" s="2"/>
      <c r="X49" s="2"/>
      <c r="Y49" s="2"/>
      <c r="Z49" s="2"/>
    </row>
    <row r="50" spans="3:26">
      <c r="C50" s="2"/>
      <c r="D50" s="2"/>
      <c r="E50" s="2"/>
      <c r="F50" s="2"/>
      <c r="G50" s="2"/>
      <c r="H50" s="2"/>
      <c r="I50" s="2"/>
      <c r="J50" s="2"/>
      <c r="K50" s="2"/>
      <c r="L50" s="2"/>
      <c r="M50" s="2"/>
      <c r="N50" s="2"/>
      <c r="O50" s="2"/>
      <c r="P50" s="2"/>
      <c r="Q50" s="2"/>
      <c r="R50" s="2"/>
      <c r="S50" s="2"/>
      <c r="T50" s="2"/>
      <c r="U50" s="2"/>
      <c r="V50" s="2"/>
      <c r="W50" s="2"/>
      <c r="X50" s="2"/>
      <c r="Y50" s="2"/>
      <c r="Z50" s="2"/>
    </row>
    <row r="51" spans="3:26">
      <c r="C51" s="2"/>
      <c r="D51" s="2"/>
      <c r="E51" s="2"/>
      <c r="F51" s="2"/>
      <c r="G51" s="2"/>
      <c r="H51" s="2"/>
      <c r="I51" s="2"/>
      <c r="J51" s="2"/>
      <c r="K51" s="2"/>
      <c r="L51" s="2"/>
      <c r="M51" s="2"/>
      <c r="N51" s="2"/>
      <c r="O51" s="2"/>
      <c r="P51" s="2"/>
      <c r="Q51" s="2"/>
      <c r="R51" s="2"/>
      <c r="S51" s="2"/>
      <c r="T51" s="2"/>
      <c r="U51" s="2"/>
      <c r="V51" s="2"/>
      <c r="W51" s="2"/>
      <c r="X51" s="2"/>
      <c r="Y51" s="2"/>
      <c r="Z51" s="2"/>
    </row>
    <row r="52" spans="3:26">
      <c r="C52" s="2"/>
      <c r="D52" s="2"/>
      <c r="E52" s="2"/>
      <c r="F52" s="2"/>
      <c r="G52" s="2"/>
      <c r="H52" s="2"/>
      <c r="I52" s="2"/>
      <c r="J52" s="2"/>
      <c r="K52" s="2"/>
      <c r="L52" s="2"/>
      <c r="M52" s="2"/>
      <c r="N52" s="2"/>
      <c r="O52" s="2"/>
      <c r="P52" s="2"/>
      <c r="Q52" s="2"/>
      <c r="R52" s="2"/>
      <c r="S52" s="2"/>
      <c r="T52" s="2"/>
      <c r="U52" s="2"/>
      <c r="V52" s="2"/>
      <c r="W52" s="2"/>
      <c r="X52" s="2"/>
      <c r="Y52" s="2"/>
      <c r="Z52" s="2"/>
    </row>
    <row r="53" spans="3:26">
      <c r="C53" s="2"/>
      <c r="D53" s="2"/>
      <c r="E53" s="2"/>
      <c r="F53" s="2"/>
      <c r="G53" s="2"/>
      <c r="H53" s="2"/>
      <c r="I53" s="2"/>
      <c r="J53" s="2"/>
      <c r="K53" s="2"/>
      <c r="L53" s="2"/>
      <c r="M53" s="2"/>
      <c r="N53" s="2"/>
      <c r="O53" s="2"/>
      <c r="P53" s="2"/>
      <c r="Q53" s="2"/>
      <c r="R53" s="2"/>
      <c r="S53" s="2"/>
      <c r="T53" s="2"/>
      <c r="U53" s="2"/>
      <c r="V53" s="2"/>
      <c r="W53" s="2"/>
      <c r="X53" s="2"/>
      <c r="Y53" s="2"/>
      <c r="Z53" s="2"/>
    </row>
    <row r="54" spans="3:26">
      <c r="C54" s="2"/>
      <c r="D54" s="2"/>
      <c r="E54" s="2"/>
      <c r="F54" s="2"/>
      <c r="G54" s="2"/>
      <c r="H54" s="2"/>
      <c r="I54" s="2"/>
      <c r="J54" s="2"/>
      <c r="K54" s="2"/>
      <c r="L54" s="2"/>
      <c r="M54" s="2"/>
      <c r="N54" s="2"/>
      <c r="O54" s="2"/>
      <c r="P54" s="2"/>
      <c r="Q54" s="2"/>
      <c r="R54" s="2"/>
      <c r="S54" s="2"/>
      <c r="T54" s="2"/>
      <c r="U54" s="2"/>
      <c r="V54" s="2"/>
      <c r="W54" s="2"/>
      <c r="X54" s="2"/>
      <c r="Y54" s="2"/>
      <c r="Z54" s="2"/>
    </row>
    <row r="55" spans="3:26">
      <c r="C55" s="2"/>
      <c r="D55" s="2"/>
      <c r="E55" s="2"/>
      <c r="F55" s="2"/>
      <c r="G55" s="2"/>
      <c r="H55" s="2"/>
      <c r="I55" s="2"/>
      <c r="J55" s="2"/>
      <c r="K55" s="2"/>
      <c r="L55" s="2"/>
      <c r="M55" s="2"/>
      <c r="N55" s="2"/>
      <c r="O55" s="2"/>
      <c r="P55" s="2"/>
      <c r="Q55" s="2"/>
      <c r="R55" s="2"/>
      <c r="S55" s="2"/>
      <c r="T55" s="2"/>
      <c r="U55" s="2"/>
      <c r="V55" s="2"/>
      <c r="W55" s="2"/>
      <c r="X55" s="2"/>
      <c r="Y55" s="2"/>
      <c r="Z55" s="2"/>
    </row>
    <row r="56" spans="3:26">
      <c r="C56" s="2"/>
      <c r="D56" s="2"/>
      <c r="E56" s="2"/>
      <c r="F56" s="2"/>
      <c r="G56" s="2"/>
      <c r="H56" s="2"/>
      <c r="I56" s="2"/>
      <c r="J56" s="2"/>
      <c r="K56" s="2"/>
      <c r="L56" s="2"/>
      <c r="M56" s="2"/>
      <c r="N56" s="2"/>
      <c r="O56" s="2"/>
      <c r="P56" s="2"/>
      <c r="Q56" s="2"/>
      <c r="R56" s="2"/>
      <c r="S56" s="2"/>
      <c r="T56" s="2"/>
      <c r="U56" s="2"/>
      <c r="V56" s="2"/>
      <c r="W56" s="2"/>
      <c r="X56" s="2"/>
      <c r="Y56" s="2"/>
      <c r="Z56" s="2"/>
    </row>
    <row r="57" spans="3:26">
      <c r="C57" s="2"/>
      <c r="D57" s="2"/>
      <c r="E57" s="2"/>
      <c r="F57" s="2"/>
      <c r="G57" s="2"/>
      <c r="H57" s="2"/>
      <c r="I57" s="2"/>
      <c r="J57" s="2"/>
      <c r="K57" s="2"/>
      <c r="L57" s="2"/>
      <c r="M57" s="2"/>
      <c r="N57" s="2"/>
      <c r="O57" s="2"/>
      <c r="P57" s="2"/>
      <c r="Q57" s="2"/>
      <c r="R57" s="2"/>
      <c r="S57" s="2"/>
      <c r="T57" s="2"/>
      <c r="U57" s="2"/>
      <c r="V57" s="2"/>
      <c r="W57" s="2"/>
      <c r="X57" s="2"/>
      <c r="Y57" s="2"/>
      <c r="Z57" s="2"/>
    </row>
    <row r="58" spans="3:26">
      <c r="C58" s="2"/>
      <c r="D58" s="2"/>
      <c r="E58" s="2"/>
      <c r="F58" s="2"/>
      <c r="G58" s="2"/>
      <c r="H58" s="2"/>
      <c r="I58" s="2"/>
      <c r="J58" s="2"/>
      <c r="K58" s="2"/>
      <c r="L58" s="2"/>
      <c r="M58" s="2"/>
      <c r="N58" s="2"/>
      <c r="O58" s="2"/>
      <c r="P58" s="2"/>
      <c r="Q58" s="2"/>
      <c r="R58" s="2"/>
      <c r="S58" s="2"/>
      <c r="T58" s="2"/>
      <c r="U58" s="2"/>
      <c r="V58" s="2"/>
      <c r="W58" s="2"/>
      <c r="X58" s="2"/>
      <c r="Y58" s="2"/>
      <c r="Z58" s="2"/>
    </row>
    <row r="59" spans="3:26">
      <c r="C59" s="2"/>
      <c r="D59" s="2"/>
      <c r="E59" s="2"/>
      <c r="F59" s="2"/>
      <c r="G59" s="2"/>
      <c r="H59" s="2"/>
      <c r="I59" s="2"/>
      <c r="J59" s="2"/>
      <c r="K59" s="2"/>
      <c r="L59" s="2"/>
      <c r="M59" s="2"/>
      <c r="N59" s="2"/>
      <c r="O59" s="2"/>
      <c r="P59" s="2"/>
      <c r="Q59" s="2"/>
      <c r="R59" s="2"/>
      <c r="S59" s="2"/>
      <c r="T59" s="2"/>
      <c r="U59" s="2"/>
      <c r="V59" s="2"/>
      <c r="W59" s="2"/>
      <c r="X59" s="2"/>
      <c r="Y59" s="2"/>
      <c r="Z59" s="2"/>
    </row>
    <row r="60" spans="3:26">
      <c r="C60" s="2"/>
      <c r="D60" s="2"/>
      <c r="E60" s="2"/>
      <c r="F60" s="2"/>
      <c r="G60" s="2"/>
      <c r="H60" s="2"/>
      <c r="I60" s="2"/>
      <c r="J60" s="2"/>
      <c r="K60" s="2"/>
      <c r="L60" s="2"/>
      <c r="M60" s="2"/>
      <c r="N60" s="2"/>
      <c r="O60" s="2"/>
      <c r="P60" s="2"/>
      <c r="Q60" s="2"/>
      <c r="R60" s="2"/>
      <c r="S60" s="2"/>
      <c r="T60" s="2"/>
      <c r="U60" s="2"/>
      <c r="V60" s="2"/>
      <c r="W60" s="2"/>
      <c r="X60" s="2"/>
      <c r="Y60" s="2"/>
      <c r="Z60" s="2"/>
    </row>
    <row r="61" spans="3:26">
      <c r="C61" s="2"/>
      <c r="D61" s="2"/>
      <c r="E61" s="2"/>
      <c r="F61" s="2"/>
      <c r="G61" s="2"/>
      <c r="H61" s="2"/>
      <c r="I61" s="2"/>
      <c r="J61" s="2"/>
      <c r="K61" s="2"/>
      <c r="L61" s="2"/>
      <c r="M61" s="2"/>
      <c r="N61" s="2"/>
      <c r="O61" s="2"/>
      <c r="P61" s="2"/>
      <c r="Q61" s="2"/>
      <c r="R61" s="2"/>
      <c r="S61" s="2"/>
      <c r="T61" s="2"/>
      <c r="U61" s="2"/>
      <c r="V61" s="2"/>
      <c r="W61" s="2"/>
      <c r="X61" s="2"/>
      <c r="Y61" s="2"/>
      <c r="Z61" s="2"/>
    </row>
  </sheetData>
  <dataConsolidate/>
  <mergeCells count="53">
    <mergeCell ref="A9:B9"/>
    <mergeCell ref="A5:B5"/>
    <mergeCell ref="A10:B10"/>
    <mergeCell ref="A1:B1"/>
    <mergeCell ref="A4:B4"/>
    <mergeCell ref="A3:B3"/>
    <mergeCell ref="A2:B2"/>
    <mergeCell ref="A7:B7"/>
    <mergeCell ref="A8:B8"/>
    <mergeCell ref="C1:D1"/>
    <mergeCell ref="C28:D28"/>
    <mergeCell ref="C3:D3"/>
    <mergeCell ref="N9:O9"/>
    <mergeCell ref="C12:D12"/>
    <mergeCell ref="N8:O8"/>
    <mergeCell ref="C2:D2"/>
    <mergeCell ref="C4:D4"/>
    <mergeCell ref="C10:D10"/>
    <mergeCell ref="C11:D11"/>
    <mergeCell ref="C9:D9"/>
    <mergeCell ref="C5:D5"/>
    <mergeCell ref="C6:D6"/>
    <mergeCell ref="C7:D7"/>
    <mergeCell ref="C8:D8"/>
    <mergeCell ref="B20:B21"/>
    <mergeCell ref="C20:D20"/>
    <mergeCell ref="C21:D21"/>
    <mergeCell ref="C19:D19"/>
    <mergeCell ref="C14:D14"/>
    <mergeCell ref="C15:D15"/>
    <mergeCell ref="C17:D17"/>
    <mergeCell ref="B26:B27"/>
    <mergeCell ref="C26:D26"/>
    <mergeCell ref="C27:D27"/>
    <mergeCell ref="B22:B23"/>
    <mergeCell ref="B24:B25"/>
    <mergeCell ref="C24:D24"/>
    <mergeCell ref="C25:D25"/>
    <mergeCell ref="C22:D22"/>
    <mergeCell ref="C23:D23"/>
    <mergeCell ref="C42:D42"/>
    <mergeCell ref="C35:D35"/>
    <mergeCell ref="C37:D37"/>
    <mergeCell ref="C39:D39"/>
    <mergeCell ref="C40:D40"/>
    <mergeCell ref="C38:D38"/>
    <mergeCell ref="C36:D36"/>
    <mergeCell ref="C33:D33"/>
    <mergeCell ref="C34:D34"/>
    <mergeCell ref="C32:D32"/>
    <mergeCell ref="C29:D29"/>
    <mergeCell ref="C30:D30"/>
    <mergeCell ref="C31:D31"/>
  </mergeCells>
  <phoneticPr fontId="0" type="noConversion"/>
  <dataValidations count="2">
    <dataValidation type="decimal" operator="lessThan" showInputMessage="1" showErrorMessage="1" sqref="O3">
      <formula1>50.01</formula1>
    </dataValidation>
    <dataValidation type="decimal" operator="lessThanOrEqual" allowBlank="1" showInputMessage="1" showErrorMessage="1" sqref="Q8">
      <formula1>0</formula1>
    </dataValidation>
  </dataValidations>
  <pageMargins left="0.75" right="0.75" top="1" bottom="1"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codeName="Sheet2">
    <pageSetUpPr fitToPage="1"/>
  </sheetPr>
  <dimension ref="A1:L193"/>
  <sheetViews>
    <sheetView topLeftCell="A31" zoomScale="40" zoomScaleNormal="40" zoomScaleSheetLayoutView="40" workbookViewId="0">
      <selection activeCell="F33" sqref="F33"/>
    </sheetView>
  </sheetViews>
  <sheetFormatPr defaultRowHeight="20.25"/>
  <cols>
    <col min="1" max="1" width="21.5703125" style="84" customWidth="1"/>
    <col min="2" max="2" width="64.85546875" style="84" bestFit="1" customWidth="1"/>
    <col min="3" max="3" width="28.140625" style="110" customWidth="1"/>
    <col min="4" max="4" width="32.42578125" style="110" customWidth="1"/>
    <col min="5" max="5" width="27.85546875" style="110" customWidth="1"/>
    <col min="6" max="6" width="28.7109375" style="110" customWidth="1"/>
    <col min="7" max="7" width="12.140625" style="109" bestFit="1" customWidth="1"/>
    <col min="8" max="8" width="17.85546875" style="83" customWidth="1"/>
    <col min="9" max="9" width="19.28515625" style="109" customWidth="1"/>
    <col min="10" max="10" width="21.85546875" style="83" customWidth="1"/>
    <col min="11" max="11" width="16.7109375" style="84" customWidth="1"/>
    <col min="12" max="12" width="15" style="84" customWidth="1"/>
    <col min="13" max="13" width="9.140625" style="84"/>
    <col min="14" max="14" width="9.42578125" style="84" bestFit="1" customWidth="1"/>
    <col min="15" max="16384" width="9.140625" style="84"/>
  </cols>
  <sheetData>
    <row r="1" spans="1:11" ht="27.75" customHeight="1">
      <c r="A1" s="144"/>
      <c r="B1" s="144"/>
      <c r="C1" s="144"/>
      <c r="D1" s="144"/>
      <c r="E1" s="144"/>
      <c r="F1" s="144"/>
      <c r="G1" s="144"/>
      <c r="H1" s="144"/>
      <c r="I1" s="144"/>
    </row>
    <row r="2" spans="1:11" ht="27.75" customHeight="1">
      <c r="A2" s="301" t="s">
        <v>102</v>
      </c>
      <c r="B2" s="301"/>
      <c r="C2" s="301"/>
      <c r="D2" s="301"/>
      <c r="E2" s="301"/>
      <c r="F2" s="301"/>
      <c r="G2" s="301"/>
      <c r="H2" s="301"/>
      <c r="I2" s="301"/>
      <c r="J2" s="85"/>
    </row>
    <row r="3" spans="1:11" s="88" customFormat="1" ht="27.75" customHeight="1">
      <c r="A3" s="143"/>
      <c r="B3" s="143"/>
      <c r="C3" s="143"/>
      <c r="D3" s="143"/>
      <c r="E3" s="143"/>
      <c r="F3" s="143"/>
      <c r="G3" s="305" t="s">
        <v>97</v>
      </c>
      <c r="H3" s="306"/>
      <c r="I3" s="306"/>
      <c r="J3" s="306"/>
      <c r="K3" s="307"/>
    </row>
    <row r="4" spans="1:11" s="88" customFormat="1" ht="27" customHeight="1">
      <c r="A4" s="111" t="s">
        <v>59</v>
      </c>
      <c r="B4" s="137">
        <f ca="1">TODAY()-1</f>
        <v>42521</v>
      </c>
      <c r="C4" s="138" t="s">
        <v>98</v>
      </c>
      <c r="D4" s="89"/>
      <c r="E4" s="89"/>
      <c r="F4" s="139"/>
      <c r="G4" s="308"/>
      <c r="H4" s="301"/>
      <c r="I4" s="301"/>
      <c r="J4" s="301"/>
      <c r="K4" s="309"/>
    </row>
    <row r="5" spans="1:11" s="88" customFormat="1" ht="28.5" customHeight="1">
      <c r="A5" s="90"/>
      <c r="B5" s="112"/>
      <c r="C5" s="90"/>
      <c r="D5" s="113"/>
      <c r="E5" s="113"/>
      <c r="F5" s="113"/>
      <c r="G5" s="310"/>
      <c r="H5" s="311"/>
      <c r="I5" s="311"/>
      <c r="J5" s="311"/>
      <c r="K5" s="312"/>
    </row>
    <row r="6" spans="1:11" s="88" customFormat="1" ht="29.25" thickBot="1">
      <c r="A6" s="90"/>
      <c r="B6" s="112"/>
      <c r="C6" s="90"/>
      <c r="D6" s="113"/>
      <c r="E6" s="113"/>
      <c r="F6" s="113"/>
      <c r="G6" s="87"/>
      <c r="H6" s="87"/>
      <c r="I6" s="87"/>
      <c r="J6" s="87"/>
    </row>
    <row r="7" spans="1:11" s="88" customFormat="1" ht="26.25" customHeight="1">
      <c r="A7" s="302" t="s">
        <v>103</v>
      </c>
      <c r="B7" s="302"/>
      <c r="C7" s="302"/>
      <c r="D7" s="302"/>
      <c r="E7" s="302"/>
      <c r="F7" s="302"/>
      <c r="G7" s="293"/>
      <c r="H7" s="294" t="s">
        <v>60</v>
      </c>
      <c r="I7" s="295"/>
      <c r="J7" s="295"/>
      <c r="K7" s="296"/>
    </row>
    <row r="8" spans="1:11" s="88" customFormat="1" ht="27" customHeight="1" thickBot="1">
      <c r="A8" s="302" t="s">
        <v>104</v>
      </c>
      <c r="B8" s="302"/>
      <c r="C8" s="303" t="s">
        <v>61</v>
      </c>
      <c r="D8" s="303"/>
      <c r="E8" s="303"/>
      <c r="F8" s="303"/>
      <c r="G8" s="293"/>
      <c r="H8" s="297"/>
      <c r="I8" s="298"/>
      <c r="J8" s="298"/>
      <c r="K8" s="299"/>
    </row>
    <row r="9" spans="1:11" s="88" customFormat="1" ht="52.5" customHeight="1" thickBot="1">
      <c r="A9" s="302"/>
      <c r="B9" s="302"/>
      <c r="C9" s="303" t="s">
        <v>62</v>
      </c>
      <c r="D9" s="303"/>
      <c r="E9" s="303" t="s">
        <v>50</v>
      </c>
      <c r="F9" s="303"/>
      <c r="G9" s="293"/>
      <c r="H9" s="121" t="s">
        <v>70</v>
      </c>
      <c r="I9" s="145" t="s">
        <v>90</v>
      </c>
      <c r="J9" s="145" t="s">
        <v>91</v>
      </c>
      <c r="K9" s="146" t="s">
        <v>107</v>
      </c>
    </row>
    <row r="10" spans="1:11" s="88" customFormat="1" ht="56.25" customHeight="1">
      <c r="A10" s="302"/>
      <c r="B10" s="302"/>
      <c r="C10" s="147" t="s">
        <v>46</v>
      </c>
      <c r="D10" s="148" t="s">
        <v>47</v>
      </c>
      <c r="E10" s="148" t="s">
        <v>46</v>
      </c>
      <c r="F10" s="148" t="s">
        <v>47</v>
      </c>
      <c r="G10" s="293"/>
      <c r="H10" s="122" t="s">
        <v>2</v>
      </c>
      <c r="I10" s="196">
        <v>784</v>
      </c>
      <c r="J10" s="196">
        <v>785</v>
      </c>
      <c r="K10" s="196">
        <v>786</v>
      </c>
    </row>
    <row r="11" spans="1:11" s="88" customFormat="1" ht="56.25" customHeight="1">
      <c r="A11" s="292" t="s">
        <v>77</v>
      </c>
      <c r="B11" s="127" t="s">
        <v>63</v>
      </c>
      <c r="C11" s="198">
        <v>250</v>
      </c>
      <c r="D11" s="198">
        <v>-250</v>
      </c>
      <c r="E11" s="199">
        <v>1.038</v>
      </c>
      <c r="F11" s="199">
        <v>-2.1360000000000001</v>
      </c>
      <c r="G11" s="293"/>
      <c r="H11" s="119" t="s">
        <v>4</v>
      </c>
      <c r="I11" s="197">
        <v>0.91666666666666663</v>
      </c>
      <c r="J11" s="197">
        <v>0.20833333333333334</v>
      </c>
      <c r="K11" s="197">
        <v>0.16666666666666666</v>
      </c>
    </row>
    <row r="12" spans="1:11" s="88" customFormat="1" ht="57" customHeight="1">
      <c r="A12" s="292"/>
      <c r="B12" s="127" t="s">
        <v>64</v>
      </c>
      <c r="C12" s="200" t="s">
        <v>110</v>
      </c>
      <c r="D12" s="201" t="s">
        <v>111</v>
      </c>
      <c r="E12" s="201"/>
      <c r="F12" s="201"/>
      <c r="G12" s="293"/>
      <c r="H12" s="119" t="s">
        <v>3</v>
      </c>
      <c r="I12" s="196">
        <v>756</v>
      </c>
      <c r="J12" s="196">
        <v>763</v>
      </c>
      <c r="K12" s="196">
        <v>764</v>
      </c>
    </row>
    <row r="13" spans="1:11" s="88" customFormat="1" ht="62.25" customHeight="1" thickBot="1">
      <c r="A13" s="304" t="s">
        <v>65</v>
      </c>
      <c r="B13" s="134" t="s">
        <v>63</v>
      </c>
      <c r="C13" s="198"/>
      <c r="D13" s="198">
        <v>-1000</v>
      </c>
      <c r="E13" s="198"/>
      <c r="F13" s="199">
        <v>-23.890999999999998</v>
      </c>
      <c r="G13" s="293"/>
      <c r="H13" s="120" t="s">
        <v>4</v>
      </c>
      <c r="I13" s="197">
        <v>0.29166666666666669</v>
      </c>
      <c r="J13" s="197">
        <v>0.5</v>
      </c>
      <c r="K13" s="197">
        <v>0.625</v>
      </c>
    </row>
    <row r="14" spans="1:11" s="94" customFormat="1" ht="57.75" customHeight="1">
      <c r="A14" s="292"/>
      <c r="B14" s="127" t="s">
        <v>64</v>
      </c>
      <c r="C14" s="202"/>
      <c r="D14" s="200" t="s">
        <v>112</v>
      </c>
      <c r="E14" s="201"/>
      <c r="F14" s="203"/>
      <c r="G14" s="293"/>
      <c r="H14" s="91"/>
      <c r="I14" s="114"/>
      <c r="J14" s="115"/>
      <c r="K14" s="115"/>
    </row>
    <row r="15" spans="1:11" s="94" customFormat="1" ht="27.75" customHeight="1">
      <c r="A15" s="291" t="s">
        <v>56</v>
      </c>
      <c r="B15" s="127" t="s">
        <v>66</v>
      </c>
      <c r="C15" s="198"/>
      <c r="D15" s="198">
        <v>-1084</v>
      </c>
      <c r="E15" s="198"/>
      <c r="F15" s="204">
        <v>-16.876000000000001</v>
      </c>
      <c r="G15" s="293"/>
      <c r="H15" s="91"/>
      <c r="I15" s="92"/>
      <c r="J15" s="91"/>
      <c r="K15" s="93"/>
    </row>
    <row r="16" spans="1:11" s="94" customFormat="1" ht="27.75" customHeight="1">
      <c r="A16" s="291"/>
      <c r="B16" s="135" t="s">
        <v>64</v>
      </c>
      <c r="C16" s="205"/>
      <c r="D16" s="206">
        <v>1100</v>
      </c>
      <c r="E16" s="205"/>
      <c r="F16" s="207"/>
      <c r="G16" s="293"/>
      <c r="H16" s="91"/>
      <c r="I16" s="92"/>
      <c r="J16" s="91"/>
      <c r="K16" s="93"/>
    </row>
    <row r="17" spans="1:11" s="94" customFormat="1" ht="27" customHeight="1">
      <c r="A17" s="291"/>
      <c r="B17" s="127" t="s">
        <v>67</v>
      </c>
      <c r="C17" s="198"/>
      <c r="D17" s="198">
        <v>-1282</v>
      </c>
      <c r="E17" s="198"/>
      <c r="F17" s="208">
        <v>-17.236999999999998</v>
      </c>
      <c r="G17" s="293"/>
      <c r="H17" s="91"/>
      <c r="I17" s="92"/>
      <c r="J17" s="91"/>
      <c r="K17" s="93"/>
    </row>
    <row r="18" spans="1:11" s="94" customFormat="1" ht="27.75" customHeight="1">
      <c r="A18" s="291"/>
      <c r="B18" s="135" t="s">
        <v>64</v>
      </c>
      <c r="C18" s="207"/>
      <c r="D18" s="206">
        <v>1100</v>
      </c>
      <c r="E18" s="205"/>
      <c r="F18" s="209"/>
      <c r="G18" s="293"/>
      <c r="H18" s="91"/>
      <c r="I18" s="92"/>
      <c r="J18" s="91"/>
      <c r="K18" s="93"/>
    </row>
    <row r="19" spans="1:11" s="94" customFormat="1" ht="60" customHeight="1">
      <c r="A19" s="291"/>
      <c r="B19" s="243" t="s">
        <v>105</v>
      </c>
      <c r="C19" s="210">
        <v>96</v>
      </c>
      <c r="D19" s="210">
        <v>-49</v>
      </c>
      <c r="E19" s="252">
        <v>0.35981800000000003</v>
      </c>
      <c r="F19" s="252">
        <v>-0.146716500000001</v>
      </c>
      <c r="G19" s="293"/>
      <c r="H19" s="91"/>
      <c r="I19" s="92"/>
      <c r="J19" s="91"/>
      <c r="K19" s="93"/>
    </row>
    <row r="20" spans="1:11" s="94" customFormat="1" ht="27" customHeight="1">
      <c r="A20" s="291"/>
      <c r="B20" s="244" t="s">
        <v>64</v>
      </c>
      <c r="C20" s="209"/>
      <c r="D20" s="209"/>
      <c r="E20" s="245"/>
      <c r="F20" s="245"/>
      <c r="G20" s="293"/>
      <c r="H20" s="91"/>
      <c r="I20" s="92"/>
      <c r="J20" s="91"/>
      <c r="K20" s="93"/>
    </row>
    <row r="21" spans="1:11" s="94" customFormat="1" ht="66" customHeight="1">
      <c r="A21" s="291"/>
      <c r="B21" s="243" t="s">
        <v>106</v>
      </c>
      <c r="C21" s="210">
        <v>96</v>
      </c>
      <c r="D21" s="210">
        <v>-49</v>
      </c>
      <c r="E21" s="252">
        <v>0.35690433333333399</v>
      </c>
      <c r="F21" s="252">
        <v>-0.100430833333333</v>
      </c>
      <c r="G21" s="293"/>
      <c r="H21" s="91"/>
      <c r="I21" s="92"/>
      <c r="J21" s="91"/>
      <c r="K21" s="93"/>
    </row>
    <row r="22" spans="1:11" s="94" customFormat="1" ht="27.75" customHeight="1" thickBot="1">
      <c r="A22" s="291"/>
      <c r="B22" s="136" t="s">
        <v>64</v>
      </c>
      <c r="C22" s="209"/>
      <c r="D22" s="205"/>
      <c r="E22" s="211"/>
      <c r="F22" s="212"/>
      <c r="G22" s="293"/>
      <c r="H22" s="91"/>
      <c r="I22" s="92"/>
      <c r="J22" s="91"/>
      <c r="K22" s="93"/>
    </row>
    <row r="23" spans="1:11" s="88" customFormat="1" ht="27.75">
      <c r="A23" s="291" t="s">
        <v>68</v>
      </c>
      <c r="B23" s="127" t="s">
        <v>99</v>
      </c>
      <c r="C23" s="198">
        <v>33</v>
      </c>
      <c r="D23" s="198">
        <v>-61</v>
      </c>
      <c r="E23" s="198">
        <v>0.3039</v>
      </c>
      <c r="F23" s="198"/>
      <c r="G23" s="293"/>
      <c r="H23" s="294" t="s">
        <v>69</v>
      </c>
      <c r="I23" s="295"/>
      <c r="J23" s="296"/>
      <c r="K23" s="95"/>
    </row>
    <row r="24" spans="1:11" s="94" customFormat="1" ht="28.5" thickBot="1">
      <c r="A24" s="291"/>
      <c r="B24" s="127" t="s">
        <v>64</v>
      </c>
      <c r="C24" s="205">
        <v>2100</v>
      </c>
      <c r="D24" s="206">
        <v>700</v>
      </c>
      <c r="E24" s="213"/>
      <c r="F24" s="213"/>
      <c r="G24" s="293"/>
      <c r="H24" s="297"/>
      <c r="I24" s="298"/>
      <c r="J24" s="299"/>
      <c r="K24" s="95"/>
    </row>
    <row r="25" spans="1:11" s="94" customFormat="1" ht="53.25" customHeight="1" thickBot="1">
      <c r="A25" s="291"/>
      <c r="B25" s="127" t="s">
        <v>100</v>
      </c>
      <c r="C25" s="198">
        <v>44</v>
      </c>
      <c r="D25" s="198">
        <v>-87</v>
      </c>
      <c r="E25" s="198">
        <v>0.43195</v>
      </c>
      <c r="F25" s="198"/>
      <c r="G25" s="293"/>
      <c r="H25" s="125" t="s">
        <v>70</v>
      </c>
      <c r="I25" s="116" t="s">
        <v>92</v>
      </c>
      <c r="J25" s="117" t="s">
        <v>108</v>
      </c>
      <c r="K25" s="86"/>
    </row>
    <row r="26" spans="1:11" s="94" customFormat="1" ht="42" customHeight="1">
      <c r="A26" s="291"/>
      <c r="B26" s="128" t="s">
        <v>64</v>
      </c>
      <c r="C26" s="205">
        <v>2100</v>
      </c>
      <c r="D26" s="214">
        <v>700</v>
      </c>
      <c r="E26" s="198"/>
      <c r="F26" s="198"/>
      <c r="G26" s="293"/>
      <c r="H26" s="118" t="s">
        <v>2</v>
      </c>
      <c r="I26" s="152">
        <v>407</v>
      </c>
      <c r="J26" s="153">
        <v>412</v>
      </c>
      <c r="K26" s="149"/>
    </row>
    <row r="27" spans="1:11" s="88" customFormat="1" ht="70.5" customHeight="1">
      <c r="A27" s="291"/>
      <c r="B27" s="253" t="s">
        <v>71</v>
      </c>
      <c r="C27" s="210">
        <v>41</v>
      </c>
      <c r="D27" s="210">
        <v>-117</v>
      </c>
      <c r="E27" s="198">
        <v>5.1639999999999998E-2</v>
      </c>
      <c r="F27" s="198">
        <v>-0.9488998333333325</v>
      </c>
      <c r="G27" s="293"/>
      <c r="H27" s="119" t="s">
        <v>4</v>
      </c>
      <c r="I27" s="154">
        <v>0.20833333333333334</v>
      </c>
      <c r="J27" s="155" t="s">
        <v>109</v>
      </c>
      <c r="K27" s="96"/>
    </row>
    <row r="28" spans="1:11" s="88" customFormat="1" ht="43.5" customHeight="1">
      <c r="A28" s="291"/>
      <c r="B28" s="129" t="s">
        <v>64</v>
      </c>
      <c r="C28" s="205">
        <v>2100</v>
      </c>
      <c r="D28" s="213">
        <v>700</v>
      </c>
      <c r="E28" s="215"/>
      <c r="F28" s="213"/>
      <c r="G28" s="293"/>
      <c r="H28" s="119" t="s">
        <v>3</v>
      </c>
      <c r="I28" s="156">
        <v>395</v>
      </c>
      <c r="J28" s="157">
        <v>401</v>
      </c>
      <c r="K28" s="150"/>
    </row>
    <row r="29" spans="1:11" s="88" customFormat="1" ht="48.75" customHeight="1" thickBot="1">
      <c r="A29" s="291"/>
      <c r="B29" s="151" t="s">
        <v>72</v>
      </c>
      <c r="C29" s="198">
        <v>11</v>
      </c>
      <c r="D29" s="198">
        <v>-103</v>
      </c>
      <c r="E29" s="198">
        <v>0.9</v>
      </c>
      <c r="F29" s="198"/>
      <c r="G29" s="293"/>
      <c r="H29" s="120" t="s">
        <v>4</v>
      </c>
      <c r="I29" s="158">
        <v>0.5</v>
      </c>
      <c r="J29" s="159">
        <v>0.625</v>
      </c>
      <c r="K29" s="96"/>
    </row>
    <row r="30" spans="1:11" s="88" customFormat="1" ht="27.75">
      <c r="A30" s="291"/>
      <c r="B30" s="128" t="s">
        <v>64</v>
      </c>
      <c r="C30" s="206">
        <v>300</v>
      </c>
      <c r="D30" s="216">
        <v>0.5</v>
      </c>
      <c r="E30" s="205"/>
      <c r="F30" s="205"/>
      <c r="G30" s="293"/>
      <c r="H30" s="90"/>
      <c r="I30" s="97"/>
      <c r="J30" s="98"/>
      <c r="K30" s="98"/>
    </row>
    <row r="31" spans="1:11" s="88" customFormat="1" ht="27.75">
      <c r="A31" s="291"/>
      <c r="B31" s="127" t="s">
        <v>73</v>
      </c>
      <c r="C31" s="210"/>
      <c r="D31" s="210"/>
      <c r="E31" s="217"/>
      <c r="F31" s="217"/>
      <c r="G31" s="293"/>
      <c r="H31" s="90"/>
      <c r="I31" s="98"/>
      <c r="J31" s="97"/>
      <c r="K31" s="98"/>
    </row>
    <row r="32" spans="1:11" s="88" customFormat="1" ht="27.75">
      <c r="A32" s="291"/>
      <c r="B32" s="127" t="s">
        <v>64</v>
      </c>
      <c r="C32" s="216"/>
      <c r="D32" s="216"/>
      <c r="E32" s="216"/>
      <c r="F32" s="218"/>
      <c r="G32" s="293"/>
      <c r="H32" s="90"/>
      <c r="I32" s="98"/>
      <c r="J32" s="98"/>
      <c r="K32" s="98"/>
    </row>
    <row r="33" spans="1:12" s="88" customFormat="1" ht="36">
      <c r="A33" s="291"/>
      <c r="B33" s="141" t="s">
        <v>83</v>
      </c>
      <c r="C33" s="210"/>
      <c r="D33" s="210">
        <v>-186</v>
      </c>
      <c r="E33" s="241"/>
      <c r="F33" s="241">
        <v>-1</v>
      </c>
      <c r="G33" s="293"/>
      <c r="H33" s="90"/>
      <c r="I33" s="99"/>
      <c r="J33" s="100"/>
      <c r="K33" s="98"/>
    </row>
    <row r="34" spans="1:12" s="88" customFormat="1" ht="27.75" customHeight="1">
      <c r="A34" s="291"/>
      <c r="B34" s="140" t="s">
        <v>64</v>
      </c>
      <c r="C34" s="207"/>
      <c r="D34" s="207">
        <v>2000</v>
      </c>
      <c r="E34" s="219"/>
      <c r="F34" s="218"/>
      <c r="G34" s="293"/>
      <c r="H34" s="98"/>
      <c r="I34" s="87"/>
      <c r="J34" s="87"/>
      <c r="K34" s="87"/>
    </row>
    <row r="35" spans="1:12" s="88" customFormat="1" ht="27.75" customHeight="1">
      <c r="A35" s="291"/>
      <c r="B35" s="130" t="s">
        <v>94</v>
      </c>
      <c r="C35" s="198">
        <v>168</v>
      </c>
      <c r="D35" s="198">
        <v>-51</v>
      </c>
      <c r="E35" s="198">
        <v>1.272</v>
      </c>
      <c r="F35" s="198"/>
      <c r="G35" s="293"/>
      <c r="H35" s="98"/>
      <c r="I35" s="87"/>
      <c r="J35" s="87"/>
      <c r="K35" s="87"/>
    </row>
    <row r="36" spans="1:12" s="88" customFormat="1" ht="27.75" customHeight="1">
      <c r="A36" s="291"/>
      <c r="B36" s="131" t="s">
        <v>64</v>
      </c>
      <c r="C36" s="206">
        <v>1200</v>
      </c>
      <c r="D36" s="206">
        <v>2200</v>
      </c>
      <c r="E36" s="206"/>
      <c r="F36" s="216"/>
      <c r="G36" s="293"/>
      <c r="H36" s="98"/>
      <c r="I36" s="87"/>
      <c r="J36" s="87"/>
      <c r="K36" s="87"/>
    </row>
    <row r="37" spans="1:12" s="88" customFormat="1" ht="27.75">
      <c r="A37" s="291"/>
      <c r="B37" s="130" t="s">
        <v>95</v>
      </c>
      <c r="C37" s="198">
        <v>149</v>
      </c>
      <c r="D37" s="198">
        <v>-50</v>
      </c>
      <c r="E37" s="198">
        <v>1.0720000000000001</v>
      </c>
      <c r="F37" s="198"/>
      <c r="G37" s="293"/>
      <c r="H37" s="90"/>
      <c r="I37" s="300" t="s">
        <v>76</v>
      </c>
      <c r="J37" s="300"/>
      <c r="K37" s="87"/>
    </row>
    <row r="38" spans="1:12" s="88" customFormat="1" ht="27.75">
      <c r="A38" s="291"/>
      <c r="B38" s="131" t="s">
        <v>64</v>
      </c>
      <c r="C38" s="206">
        <v>1200</v>
      </c>
      <c r="D38" s="206">
        <v>2200</v>
      </c>
      <c r="E38" s="206"/>
      <c r="F38" s="216"/>
      <c r="G38" s="293"/>
      <c r="H38" s="90"/>
      <c r="I38" s="101" t="s">
        <v>101</v>
      </c>
      <c r="J38" s="101"/>
      <c r="K38" s="87"/>
    </row>
    <row r="39" spans="1:12" s="88" customFormat="1" ht="33" customHeight="1">
      <c r="A39" s="291"/>
      <c r="B39" s="130" t="s">
        <v>74</v>
      </c>
      <c r="C39" s="198">
        <v>599</v>
      </c>
      <c r="D39" s="198"/>
      <c r="E39" s="198">
        <v>10.61</v>
      </c>
      <c r="F39" s="198"/>
      <c r="G39" s="293"/>
      <c r="H39" s="90"/>
      <c r="I39" s="87"/>
      <c r="J39" s="87"/>
      <c r="K39" s="87"/>
    </row>
    <row r="40" spans="1:12" s="88" customFormat="1" ht="27.75">
      <c r="A40" s="291"/>
      <c r="B40" s="131" t="s">
        <v>64</v>
      </c>
      <c r="C40" s="206">
        <v>2400</v>
      </c>
      <c r="D40" s="206"/>
      <c r="E40" s="206"/>
      <c r="F40" s="205"/>
      <c r="G40" s="293"/>
      <c r="H40" s="90"/>
      <c r="I40" s="87"/>
      <c r="J40" s="87"/>
      <c r="K40" s="87"/>
    </row>
    <row r="41" spans="1:12" s="88" customFormat="1" ht="30.75" customHeight="1">
      <c r="A41" s="291"/>
      <c r="B41" s="130" t="s">
        <v>78</v>
      </c>
      <c r="C41" s="198">
        <v>599</v>
      </c>
      <c r="D41" s="198"/>
      <c r="E41" s="198">
        <v>10.728</v>
      </c>
      <c r="F41" s="198"/>
      <c r="G41" s="293"/>
      <c r="H41" s="90"/>
      <c r="I41" s="87"/>
      <c r="J41" s="87"/>
      <c r="K41" s="87"/>
    </row>
    <row r="42" spans="1:12" s="88" customFormat="1" ht="28.5" thickBot="1">
      <c r="A42" s="291"/>
      <c r="B42" s="131" t="s">
        <v>64</v>
      </c>
      <c r="C42" s="207">
        <v>2400</v>
      </c>
      <c r="D42" s="207"/>
      <c r="E42" s="220"/>
      <c r="F42" s="221"/>
      <c r="G42" s="293"/>
      <c r="H42" s="103"/>
      <c r="I42" s="87"/>
      <c r="J42" s="104"/>
      <c r="K42" s="105"/>
      <c r="L42" s="106"/>
    </row>
    <row r="43" spans="1:12" s="88" customFormat="1" ht="84.75" customHeight="1">
      <c r="A43" s="290" t="s">
        <v>75</v>
      </c>
      <c r="B43" s="131" t="s">
        <v>79</v>
      </c>
      <c r="C43" s="222"/>
      <c r="D43" s="223">
        <f>-1668*2</f>
        <v>-3336</v>
      </c>
      <c r="E43" s="223"/>
      <c r="F43" s="224">
        <v>-64.313000000000002</v>
      </c>
      <c r="G43" s="108"/>
      <c r="H43" s="84"/>
      <c r="I43" s="87"/>
      <c r="J43" s="102"/>
      <c r="K43" s="102"/>
      <c r="L43" s="102"/>
    </row>
    <row r="44" spans="1:12" s="88" customFormat="1" ht="64.5" customHeight="1">
      <c r="A44" s="290"/>
      <c r="B44" s="131" t="s">
        <v>64</v>
      </c>
      <c r="C44" s="225"/>
      <c r="D44" s="226">
        <v>0.875</v>
      </c>
      <c r="E44" s="227"/>
      <c r="F44" s="228"/>
      <c r="G44" s="108"/>
      <c r="H44" s="84"/>
      <c r="I44" s="126"/>
      <c r="J44" s="102"/>
      <c r="K44" s="102"/>
      <c r="L44" s="107"/>
    </row>
    <row r="45" spans="1:12" s="88" customFormat="1" ht="27.75">
      <c r="A45" s="290"/>
      <c r="B45" s="131" t="s">
        <v>80</v>
      </c>
      <c r="C45" s="228">
        <v>440</v>
      </c>
      <c r="D45" s="228"/>
      <c r="E45" s="228">
        <v>7.0419999999999998</v>
      </c>
      <c r="F45" s="228"/>
      <c r="G45" s="108"/>
      <c r="H45" s="84"/>
      <c r="I45" s="87"/>
      <c r="J45" s="102"/>
      <c r="K45" s="102"/>
      <c r="L45" s="102"/>
    </row>
    <row r="46" spans="1:12" s="88" customFormat="1" ht="27.75">
      <c r="A46" s="290"/>
      <c r="B46" s="127" t="s">
        <v>64</v>
      </c>
      <c r="C46" s="229">
        <v>0.29166666666666669</v>
      </c>
      <c r="D46" s="228"/>
      <c r="E46" s="228"/>
      <c r="F46" s="228"/>
      <c r="G46" s="108"/>
      <c r="H46" s="84"/>
      <c r="I46" s="87"/>
      <c r="J46" s="102"/>
      <c r="K46" s="102"/>
      <c r="L46" s="102"/>
    </row>
    <row r="47" spans="1:12" s="88" customFormat="1" ht="27.75">
      <c r="A47" s="290"/>
      <c r="B47" s="131" t="s">
        <v>81</v>
      </c>
      <c r="C47" s="228">
        <v>373</v>
      </c>
      <c r="D47" s="228"/>
      <c r="E47" s="228">
        <v>5.9219999999999997</v>
      </c>
      <c r="F47" s="228"/>
      <c r="G47" s="108"/>
      <c r="H47" s="84"/>
      <c r="I47" s="87"/>
      <c r="J47" s="102"/>
      <c r="K47" s="102"/>
      <c r="L47" s="107"/>
    </row>
    <row r="48" spans="1:12" s="88" customFormat="1" ht="27.75">
      <c r="A48" s="290"/>
      <c r="B48" s="127" t="s">
        <v>64</v>
      </c>
      <c r="C48" s="230">
        <v>0.28263888888888888</v>
      </c>
      <c r="D48" s="231"/>
      <c r="E48" s="232"/>
      <c r="F48" s="228"/>
      <c r="G48" s="108"/>
      <c r="H48" s="84"/>
      <c r="I48" s="87"/>
      <c r="J48" s="102"/>
      <c r="K48" s="102"/>
      <c r="L48" s="107"/>
    </row>
    <row r="49" spans="1:12" s="88" customFormat="1" ht="27.75" customHeight="1">
      <c r="A49" s="290"/>
      <c r="B49" s="132" t="s">
        <v>93</v>
      </c>
      <c r="C49" s="246"/>
      <c r="D49" s="247"/>
      <c r="E49" s="247"/>
      <c r="F49" s="248"/>
      <c r="G49" s="108"/>
      <c r="H49" s="84"/>
      <c r="I49" s="87"/>
      <c r="J49" s="102"/>
      <c r="K49" s="102"/>
      <c r="L49" s="107"/>
    </row>
    <row r="50" spans="1:12" ht="31.5">
      <c r="A50" s="290"/>
      <c r="B50" s="133" t="s">
        <v>64</v>
      </c>
      <c r="C50" s="249"/>
      <c r="D50" s="250"/>
      <c r="E50" s="250"/>
      <c r="F50" s="251"/>
      <c r="G50" s="108"/>
      <c r="H50" s="84"/>
      <c r="I50" s="87"/>
      <c r="J50" s="102"/>
      <c r="K50" s="102"/>
      <c r="L50" s="102"/>
    </row>
    <row r="51" spans="1:12" ht="27.75">
      <c r="A51" s="290"/>
      <c r="B51" s="131" t="s">
        <v>82</v>
      </c>
      <c r="C51" s="233"/>
      <c r="D51" s="234">
        <f>-256*2</f>
        <v>-512</v>
      </c>
      <c r="E51" s="235"/>
      <c r="F51" s="236">
        <v>-7.4589999999999996</v>
      </c>
      <c r="G51" s="108"/>
      <c r="H51" s="84"/>
      <c r="I51" s="102"/>
      <c r="J51" s="102"/>
      <c r="K51" s="102"/>
      <c r="L51" s="102"/>
    </row>
    <row r="52" spans="1:12" ht="28.5" thickBot="1">
      <c r="A52" s="290"/>
      <c r="B52" s="131" t="s">
        <v>64</v>
      </c>
      <c r="C52" s="237"/>
      <c r="D52" s="238">
        <v>0.875</v>
      </c>
      <c r="E52" s="239"/>
      <c r="F52" s="240"/>
      <c r="G52" s="108"/>
      <c r="H52" s="84"/>
      <c r="I52" s="102"/>
      <c r="J52" s="102"/>
      <c r="K52" s="102"/>
      <c r="L52" s="102"/>
    </row>
    <row r="53" spans="1:12">
      <c r="C53" s="108"/>
      <c r="D53" s="108"/>
      <c r="E53" s="108"/>
      <c r="F53" s="108"/>
      <c r="G53" s="84"/>
      <c r="H53" s="84"/>
      <c r="I53" s="84"/>
      <c r="J53" s="84"/>
    </row>
    <row r="54" spans="1:12">
      <c r="C54" s="108"/>
      <c r="D54" s="108"/>
      <c r="E54" s="108"/>
      <c r="F54" s="108"/>
      <c r="G54" s="84"/>
      <c r="H54" s="84"/>
      <c r="I54" s="84"/>
      <c r="J54" s="84"/>
    </row>
    <row r="55" spans="1:12">
      <c r="C55" s="108"/>
      <c r="D55" s="108"/>
      <c r="E55" s="108"/>
      <c r="F55" s="108"/>
      <c r="G55" s="84"/>
      <c r="H55" s="84"/>
      <c r="I55" s="84"/>
      <c r="J55" s="84"/>
    </row>
    <row r="56" spans="1:12">
      <c r="C56" s="108"/>
      <c r="D56" s="108"/>
      <c r="E56" s="108"/>
      <c r="F56" s="108"/>
      <c r="G56" s="84"/>
      <c r="H56" s="84"/>
      <c r="I56" s="84"/>
      <c r="J56" s="84"/>
    </row>
    <row r="57" spans="1:12">
      <c r="C57" s="108"/>
      <c r="D57" s="108"/>
      <c r="E57" s="108"/>
      <c r="F57" s="108"/>
      <c r="G57" s="84"/>
      <c r="H57" s="84"/>
      <c r="I57" s="84"/>
      <c r="J57" s="84"/>
    </row>
    <row r="58" spans="1:12">
      <c r="C58" s="108"/>
      <c r="D58" s="108"/>
      <c r="E58" s="108"/>
      <c r="F58" s="108"/>
      <c r="G58" s="84"/>
      <c r="H58" s="84"/>
      <c r="I58" s="84"/>
      <c r="J58" s="84"/>
    </row>
    <row r="59" spans="1:12">
      <c r="C59" s="108"/>
      <c r="D59" s="108"/>
      <c r="E59" s="108"/>
      <c r="F59" s="108"/>
      <c r="G59" s="84"/>
      <c r="H59" s="84"/>
      <c r="I59" s="84"/>
      <c r="J59" s="84"/>
    </row>
    <row r="60" spans="1:12">
      <c r="C60" s="108"/>
      <c r="D60" s="108"/>
      <c r="E60" s="108"/>
      <c r="F60" s="108"/>
      <c r="G60" s="84"/>
      <c r="H60" s="84"/>
      <c r="I60" s="84"/>
      <c r="J60" s="84"/>
    </row>
    <row r="61" spans="1:12">
      <c r="C61" s="108"/>
      <c r="D61" s="108"/>
      <c r="E61" s="108"/>
      <c r="F61" s="108"/>
      <c r="G61" s="84"/>
      <c r="H61" s="84"/>
      <c r="I61" s="84"/>
      <c r="J61" s="84"/>
    </row>
    <row r="62" spans="1:12">
      <c r="C62" s="108"/>
      <c r="D62" s="108"/>
      <c r="E62" s="108"/>
      <c r="F62" s="108"/>
      <c r="G62" s="84"/>
      <c r="H62" s="84"/>
      <c r="I62" s="84"/>
      <c r="J62" s="84"/>
    </row>
    <row r="63" spans="1:12">
      <c r="C63" s="108"/>
      <c r="D63" s="108"/>
      <c r="E63" s="108"/>
      <c r="F63" s="108"/>
      <c r="G63" s="84"/>
      <c r="H63" s="84"/>
      <c r="I63" s="84"/>
      <c r="J63" s="84"/>
    </row>
    <row r="64" spans="1:12">
      <c r="C64" s="108"/>
      <c r="D64" s="108"/>
      <c r="E64" s="108"/>
      <c r="F64" s="108"/>
      <c r="G64" s="84"/>
      <c r="H64" s="84"/>
      <c r="I64" s="84"/>
      <c r="J64" s="84"/>
    </row>
    <row r="65" spans="3:10">
      <c r="C65" s="108"/>
      <c r="D65" s="108"/>
      <c r="E65" s="108"/>
      <c r="F65" s="108"/>
      <c r="G65" s="84"/>
      <c r="H65" s="84"/>
      <c r="I65" s="84"/>
      <c r="J65" s="84"/>
    </row>
    <row r="66" spans="3:10">
      <c r="C66" s="108"/>
      <c r="D66" s="108"/>
      <c r="E66" s="108"/>
      <c r="F66" s="108"/>
      <c r="G66" s="84"/>
      <c r="H66" s="84"/>
      <c r="I66" s="84"/>
      <c r="J66" s="84"/>
    </row>
    <row r="67" spans="3:10">
      <c r="C67" s="108"/>
      <c r="D67" s="108"/>
      <c r="E67" s="108"/>
      <c r="F67" s="108"/>
      <c r="G67" s="84"/>
      <c r="H67" s="84"/>
      <c r="I67" s="84"/>
      <c r="J67" s="84"/>
    </row>
    <row r="68" spans="3:10">
      <c r="C68" s="108"/>
      <c r="D68" s="108"/>
      <c r="E68" s="108"/>
      <c r="F68" s="108"/>
      <c r="G68" s="84"/>
      <c r="H68" s="84"/>
      <c r="I68" s="84"/>
      <c r="J68" s="84"/>
    </row>
    <row r="69" spans="3:10">
      <c r="C69" s="108"/>
      <c r="D69" s="108"/>
      <c r="E69" s="108"/>
      <c r="F69" s="108"/>
      <c r="G69" s="84"/>
      <c r="H69" s="84"/>
      <c r="I69" s="84"/>
      <c r="J69" s="84"/>
    </row>
    <row r="70" spans="3:10">
      <c r="C70" s="108"/>
      <c r="D70" s="108"/>
      <c r="E70" s="108"/>
      <c r="F70" s="108"/>
      <c r="G70" s="84"/>
      <c r="H70" s="84"/>
      <c r="I70" s="84"/>
      <c r="J70" s="84"/>
    </row>
    <row r="71" spans="3:10">
      <c r="C71" s="108"/>
      <c r="D71" s="108"/>
      <c r="E71" s="108"/>
      <c r="F71" s="108"/>
      <c r="G71" s="84"/>
      <c r="H71" s="84"/>
      <c r="I71" s="84"/>
      <c r="J71" s="84"/>
    </row>
    <row r="72" spans="3:10">
      <c r="C72" s="108"/>
      <c r="D72" s="108"/>
      <c r="E72" s="108"/>
      <c r="F72" s="108"/>
      <c r="G72" s="84"/>
      <c r="H72" s="84"/>
      <c r="I72" s="84"/>
      <c r="J72" s="84"/>
    </row>
    <row r="73" spans="3:10">
      <c r="C73" s="108"/>
      <c r="D73" s="108"/>
      <c r="E73" s="108"/>
      <c r="F73" s="108"/>
      <c r="G73" s="84"/>
      <c r="H73" s="84"/>
      <c r="I73" s="84"/>
      <c r="J73" s="84"/>
    </row>
    <row r="74" spans="3:10">
      <c r="C74" s="108"/>
      <c r="D74" s="108"/>
      <c r="E74" s="108"/>
      <c r="F74" s="108"/>
      <c r="G74" s="84"/>
      <c r="H74" s="84"/>
      <c r="I74" s="84"/>
      <c r="J74" s="84"/>
    </row>
    <row r="75" spans="3:10">
      <c r="C75" s="108"/>
      <c r="D75" s="108"/>
      <c r="E75" s="108"/>
      <c r="F75" s="108"/>
      <c r="G75" s="84"/>
      <c r="H75" s="84"/>
      <c r="I75" s="84"/>
      <c r="J75" s="84"/>
    </row>
    <row r="76" spans="3:10">
      <c r="C76" s="108"/>
      <c r="D76" s="108"/>
      <c r="E76" s="108"/>
      <c r="F76" s="108"/>
      <c r="G76" s="84"/>
      <c r="H76" s="84"/>
      <c r="I76" s="84"/>
      <c r="J76" s="84"/>
    </row>
    <row r="77" spans="3:10">
      <c r="C77" s="108"/>
      <c r="D77" s="108"/>
      <c r="E77" s="108"/>
      <c r="F77" s="108"/>
      <c r="G77" s="84"/>
      <c r="H77" s="84"/>
      <c r="I77" s="84"/>
      <c r="J77" s="84"/>
    </row>
    <row r="78" spans="3:10">
      <c r="C78" s="108"/>
      <c r="D78" s="108"/>
      <c r="E78" s="108"/>
      <c r="F78" s="108"/>
      <c r="G78" s="84"/>
      <c r="H78" s="84"/>
      <c r="I78" s="84"/>
      <c r="J78" s="84"/>
    </row>
    <row r="79" spans="3:10">
      <c r="C79" s="108"/>
      <c r="D79" s="108"/>
      <c r="E79" s="108"/>
      <c r="F79" s="108"/>
      <c r="G79" s="84"/>
      <c r="H79" s="84"/>
      <c r="I79" s="84"/>
      <c r="J79" s="84"/>
    </row>
    <row r="80" spans="3:10">
      <c r="C80" s="108"/>
      <c r="D80" s="108"/>
      <c r="E80" s="108"/>
      <c r="F80" s="108"/>
      <c r="G80" s="84"/>
      <c r="H80" s="84"/>
      <c r="I80" s="84"/>
      <c r="J80" s="84"/>
    </row>
    <row r="81" spans="3:10">
      <c r="C81" s="108"/>
      <c r="D81" s="108"/>
      <c r="E81" s="108"/>
      <c r="F81" s="108"/>
      <c r="G81" s="84"/>
      <c r="H81" s="84"/>
      <c r="I81" s="84"/>
      <c r="J81" s="84"/>
    </row>
    <row r="82" spans="3:10">
      <c r="C82" s="108"/>
      <c r="D82" s="108"/>
      <c r="E82" s="108"/>
      <c r="F82" s="108"/>
      <c r="G82" s="84"/>
      <c r="H82" s="84"/>
      <c r="I82" s="84"/>
      <c r="J82" s="84"/>
    </row>
    <row r="83" spans="3:10">
      <c r="C83" s="108"/>
      <c r="D83" s="108"/>
      <c r="E83" s="108"/>
      <c r="F83" s="108"/>
      <c r="G83" s="84"/>
      <c r="H83" s="84"/>
      <c r="I83" s="84"/>
      <c r="J83" s="84"/>
    </row>
    <row r="84" spans="3:10">
      <c r="C84" s="108"/>
      <c r="D84" s="108"/>
      <c r="E84" s="108"/>
      <c r="F84" s="108"/>
      <c r="G84" s="84"/>
      <c r="H84" s="84"/>
      <c r="I84" s="84"/>
      <c r="J84" s="84"/>
    </row>
    <row r="85" spans="3:10">
      <c r="C85" s="108"/>
      <c r="D85" s="108"/>
      <c r="E85" s="108"/>
      <c r="F85" s="108"/>
      <c r="G85" s="84"/>
      <c r="H85" s="84"/>
      <c r="I85" s="84"/>
      <c r="J85" s="84"/>
    </row>
    <row r="86" spans="3:10">
      <c r="C86" s="108"/>
      <c r="D86" s="108"/>
      <c r="E86" s="108"/>
      <c r="F86" s="108"/>
      <c r="G86" s="84"/>
      <c r="H86" s="84"/>
      <c r="I86" s="84"/>
      <c r="J86" s="84"/>
    </row>
    <row r="87" spans="3:10">
      <c r="C87" s="108"/>
      <c r="D87" s="108"/>
      <c r="E87" s="108"/>
      <c r="F87" s="108"/>
      <c r="G87" s="84"/>
      <c r="H87" s="84"/>
      <c r="I87" s="84"/>
      <c r="J87" s="84"/>
    </row>
    <row r="88" spans="3:10">
      <c r="C88" s="108"/>
      <c r="D88" s="108"/>
      <c r="E88" s="108"/>
      <c r="F88" s="108"/>
      <c r="G88" s="84"/>
      <c r="H88" s="84"/>
      <c r="I88" s="84"/>
      <c r="J88" s="84"/>
    </row>
    <row r="89" spans="3:10">
      <c r="C89" s="108"/>
      <c r="D89" s="108"/>
      <c r="E89" s="108"/>
      <c r="F89" s="108"/>
      <c r="G89" s="84"/>
      <c r="H89" s="84"/>
      <c r="I89" s="84"/>
      <c r="J89" s="84"/>
    </row>
    <row r="90" spans="3:10">
      <c r="C90" s="108"/>
      <c r="D90" s="108"/>
      <c r="E90" s="108"/>
      <c r="F90" s="108"/>
      <c r="G90" s="84"/>
      <c r="H90" s="84"/>
      <c r="I90" s="84"/>
      <c r="J90" s="84"/>
    </row>
    <row r="91" spans="3:10">
      <c r="C91" s="108"/>
      <c r="D91" s="108"/>
      <c r="E91" s="108"/>
      <c r="F91" s="108"/>
      <c r="G91" s="84"/>
      <c r="H91" s="84"/>
      <c r="I91" s="84"/>
      <c r="J91" s="84"/>
    </row>
    <row r="92" spans="3:10">
      <c r="C92" s="108"/>
      <c r="D92" s="108"/>
      <c r="E92" s="108"/>
      <c r="F92" s="108"/>
      <c r="G92" s="84"/>
      <c r="H92" s="84"/>
      <c r="I92" s="84"/>
      <c r="J92" s="84"/>
    </row>
    <row r="93" spans="3:10">
      <c r="C93" s="108"/>
      <c r="D93" s="108"/>
      <c r="E93" s="108"/>
      <c r="F93" s="108"/>
      <c r="G93" s="84"/>
      <c r="H93" s="84"/>
      <c r="I93" s="84"/>
      <c r="J93" s="84"/>
    </row>
    <row r="94" spans="3:10">
      <c r="C94" s="108"/>
      <c r="D94" s="108"/>
      <c r="E94" s="108"/>
      <c r="F94" s="108"/>
      <c r="G94" s="84"/>
      <c r="H94" s="84"/>
      <c r="I94" s="84"/>
      <c r="J94" s="84"/>
    </row>
    <row r="95" spans="3:10">
      <c r="C95" s="108"/>
      <c r="D95" s="108"/>
      <c r="E95" s="108"/>
      <c r="F95" s="108"/>
      <c r="G95" s="84"/>
      <c r="H95" s="84"/>
      <c r="I95" s="84"/>
      <c r="J95" s="84"/>
    </row>
    <row r="96" spans="3:10">
      <c r="C96" s="108"/>
      <c r="D96" s="108"/>
      <c r="E96" s="108"/>
      <c r="F96" s="108"/>
      <c r="G96" s="84"/>
      <c r="H96" s="84"/>
      <c r="I96" s="84"/>
      <c r="J96" s="84"/>
    </row>
    <row r="97" spans="3:10">
      <c r="C97" s="108"/>
      <c r="D97" s="108"/>
      <c r="E97" s="108"/>
      <c r="F97" s="108"/>
      <c r="G97" s="84"/>
      <c r="H97" s="84"/>
      <c r="I97" s="84"/>
      <c r="J97" s="84"/>
    </row>
    <row r="98" spans="3:10">
      <c r="C98" s="108"/>
      <c r="D98" s="108"/>
      <c r="E98" s="108"/>
      <c r="F98" s="108"/>
      <c r="G98" s="84"/>
      <c r="H98" s="84"/>
      <c r="I98" s="84"/>
      <c r="J98" s="84"/>
    </row>
    <row r="99" spans="3:10">
      <c r="C99" s="108"/>
      <c r="D99" s="108"/>
      <c r="E99" s="108"/>
      <c r="F99" s="108"/>
      <c r="G99" s="84"/>
      <c r="H99" s="84"/>
      <c r="I99" s="84"/>
      <c r="J99" s="84"/>
    </row>
    <row r="100" spans="3:10">
      <c r="C100" s="108"/>
      <c r="D100" s="108"/>
      <c r="E100" s="108"/>
      <c r="F100" s="108"/>
      <c r="G100" s="84"/>
      <c r="H100" s="84"/>
      <c r="I100" s="84"/>
      <c r="J100" s="84"/>
    </row>
    <row r="101" spans="3:10">
      <c r="C101" s="108"/>
      <c r="D101" s="108"/>
      <c r="E101" s="108"/>
      <c r="F101" s="108"/>
      <c r="G101" s="84"/>
      <c r="H101" s="84"/>
      <c r="I101" s="84"/>
      <c r="J101" s="84"/>
    </row>
    <row r="102" spans="3:10">
      <c r="C102" s="108"/>
      <c r="D102" s="108"/>
      <c r="E102" s="108"/>
      <c r="F102" s="108"/>
      <c r="G102" s="84"/>
      <c r="H102" s="84"/>
      <c r="I102" s="84"/>
      <c r="J102" s="84"/>
    </row>
    <row r="103" spans="3:10">
      <c r="C103" s="108"/>
      <c r="D103" s="108"/>
      <c r="E103" s="108"/>
      <c r="F103" s="108"/>
      <c r="G103" s="84"/>
      <c r="H103" s="84"/>
      <c r="I103" s="84"/>
      <c r="J103" s="84"/>
    </row>
    <row r="104" spans="3:10">
      <c r="C104" s="108"/>
      <c r="D104" s="108"/>
      <c r="E104" s="108"/>
      <c r="F104" s="108"/>
      <c r="G104" s="84"/>
      <c r="H104" s="84"/>
      <c r="I104" s="84"/>
      <c r="J104" s="84"/>
    </row>
    <row r="105" spans="3:10">
      <c r="C105" s="108"/>
      <c r="D105" s="108"/>
      <c r="E105" s="108"/>
      <c r="F105" s="108"/>
      <c r="G105" s="84"/>
      <c r="H105" s="84"/>
      <c r="I105" s="84"/>
      <c r="J105" s="84"/>
    </row>
    <row r="106" spans="3:10">
      <c r="C106" s="108"/>
      <c r="D106" s="108"/>
      <c r="E106" s="108"/>
      <c r="F106" s="108"/>
      <c r="G106" s="84"/>
      <c r="H106" s="84"/>
      <c r="I106" s="84"/>
      <c r="J106" s="84"/>
    </row>
    <row r="107" spans="3:10">
      <c r="C107" s="108"/>
      <c r="D107" s="108"/>
      <c r="E107" s="108"/>
      <c r="F107" s="108"/>
      <c r="G107" s="84"/>
      <c r="H107" s="84"/>
      <c r="I107" s="84"/>
      <c r="J107" s="84"/>
    </row>
    <row r="108" spans="3:10">
      <c r="C108" s="108"/>
      <c r="D108" s="108"/>
      <c r="E108" s="108"/>
      <c r="F108" s="108"/>
      <c r="G108" s="84"/>
      <c r="H108" s="84"/>
      <c r="I108" s="84"/>
      <c r="J108" s="84"/>
    </row>
    <row r="109" spans="3:10">
      <c r="C109" s="108"/>
      <c r="D109" s="108"/>
      <c r="E109" s="108"/>
      <c r="F109" s="108"/>
      <c r="G109" s="84"/>
      <c r="H109" s="84"/>
      <c r="I109" s="84"/>
      <c r="J109" s="84"/>
    </row>
    <row r="110" spans="3:10">
      <c r="C110" s="108"/>
      <c r="D110" s="108"/>
      <c r="E110" s="108"/>
      <c r="F110" s="108"/>
      <c r="G110" s="84"/>
      <c r="H110" s="84"/>
      <c r="I110" s="84"/>
      <c r="J110" s="84"/>
    </row>
    <row r="111" spans="3:10">
      <c r="C111" s="108"/>
      <c r="D111" s="108"/>
      <c r="E111" s="108"/>
      <c r="F111" s="108"/>
      <c r="G111" s="84"/>
      <c r="H111" s="84"/>
      <c r="I111" s="84"/>
      <c r="J111" s="84"/>
    </row>
    <row r="112" spans="3:10">
      <c r="C112" s="108"/>
      <c r="D112" s="108"/>
      <c r="E112" s="108"/>
      <c r="F112" s="108"/>
      <c r="G112" s="84"/>
      <c r="H112" s="84"/>
      <c r="I112" s="84"/>
      <c r="J112" s="84"/>
    </row>
    <row r="113" spans="3:10">
      <c r="C113" s="108"/>
      <c r="D113" s="108"/>
      <c r="E113" s="108"/>
      <c r="F113" s="108"/>
      <c r="G113" s="84"/>
      <c r="H113" s="84"/>
      <c r="I113" s="84"/>
      <c r="J113" s="84"/>
    </row>
    <row r="114" spans="3:10">
      <c r="C114" s="108"/>
      <c r="D114" s="108"/>
      <c r="E114" s="108"/>
      <c r="F114" s="108"/>
      <c r="G114" s="84"/>
      <c r="H114" s="84"/>
      <c r="I114" s="84"/>
      <c r="J114" s="84"/>
    </row>
    <row r="115" spans="3:10">
      <c r="C115" s="108"/>
      <c r="D115" s="108"/>
      <c r="E115" s="108"/>
      <c r="F115" s="108"/>
      <c r="G115" s="84"/>
      <c r="H115" s="84"/>
      <c r="I115" s="84"/>
      <c r="J115" s="84"/>
    </row>
    <row r="116" spans="3:10">
      <c r="C116" s="108"/>
      <c r="D116" s="108"/>
      <c r="E116" s="108"/>
      <c r="F116" s="108"/>
      <c r="G116" s="84"/>
      <c r="H116" s="84"/>
      <c r="I116" s="84"/>
      <c r="J116" s="84"/>
    </row>
    <row r="117" spans="3:10">
      <c r="C117" s="108"/>
      <c r="D117" s="108"/>
      <c r="E117" s="108"/>
      <c r="F117" s="108"/>
      <c r="G117" s="84"/>
      <c r="H117" s="84"/>
      <c r="I117" s="84"/>
      <c r="J117" s="84"/>
    </row>
    <row r="118" spans="3:10">
      <c r="C118" s="108"/>
      <c r="D118" s="108"/>
      <c r="E118" s="108"/>
      <c r="F118" s="108"/>
      <c r="G118" s="84"/>
      <c r="H118" s="84"/>
      <c r="I118" s="84"/>
      <c r="J118" s="84"/>
    </row>
    <row r="119" spans="3:10">
      <c r="C119" s="108"/>
      <c r="D119" s="108"/>
      <c r="E119" s="108"/>
      <c r="F119" s="108"/>
      <c r="G119" s="84"/>
      <c r="H119" s="84"/>
      <c r="I119" s="84"/>
      <c r="J119" s="84"/>
    </row>
    <row r="120" spans="3:10">
      <c r="C120" s="108"/>
      <c r="D120" s="108"/>
      <c r="E120" s="108"/>
      <c r="F120" s="108"/>
      <c r="G120" s="84"/>
      <c r="H120" s="84"/>
      <c r="I120" s="84"/>
      <c r="J120" s="84"/>
    </row>
    <row r="121" spans="3:10">
      <c r="C121" s="108"/>
      <c r="D121" s="108"/>
      <c r="E121" s="108"/>
      <c r="F121" s="108"/>
      <c r="G121" s="84"/>
      <c r="H121" s="84"/>
      <c r="I121" s="84"/>
      <c r="J121" s="84"/>
    </row>
    <row r="122" spans="3:10">
      <c r="C122" s="108"/>
      <c r="D122" s="108"/>
      <c r="E122" s="108"/>
      <c r="F122" s="108"/>
      <c r="G122" s="84"/>
      <c r="H122" s="84"/>
      <c r="I122" s="84"/>
      <c r="J122" s="84"/>
    </row>
    <row r="123" spans="3:10">
      <c r="C123" s="108"/>
      <c r="D123" s="108"/>
      <c r="E123" s="108"/>
      <c r="F123" s="108"/>
      <c r="G123" s="84"/>
      <c r="H123" s="84"/>
      <c r="I123" s="84"/>
      <c r="J123" s="84"/>
    </row>
    <row r="124" spans="3:10">
      <c r="C124" s="108"/>
      <c r="D124" s="108"/>
      <c r="E124" s="108"/>
      <c r="F124" s="108"/>
      <c r="G124" s="84"/>
      <c r="H124" s="84"/>
      <c r="I124" s="84"/>
      <c r="J124" s="84"/>
    </row>
    <row r="125" spans="3:10">
      <c r="C125" s="108"/>
      <c r="D125" s="108"/>
      <c r="E125" s="108"/>
      <c r="F125" s="108"/>
      <c r="G125" s="84"/>
      <c r="H125" s="84"/>
      <c r="I125" s="84"/>
      <c r="J125" s="84"/>
    </row>
    <row r="126" spans="3:10">
      <c r="C126" s="108"/>
      <c r="D126" s="108"/>
      <c r="E126" s="108"/>
      <c r="F126" s="108"/>
      <c r="G126" s="84"/>
      <c r="H126" s="84"/>
      <c r="I126" s="84"/>
      <c r="J126" s="84"/>
    </row>
    <row r="127" spans="3:10">
      <c r="C127" s="108"/>
      <c r="D127" s="108"/>
      <c r="E127" s="108"/>
      <c r="F127" s="108"/>
      <c r="G127" s="84"/>
      <c r="H127" s="84"/>
      <c r="I127" s="84"/>
      <c r="J127" s="84"/>
    </row>
    <row r="128" spans="3:10">
      <c r="C128" s="108"/>
      <c r="D128" s="108"/>
      <c r="E128" s="108"/>
      <c r="F128" s="108"/>
      <c r="G128" s="84"/>
      <c r="H128" s="84"/>
      <c r="I128" s="84"/>
      <c r="J128" s="84"/>
    </row>
    <row r="129" spans="3:10">
      <c r="C129" s="108"/>
      <c r="D129" s="108"/>
      <c r="E129" s="108"/>
      <c r="F129" s="108"/>
      <c r="G129" s="84"/>
      <c r="H129" s="84"/>
      <c r="I129" s="84"/>
      <c r="J129" s="84"/>
    </row>
    <row r="130" spans="3:10">
      <c r="C130" s="108"/>
      <c r="D130" s="108"/>
      <c r="E130" s="108"/>
      <c r="F130" s="108"/>
      <c r="G130" s="84"/>
      <c r="H130" s="84"/>
      <c r="I130" s="84"/>
      <c r="J130" s="84"/>
    </row>
    <row r="131" spans="3:10">
      <c r="C131" s="108"/>
      <c r="D131" s="108"/>
      <c r="E131" s="108"/>
      <c r="F131" s="108"/>
      <c r="G131" s="84"/>
      <c r="H131" s="84"/>
      <c r="I131" s="84"/>
      <c r="J131" s="84"/>
    </row>
    <row r="132" spans="3:10">
      <c r="D132" s="108"/>
      <c r="E132" s="108"/>
      <c r="F132" s="108"/>
      <c r="G132" s="84"/>
      <c r="H132" s="84"/>
      <c r="I132" s="84"/>
      <c r="J132" s="84"/>
    </row>
    <row r="133" spans="3:10">
      <c r="E133" s="108"/>
      <c r="F133" s="108"/>
      <c r="G133" s="84"/>
      <c r="H133" s="84"/>
      <c r="I133" s="84"/>
      <c r="J133" s="84"/>
    </row>
    <row r="134" spans="3:10">
      <c r="H134" s="84"/>
      <c r="I134" s="84"/>
      <c r="J134" s="84"/>
    </row>
    <row r="135" spans="3:10">
      <c r="H135" s="84"/>
      <c r="I135" s="84"/>
      <c r="J135" s="84"/>
    </row>
    <row r="136" spans="3:10">
      <c r="H136" s="84"/>
      <c r="I136" s="84"/>
      <c r="J136" s="84"/>
    </row>
    <row r="137" spans="3:10">
      <c r="H137" s="84"/>
      <c r="I137" s="84"/>
      <c r="J137" s="84"/>
    </row>
    <row r="138" spans="3:10">
      <c r="H138" s="84"/>
      <c r="I138" s="84"/>
      <c r="J138" s="84"/>
    </row>
    <row r="139" spans="3:10">
      <c r="H139" s="84"/>
      <c r="I139" s="84"/>
      <c r="J139" s="84"/>
    </row>
    <row r="140" spans="3:10">
      <c r="H140" s="84"/>
      <c r="I140" s="84"/>
      <c r="J140" s="84"/>
    </row>
    <row r="141" spans="3:10">
      <c r="H141" s="84"/>
      <c r="I141" s="84"/>
      <c r="J141" s="84"/>
    </row>
    <row r="142" spans="3:10">
      <c r="H142" s="84"/>
      <c r="I142" s="84"/>
      <c r="J142" s="84"/>
    </row>
    <row r="143" spans="3:10">
      <c r="H143" s="84"/>
      <c r="I143" s="84"/>
      <c r="J143" s="84"/>
    </row>
    <row r="144" spans="3:10">
      <c r="H144" s="84"/>
      <c r="I144" s="84"/>
      <c r="J144" s="84"/>
    </row>
    <row r="145" s="84" customFormat="1"/>
    <row r="146" s="84" customFormat="1"/>
    <row r="147" s="84" customFormat="1"/>
    <row r="148" s="84" customFormat="1"/>
    <row r="149" s="84" customFormat="1"/>
    <row r="150" s="84" customFormat="1"/>
    <row r="151" s="84" customFormat="1"/>
    <row r="152" s="84" customFormat="1"/>
    <row r="153" s="84" customFormat="1"/>
    <row r="154" s="84" customFormat="1"/>
    <row r="155" s="84" customFormat="1"/>
    <row r="156" s="84" customFormat="1"/>
    <row r="157" s="84" customFormat="1"/>
    <row r="158" s="84" customFormat="1"/>
    <row r="159" s="84" customFormat="1"/>
    <row r="160" s="84" customFormat="1"/>
    <row r="161" s="84" customFormat="1"/>
    <row r="162" s="84" customFormat="1"/>
    <row r="163" s="84" customFormat="1"/>
    <row r="164" s="84" customFormat="1"/>
    <row r="165" s="84" customFormat="1"/>
    <row r="166" s="84" customFormat="1"/>
    <row r="167" s="84" customFormat="1"/>
    <row r="168" s="84" customFormat="1"/>
    <row r="169" s="84" customFormat="1"/>
    <row r="170" s="84" customFormat="1"/>
    <row r="171" s="84" customFormat="1"/>
    <row r="172" s="84" customFormat="1"/>
    <row r="173" s="84" customFormat="1"/>
    <row r="174" s="84" customFormat="1"/>
    <row r="175" s="84" customFormat="1"/>
    <row r="176" s="84" customFormat="1"/>
    <row r="177" spans="9:10" s="84" customFormat="1"/>
    <row r="178" spans="9:10" s="84" customFormat="1"/>
    <row r="179" spans="9:10" s="84" customFormat="1"/>
    <row r="180" spans="9:10" s="84" customFormat="1"/>
    <row r="181" spans="9:10" s="84" customFormat="1"/>
    <row r="182" spans="9:10" s="84" customFormat="1"/>
    <row r="183" spans="9:10" s="84" customFormat="1"/>
    <row r="184" spans="9:10" s="84" customFormat="1"/>
    <row r="185" spans="9:10" s="84" customFormat="1"/>
    <row r="186" spans="9:10" s="84" customFormat="1"/>
    <row r="187" spans="9:10" s="84" customFormat="1"/>
    <row r="188" spans="9:10" s="84" customFormat="1"/>
    <row r="189" spans="9:10" s="84" customFormat="1">
      <c r="J189" s="83"/>
    </row>
    <row r="190" spans="9:10" s="84" customFormat="1">
      <c r="I190" s="109"/>
      <c r="J190" s="83"/>
    </row>
    <row r="191" spans="9:10" s="84" customFormat="1">
      <c r="I191" s="109"/>
      <c r="J191" s="83"/>
    </row>
    <row r="192" spans="9:10" s="84" customFormat="1">
      <c r="I192" s="109"/>
      <c r="J192" s="83"/>
    </row>
    <row r="193" spans="1:12" s="109" customFormat="1">
      <c r="A193" s="84"/>
      <c r="B193" s="84"/>
      <c r="C193" s="110"/>
      <c r="D193" s="110"/>
      <c r="E193" s="110"/>
      <c r="F193" s="110"/>
      <c r="H193" s="84"/>
      <c r="J193" s="83"/>
      <c r="K193" s="84"/>
      <c r="L193" s="84"/>
    </row>
  </sheetData>
  <mergeCells count="16">
    <mergeCell ref="H7:K8"/>
    <mergeCell ref="H23:J24"/>
    <mergeCell ref="I37:J37"/>
    <mergeCell ref="A2:I2"/>
    <mergeCell ref="A8:B10"/>
    <mergeCell ref="C8:F8"/>
    <mergeCell ref="C9:D9"/>
    <mergeCell ref="E9:F9"/>
    <mergeCell ref="A13:A14"/>
    <mergeCell ref="A7:F7"/>
    <mergeCell ref="G3:K5"/>
    <mergeCell ref="A43:A52"/>
    <mergeCell ref="A15:A22"/>
    <mergeCell ref="A23:A42"/>
    <mergeCell ref="A11:A12"/>
    <mergeCell ref="G7:G42"/>
  </mergeCells>
  <dataValidations disablePrompts="1" count="1">
    <dataValidation allowBlank="1" showErrorMessage="1" sqref="WKR983065:WKR1048504 WAV983065:WAV1048504 G917529:G982968 G851993:G917432 G786457:G851896 G720921:G786360 G655385:G720824 G589849:G655288 G524313:G589752 G458777:G524216 G393241:G458680 G327705:G393144 G262169:G327608 G196633:G262072 G131097:G196536 G65561:G131000 H983082 H917546 H852010 H786474 H720938 H655402 H589866 H524330 H458794 H393258 H327722 H262186 H196650 H131114 H65578 H983084:H1048576 H917548:H983024 H852012:H917488 H786476:H851952 H720940:H786416 H655404:H720880 H589868:H655344 H524332:H589808 H458796:H524272 H393260:H458736 H327724:H393200 H262188:H327664 H196652:H262128 H131116:H196592 H65580:H131056 I983080:I1048556 I917544:I983020 I852008:I917484 I786472:I851948 I720936:I786412 I655400:I720876 I589864:I655340 I524328:I589804 I458792:I524268 I393256:I458732 I327720:I393196 I262184:I327660 I196648:I262124 I131112:I196588 I65576:I131052 I983077:I983078 I917541:I917542 I852005:I852006 I786469:I786470 I720933:I720934 I655397:I655398 I589861:I589862 I524325:I524326 I458789:I458790 I393253:I393254 I327717:I327718 I262181:I262182 I196645:I196646 I131109:I131110 I65573:I65574 J983079:J1048556 J917543:J983020 J852007:J917484 J786471:J851948 J720935:J786412 J655399:J720876 J589863:J655340 J524327:J589804 J458791:J524268 J393255:J458732 J327719:J393196 J262183:J327660 J196647:J262124 J131111:J196588 J65575:J131052 J983077 J917541 J852005 J786469 J720933 J655397 J589861 J524325 J458789 J393253 J327717 J262181 J196645 J131109 J65573 I53:J65516 G983065:G1048504 G53:G65464 WUN43:WUN65464 WKR43:WKR65464 WAV43:WAV65464 VQZ43:VQZ65464 VHD43:VHD65464 UXH43:UXH65464 UNL43:UNL65464 UDP43:UDP65464 TTT43:TTT65464 TJX43:TJX65464 TAB43:TAB65464 SQF43:SQF65464 SGJ43:SGJ65464 RWN43:RWN65464 RMR43:RMR65464 RCV43:RCV65464 QSZ43:QSZ65464 QJD43:QJD65464 PZH43:PZH65464 PPL43:PPL65464 PFP43:PFP65464 OVT43:OVT65464 OLX43:OLX65464 OCB43:OCB65464 NSF43:NSF65464 NIJ43:NIJ65464 MYN43:MYN65464 MOR43:MOR65464 MEV43:MEV65464 LUZ43:LUZ65464 LLD43:LLD65464 LBH43:LBH65464 KRL43:KRL65464 KHP43:KHP65464 JXT43:JXT65464 JNX43:JNX65464 JEB43:JEB65464 IUF43:IUF65464 IKJ43:IKJ65464 IAN43:IAN65464 HQR43:HQR65464 HGV43:HGV65464 GWZ43:GWZ65464 GND43:GND65464 GDH43:GDH65464 FTL43:FTL65464 FJP43:FJP65464 EZT43:EZT65464 EPX43:EPX65464 EGB43:EGB65464 DWF43:DWF65464 DMJ43:DMJ65464 DCN43:DCN65464 CSR43:CSR65464 CIV43:CIV65464 BYZ43:BYZ65464 BPD43:BPD65464 BFH43:BFH65464 AVL43:AVL65464 ALP43:ALP65464 ABT43:ABT65464 RX43:RX65464 IB43:IB65464 WUO53:WUO65520 WKS53:WKS65520 WAW53:WAW65520 VRA53:VRA65520 VHE53:VHE65520 UXI53:UXI65520 UNM53:UNM65520 UDQ53:UDQ65520 TTU53:TTU65520 TJY53:TJY65520 TAC53:TAC65520 SQG53:SQG65520 SGK53:SGK65520 RWO53:RWO65520 RMS53:RMS65520 RCW53:RCW65520 QTA53:QTA65520 QJE53:QJE65520 PZI53:PZI65520 PPM53:PPM65520 PFQ53:PFQ65520 OVU53:OVU65520 OLY53:OLY65520 OCC53:OCC65520 NSG53:NSG65520 NIK53:NIK65520 MYO53:MYO65520 MOS53:MOS65520 MEW53:MEW65520 LVA53:LVA65520 LLE53:LLE65520 LBI53:LBI65520 KRM53:KRM65520 KHQ53:KHQ65520 JXU53:JXU65520 JNY53:JNY65520 JEC53:JEC65520 IUG53:IUG65520 IKK53:IKK65520 IAO53:IAO65520 HQS53:HQS65520 HGW53:HGW65520 GXA53:GXA65520 GNE53:GNE65520 GDI53:GDI65520 FTM53:FTM65520 FJQ53:FJQ65520 EZU53:EZU65520 EPY53:EPY65520 EGC53:EGC65520 DWG53:DWG65520 DMK53:DMK65520 DCO53:DCO65520 CSS53:CSS65520 CIW53:CIW65520 BZA53:BZA65520 BPE53:BPE65520 BFI53:BFI65520 AVM53:AVM65520 ALQ53:ALQ65520 ABU53:ABU65520 RY53:RY65520 IC53:IC65520 WUP53:WUQ65516 WKT53:WKU65516 WAX53:WAY65516 VRB53:VRC65516 VHF53:VHG65516 UXJ53:UXK65516 UNN53:UNO65516 UDR53:UDS65516 TTV53:TTW65516 TJZ53:TKA65516 TAD53:TAE65516 SQH53:SQI65516 SGL53:SGM65516 RWP53:RWQ65516 RMT53:RMU65516 RCX53:RCY65516 QTB53:QTC65516 QJF53:QJG65516 PZJ53:PZK65516 PPN53:PPO65516 PFR53:PFS65516 OVV53:OVW65516 OLZ53:OMA65516 OCD53:OCE65516 NSH53:NSI65516 NIL53:NIM65516 MYP53:MYQ65516 MOT53:MOU65516 MEX53:MEY65516 LVB53:LVC65516 LLF53:LLG65516 LBJ53:LBK65516 KRN53:KRO65516 KHR53:KHS65516 JXV53:JXW65516 JNZ53:JOA65516 JED53:JEE65516 IUH53:IUI65516 IKL53:IKM65516 IAP53:IAQ65516 HQT53:HQU65516 HGX53:HGY65516 GXB53:GXC65516 GNF53:GNG65516 GDJ53:GDK65516 FTN53:FTO65516 FJR53:FJS65516 EZV53:EZW65516 EPZ53:EQA65516 EGD53:EGE65516 DWH53:DWI65516 DML53:DMM65516 DCP53:DCQ65516 CST53:CSU65516 CIX53:CIY65516 BZB53:BZC65516 BPF53:BPG65516 BFJ53:BFK65516 AVN53:AVO65516 ALR53:ALS65516 ABV53:ABW65516 RZ53:SA65516 ID53:IE65516 IE65573 SA65573 ABW65573 ALS65573 AVO65573 BFK65573 BPG65573 BZC65573 CIY65573 CSU65573 DCQ65573 DMM65573 DWI65573 EGE65573 EQA65573 EZW65573 FJS65573 FTO65573 GDK65573 GNG65573 GXC65573 HGY65573 HQU65573 IAQ65573 IKM65573 IUI65573 JEE65573 JOA65573 JXW65573 KHS65573 KRO65573 LBK65573 LLG65573 LVC65573 MEY65573 MOU65573 MYQ65573 NIM65573 NSI65573 OCE65573 OMA65573 OVW65573 PFS65573 PPO65573 PZK65573 QJG65573 QTC65573 RCY65573 RMU65573 RWQ65573 SGM65573 SQI65573 TAE65573 TKA65573 TTW65573 UDS65573 UNO65573 UXK65573 VHG65573 VRC65573 WAY65573 WKU65573 WUQ65573 IE131109 SA131109 ABW131109 ALS131109 AVO131109 BFK131109 BPG131109 BZC131109 CIY131109 CSU131109 DCQ131109 DMM131109 DWI131109 EGE131109 EQA131109 EZW131109 FJS131109 FTO131109 GDK131109 GNG131109 GXC131109 HGY131109 HQU131109 IAQ131109 IKM131109 IUI131109 JEE131109 JOA131109 JXW131109 KHS131109 KRO131109 LBK131109 LLG131109 LVC131109 MEY131109 MOU131109 MYQ131109 NIM131109 NSI131109 OCE131109 OMA131109 OVW131109 PFS131109 PPO131109 PZK131109 QJG131109 QTC131109 RCY131109 RMU131109 RWQ131109 SGM131109 SQI131109 TAE131109 TKA131109 TTW131109 UDS131109 UNO131109 UXK131109 VHG131109 VRC131109 WAY131109 WKU131109 WUQ131109 IE196645 SA196645 ABW196645 ALS196645 AVO196645 BFK196645 BPG196645 BZC196645 CIY196645 CSU196645 DCQ196645 DMM196645 DWI196645 EGE196645 EQA196645 EZW196645 FJS196645 FTO196645 GDK196645 GNG196645 GXC196645 HGY196645 HQU196645 IAQ196645 IKM196645 IUI196645 JEE196645 JOA196645 JXW196645 KHS196645 KRO196645 LBK196645 LLG196645 LVC196645 MEY196645 MOU196645 MYQ196645 NIM196645 NSI196645 OCE196645 OMA196645 OVW196645 PFS196645 PPO196645 PZK196645 QJG196645 QTC196645 RCY196645 RMU196645 RWQ196645 SGM196645 SQI196645 TAE196645 TKA196645 TTW196645 UDS196645 UNO196645 UXK196645 VHG196645 VRC196645 WAY196645 WKU196645 WUQ196645 IE262181 SA262181 ABW262181 ALS262181 AVO262181 BFK262181 BPG262181 BZC262181 CIY262181 CSU262181 DCQ262181 DMM262181 DWI262181 EGE262181 EQA262181 EZW262181 FJS262181 FTO262181 GDK262181 GNG262181 GXC262181 HGY262181 HQU262181 IAQ262181 IKM262181 IUI262181 JEE262181 JOA262181 JXW262181 KHS262181 KRO262181 LBK262181 LLG262181 LVC262181 MEY262181 MOU262181 MYQ262181 NIM262181 NSI262181 OCE262181 OMA262181 OVW262181 PFS262181 PPO262181 PZK262181 QJG262181 QTC262181 RCY262181 RMU262181 RWQ262181 SGM262181 SQI262181 TAE262181 TKA262181 TTW262181 UDS262181 UNO262181 UXK262181 VHG262181 VRC262181 WAY262181 WKU262181 WUQ262181 IE327717 SA327717 ABW327717 ALS327717 AVO327717 BFK327717 BPG327717 BZC327717 CIY327717 CSU327717 DCQ327717 DMM327717 DWI327717 EGE327717 EQA327717 EZW327717 FJS327717 FTO327717 GDK327717 GNG327717 GXC327717 HGY327717 HQU327717 IAQ327717 IKM327717 IUI327717 JEE327717 JOA327717 JXW327717 KHS327717 KRO327717 LBK327717 LLG327717 LVC327717 MEY327717 MOU327717 MYQ327717 NIM327717 NSI327717 OCE327717 OMA327717 OVW327717 PFS327717 PPO327717 PZK327717 QJG327717 QTC327717 RCY327717 RMU327717 RWQ327717 SGM327717 SQI327717 TAE327717 TKA327717 TTW327717 UDS327717 UNO327717 UXK327717 VHG327717 VRC327717 WAY327717 WKU327717 WUQ327717 IE393253 SA393253 ABW393253 ALS393253 AVO393253 BFK393253 BPG393253 BZC393253 CIY393253 CSU393253 DCQ393253 DMM393253 DWI393253 EGE393253 EQA393253 EZW393253 FJS393253 FTO393253 GDK393253 GNG393253 GXC393253 HGY393253 HQU393253 IAQ393253 IKM393253 IUI393253 JEE393253 JOA393253 JXW393253 KHS393253 KRO393253 LBK393253 LLG393253 LVC393253 MEY393253 MOU393253 MYQ393253 NIM393253 NSI393253 OCE393253 OMA393253 OVW393253 PFS393253 PPO393253 PZK393253 QJG393253 QTC393253 RCY393253 RMU393253 RWQ393253 SGM393253 SQI393253 TAE393253 TKA393253 TTW393253 UDS393253 UNO393253 UXK393253 VHG393253 VRC393253 WAY393253 WKU393253 WUQ393253 IE458789 SA458789 ABW458789 ALS458789 AVO458789 BFK458789 BPG458789 BZC458789 CIY458789 CSU458789 DCQ458789 DMM458789 DWI458789 EGE458789 EQA458789 EZW458789 FJS458789 FTO458789 GDK458789 GNG458789 GXC458789 HGY458789 HQU458789 IAQ458789 IKM458789 IUI458789 JEE458789 JOA458789 JXW458789 KHS458789 KRO458789 LBK458789 LLG458789 LVC458789 MEY458789 MOU458789 MYQ458789 NIM458789 NSI458789 OCE458789 OMA458789 OVW458789 PFS458789 PPO458789 PZK458789 QJG458789 QTC458789 RCY458789 RMU458789 RWQ458789 SGM458789 SQI458789 TAE458789 TKA458789 TTW458789 UDS458789 UNO458789 UXK458789 VHG458789 VRC458789 WAY458789 WKU458789 WUQ458789 IE524325 SA524325 ABW524325 ALS524325 AVO524325 BFK524325 BPG524325 BZC524325 CIY524325 CSU524325 DCQ524325 DMM524325 DWI524325 EGE524325 EQA524325 EZW524325 FJS524325 FTO524325 GDK524325 GNG524325 GXC524325 HGY524325 HQU524325 IAQ524325 IKM524325 IUI524325 JEE524325 JOA524325 JXW524325 KHS524325 KRO524325 LBK524325 LLG524325 LVC524325 MEY524325 MOU524325 MYQ524325 NIM524325 NSI524325 OCE524325 OMA524325 OVW524325 PFS524325 PPO524325 PZK524325 QJG524325 QTC524325 RCY524325 RMU524325 RWQ524325 SGM524325 SQI524325 TAE524325 TKA524325 TTW524325 UDS524325 UNO524325 UXK524325 VHG524325 VRC524325 WAY524325 WKU524325 WUQ524325 IE589861 SA589861 ABW589861 ALS589861 AVO589861 BFK589861 BPG589861 BZC589861 CIY589861 CSU589861 DCQ589861 DMM589861 DWI589861 EGE589861 EQA589861 EZW589861 FJS589861 FTO589861 GDK589861 GNG589861 GXC589861 HGY589861 HQU589861 IAQ589861 IKM589861 IUI589861 JEE589861 JOA589861 JXW589861 KHS589861 KRO589861 LBK589861 LLG589861 LVC589861 MEY589861 MOU589861 MYQ589861 NIM589861 NSI589861 OCE589861 OMA589861 OVW589861 PFS589861 PPO589861 PZK589861 QJG589861 QTC589861 RCY589861 RMU589861 RWQ589861 SGM589861 SQI589861 TAE589861 TKA589861 TTW589861 UDS589861 UNO589861 UXK589861 VHG589861 VRC589861 WAY589861 WKU589861 WUQ589861 IE655397 SA655397 ABW655397 ALS655397 AVO655397 BFK655397 BPG655397 BZC655397 CIY655397 CSU655397 DCQ655397 DMM655397 DWI655397 EGE655397 EQA655397 EZW655397 FJS655397 FTO655397 GDK655397 GNG655397 GXC655397 HGY655397 HQU655397 IAQ655397 IKM655397 IUI655397 JEE655397 JOA655397 JXW655397 KHS655397 KRO655397 LBK655397 LLG655397 LVC655397 MEY655397 MOU655397 MYQ655397 NIM655397 NSI655397 OCE655397 OMA655397 OVW655397 PFS655397 PPO655397 PZK655397 QJG655397 QTC655397 RCY655397 RMU655397 RWQ655397 SGM655397 SQI655397 TAE655397 TKA655397 TTW655397 UDS655397 UNO655397 UXK655397 VHG655397 VRC655397 WAY655397 WKU655397 WUQ655397 IE720933 SA720933 ABW720933 ALS720933 AVO720933 BFK720933 BPG720933 BZC720933 CIY720933 CSU720933 DCQ720933 DMM720933 DWI720933 EGE720933 EQA720933 EZW720933 FJS720933 FTO720933 GDK720933 GNG720933 GXC720933 HGY720933 HQU720933 IAQ720933 IKM720933 IUI720933 JEE720933 JOA720933 JXW720933 KHS720933 KRO720933 LBK720933 LLG720933 LVC720933 MEY720933 MOU720933 MYQ720933 NIM720933 NSI720933 OCE720933 OMA720933 OVW720933 PFS720933 PPO720933 PZK720933 QJG720933 QTC720933 RCY720933 RMU720933 RWQ720933 SGM720933 SQI720933 TAE720933 TKA720933 TTW720933 UDS720933 UNO720933 UXK720933 VHG720933 VRC720933 WAY720933 WKU720933 WUQ720933 IE786469 SA786469 ABW786469 ALS786469 AVO786469 BFK786469 BPG786469 BZC786469 CIY786469 CSU786469 DCQ786469 DMM786469 DWI786469 EGE786469 EQA786469 EZW786469 FJS786469 FTO786469 GDK786469 GNG786469 GXC786469 HGY786469 HQU786469 IAQ786469 IKM786469 IUI786469 JEE786469 JOA786469 JXW786469 KHS786469 KRO786469 LBK786469 LLG786469 LVC786469 MEY786469 MOU786469 MYQ786469 NIM786469 NSI786469 OCE786469 OMA786469 OVW786469 PFS786469 PPO786469 PZK786469 QJG786469 QTC786469 RCY786469 RMU786469 RWQ786469 SGM786469 SQI786469 TAE786469 TKA786469 TTW786469 UDS786469 UNO786469 UXK786469 VHG786469 VRC786469 WAY786469 WKU786469 WUQ786469 IE852005 SA852005 ABW852005 ALS852005 AVO852005 BFK852005 BPG852005 BZC852005 CIY852005 CSU852005 DCQ852005 DMM852005 DWI852005 EGE852005 EQA852005 EZW852005 FJS852005 FTO852005 GDK852005 GNG852005 GXC852005 HGY852005 HQU852005 IAQ852005 IKM852005 IUI852005 JEE852005 JOA852005 JXW852005 KHS852005 KRO852005 LBK852005 LLG852005 LVC852005 MEY852005 MOU852005 MYQ852005 NIM852005 NSI852005 OCE852005 OMA852005 OVW852005 PFS852005 PPO852005 PZK852005 QJG852005 QTC852005 RCY852005 RMU852005 RWQ852005 SGM852005 SQI852005 TAE852005 TKA852005 TTW852005 UDS852005 UNO852005 UXK852005 VHG852005 VRC852005 WAY852005 WKU852005 WUQ852005 IE917541 SA917541 ABW917541 ALS917541 AVO917541 BFK917541 BPG917541 BZC917541 CIY917541 CSU917541 DCQ917541 DMM917541 DWI917541 EGE917541 EQA917541 EZW917541 FJS917541 FTO917541 GDK917541 GNG917541 GXC917541 HGY917541 HQU917541 IAQ917541 IKM917541 IUI917541 JEE917541 JOA917541 JXW917541 KHS917541 KRO917541 LBK917541 LLG917541 LVC917541 MEY917541 MOU917541 MYQ917541 NIM917541 NSI917541 OCE917541 OMA917541 OVW917541 PFS917541 PPO917541 PZK917541 QJG917541 QTC917541 RCY917541 RMU917541 RWQ917541 SGM917541 SQI917541 TAE917541 TKA917541 TTW917541 UDS917541 UNO917541 UXK917541 VHG917541 VRC917541 WAY917541 WKU917541 WUQ917541 IE983077 SA983077 ABW983077 ALS983077 AVO983077 BFK983077 BPG983077 BZC983077 CIY983077 CSU983077 DCQ983077 DMM983077 DWI983077 EGE983077 EQA983077 EZW983077 FJS983077 FTO983077 GDK983077 GNG983077 GXC983077 HGY983077 HQU983077 IAQ983077 IKM983077 IUI983077 JEE983077 JOA983077 JXW983077 KHS983077 KRO983077 LBK983077 LLG983077 LVC983077 MEY983077 MOU983077 MYQ983077 NIM983077 NSI983077 OCE983077 OMA983077 OVW983077 PFS983077 PPO983077 PZK983077 QJG983077 QTC983077 RCY983077 RMU983077 RWQ983077 SGM983077 SQI983077 TAE983077 TKA983077 TTW983077 UDS983077 UNO983077 UXK983077 VHG983077 VRC983077 WAY983077 WKU983077 WUQ983077 IE65575:IE131052 SA65575:SA131052 ABW65575:ABW131052 ALS65575:ALS131052 AVO65575:AVO131052 BFK65575:BFK131052 BPG65575:BPG131052 BZC65575:BZC131052 CIY65575:CIY131052 CSU65575:CSU131052 DCQ65575:DCQ131052 DMM65575:DMM131052 DWI65575:DWI131052 EGE65575:EGE131052 EQA65575:EQA131052 EZW65575:EZW131052 FJS65575:FJS131052 FTO65575:FTO131052 GDK65575:GDK131052 GNG65575:GNG131052 GXC65575:GXC131052 HGY65575:HGY131052 HQU65575:HQU131052 IAQ65575:IAQ131052 IKM65575:IKM131052 IUI65575:IUI131052 JEE65575:JEE131052 JOA65575:JOA131052 JXW65575:JXW131052 KHS65575:KHS131052 KRO65575:KRO131052 LBK65575:LBK131052 LLG65575:LLG131052 LVC65575:LVC131052 MEY65575:MEY131052 MOU65575:MOU131052 MYQ65575:MYQ131052 NIM65575:NIM131052 NSI65575:NSI131052 OCE65575:OCE131052 OMA65575:OMA131052 OVW65575:OVW131052 PFS65575:PFS131052 PPO65575:PPO131052 PZK65575:PZK131052 QJG65575:QJG131052 QTC65575:QTC131052 RCY65575:RCY131052 RMU65575:RMU131052 RWQ65575:RWQ131052 SGM65575:SGM131052 SQI65575:SQI131052 TAE65575:TAE131052 TKA65575:TKA131052 TTW65575:TTW131052 UDS65575:UDS131052 UNO65575:UNO131052 UXK65575:UXK131052 VHG65575:VHG131052 VRC65575:VRC131052 WAY65575:WAY131052 WKU65575:WKU131052 WUQ65575:WUQ131052 IE131111:IE196588 SA131111:SA196588 ABW131111:ABW196588 ALS131111:ALS196588 AVO131111:AVO196588 BFK131111:BFK196588 BPG131111:BPG196588 BZC131111:BZC196588 CIY131111:CIY196588 CSU131111:CSU196588 DCQ131111:DCQ196588 DMM131111:DMM196588 DWI131111:DWI196588 EGE131111:EGE196588 EQA131111:EQA196588 EZW131111:EZW196588 FJS131111:FJS196588 FTO131111:FTO196588 GDK131111:GDK196588 GNG131111:GNG196588 GXC131111:GXC196588 HGY131111:HGY196588 HQU131111:HQU196588 IAQ131111:IAQ196588 IKM131111:IKM196588 IUI131111:IUI196588 JEE131111:JEE196588 JOA131111:JOA196588 JXW131111:JXW196588 KHS131111:KHS196588 KRO131111:KRO196588 LBK131111:LBK196588 LLG131111:LLG196588 LVC131111:LVC196588 MEY131111:MEY196588 MOU131111:MOU196588 MYQ131111:MYQ196588 NIM131111:NIM196588 NSI131111:NSI196588 OCE131111:OCE196588 OMA131111:OMA196588 OVW131111:OVW196588 PFS131111:PFS196588 PPO131111:PPO196588 PZK131111:PZK196588 QJG131111:QJG196588 QTC131111:QTC196588 RCY131111:RCY196588 RMU131111:RMU196588 RWQ131111:RWQ196588 SGM131111:SGM196588 SQI131111:SQI196588 TAE131111:TAE196588 TKA131111:TKA196588 TTW131111:TTW196588 UDS131111:UDS196588 UNO131111:UNO196588 UXK131111:UXK196588 VHG131111:VHG196588 VRC131111:VRC196588 WAY131111:WAY196588 WKU131111:WKU196588 WUQ131111:WUQ196588 IE196647:IE262124 SA196647:SA262124 ABW196647:ABW262124 ALS196647:ALS262124 AVO196647:AVO262124 BFK196647:BFK262124 BPG196647:BPG262124 BZC196647:BZC262124 CIY196647:CIY262124 CSU196647:CSU262124 DCQ196647:DCQ262124 DMM196647:DMM262124 DWI196647:DWI262124 EGE196647:EGE262124 EQA196647:EQA262124 EZW196647:EZW262124 FJS196647:FJS262124 FTO196647:FTO262124 GDK196647:GDK262124 GNG196647:GNG262124 GXC196647:GXC262124 HGY196647:HGY262124 HQU196647:HQU262124 IAQ196647:IAQ262124 IKM196647:IKM262124 IUI196647:IUI262124 JEE196647:JEE262124 JOA196647:JOA262124 JXW196647:JXW262124 KHS196647:KHS262124 KRO196647:KRO262124 LBK196647:LBK262124 LLG196647:LLG262124 LVC196647:LVC262124 MEY196647:MEY262124 MOU196647:MOU262124 MYQ196647:MYQ262124 NIM196647:NIM262124 NSI196647:NSI262124 OCE196647:OCE262124 OMA196647:OMA262124 OVW196647:OVW262124 PFS196647:PFS262124 PPO196647:PPO262124 PZK196647:PZK262124 QJG196647:QJG262124 QTC196647:QTC262124 RCY196647:RCY262124 RMU196647:RMU262124 RWQ196647:RWQ262124 SGM196647:SGM262124 SQI196647:SQI262124 TAE196647:TAE262124 TKA196647:TKA262124 TTW196647:TTW262124 UDS196647:UDS262124 UNO196647:UNO262124 UXK196647:UXK262124 VHG196647:VHG262124 VRC196647:VRC262124 WAY196647:WAY262124 WKU196647:WKU262124 WUQ196647:WUQ262124 IE262183:IE327660 SA262183:SA327660 ABW262183:ABW327660 ALS262183:ALS327660 AVO262183:AVO327660 BFK262183:BFK327660 BPG262183:BPG327660 BZC262183:BZC327660 CIY262183:CIY327660 CSU262183:CSU327660 DCQ262183:DCQ327660 DMM262183:DMM327660 DWI262183:DWI327660 EGE262183:EGE327660 EQA262183:EQA327660 EZW262183:EZW327660 FJS262183:FJS327660 FTO262183:FTO327660 GDK262183:GDK327660 GNG262183:GNG327660 GXC262183:GXC327660 HGY262183:HGY327660 HQU262183:HQU327660 IAQ262183:IAQ327660 IKM262183:IKM327660 IUI262183:IUI327660 JEE262183:JEE327660 JOA262183:JOA327660 JXW262183:JXW327660 KHS262183:KHS327660 KRO262183:KRO327660 LBK262183:LBK327660 LLG262183:LLG327660 LVC262183:LVC327660 MEY262183:MEY327660 MOU262183:MOU327660 MYQ262183:MYQ327660 NIM262183:NIM327660 NSI262183:NSI327660 OCE262183:OCE327660 OMA262183:OMA327660 OVW262183:OVW327660 PFS262183:PFS327660 PPO262183:PPO327660 PZK262183:PZK327660 QJG262183:QJG327660 QTC262183:QTC327660 RCY262183:RCY327660 RMU262183:RMU327660 RWQ262183:RWQ327660 SGM262183:SGM327660 SQI262183:SQI327660 TAE262183:TAE327660 TKA262183:TKA327660 TTW262183:TTW327660 UDS262183:UDS327660 UNO262183:UNO327660 UXK262183:UXK327660 VHG262183:VHG327660 VRC262183:VRC327660 WAY262183:WAY327660 WKU262183:WKU327660 WUQ262183:WUQ327660 IE327719:IE393196 SA327719:SA393196 ABW327719:ABW393196 ALS327719:ALS393196 AVO327719:AVO393196 BFK327719:BFK393196 BPG327719:BPG393196 BZC327719:BZC393196 CIY327719:CIY393196 CSU327719:CSU393196 DCQ327719:DCQ393196 DMM327719:DMM393196 DWI327719:DWI393196 EGE327719:EGE393196 EQA327719:EQA393196 EZW327719:EZW393196 FJS327719:FJS393196 FTO327719:FTO393196 GDK327719:GDK393196 GNG327719:GNG393196 GXC327719:GXC393196 HGY327719:HGY393196 HQU327719:HQU393196 IAQ327719:IAQ393196 IKM327719:IKM393196 IUI327719:IUI393196 JEE327719:JEE393196 JOA327719:JOA393196 JXW327719:JXW393196 KHS327719:KHS393196 KRO327719:KRO393196 LBK327719:LBK393196 LLG327719:LLG393196 LVC327719:LVC393196 MEY327719:MEY393196 MOU327719:MOU393196 MYQ327719:MYQ393196 NIM327719:NIM393196 NSI327719:NSI393196 OCE327719:OCE393196 OMA327719:OMA393196 OVW327719:OVW393196 PFS327719:PFS393196 PPO327719:PPO393196 PZK327719:PZK393196 QJG327719:QJG393196 QTC327719:QTC393196 RCY327719:RCY393196 RMU327719:RMU393196 RWQ327719:RWQ393196 SGM327719:SGM393196 SQI327719:SQI393196 TAE327719:TAE393196 TKA327719:TKA393196 TTW327719:TTW393196 UDS327719:UDS393196 UNO327719:UNO393196 UXK327719:UXK393196 VHG327719:VHG393196 VRC327719:VRC393196 WAY327719:WAY393196 WKU327719:WKU393196 WUQ327719:WUQ393196 IE393255:IE458732 SA393255:SA458732 ABW393255:ABW458732 ALS393255:ALS458732 AVO393255:AVO458732 BFK393255:BFK458732 BPG393255:BPG458732 BZC393255:BZC458732 CIY393255:CIY458732 CSU393255:CSU458732 DCQ393255:DCQ458732 DMM393255:DMM458732 DWI393255:DWI458732 EGE393255:EGE458732 EQA393255:EQA458732 EZW393255:EZW458732 FJS393255:FJS458732 FTO393255:FTO458732 GDK393255:GDK458732 GNG393255:GNG458732 GXC393255:GXC458732 HGY393255:HGY458732 HQU393255:HQU458732 IAQ393255:IAQ458732 IKM393255:IKM458732 IUI393255:IUI458732 JEE393255:JEE458732 JOA393255:JOA458732 JXW393255:JXW458732 KHS393255:KHS458732 KRO393255:KRO458732 LBK393255:LBK458732 LLG393255:LLG458732 LVC393255:LVC458732 MEY393255:MEY458732 MOU393255:MOU458732 MYQ393255:MYQ458732 NIM393255:NIM458732 NSI393255:NSI458732 OCE393255:OCE458732 OMA393255:OMA458732 OVW393255:OVW458732 PFS393255:PFS458732 PPO393255:PPO458732 PZK393255:PZK458732 QJG393255:QJG458732 QTC393255:QTC458732 RCY393255:RCY458732 RMU393255:RMU458732 RWQ393255:RWQ458732 SGM393255:SGM458732 SQI393255:SQI458732 TAE393255:TAE458732 TKA393255:TKA458732 TTW393255:TTW458732 UDS393255:UDS458732 UNO393255:UNO458732 UXK393255:UXK458732 VHG393255:VHG458732 VRC393255:VRC458732 WAY393255:WAY458732 WKU393255:WKU458732 WUQ393255:WUQ458732 IE458791:IE524268 SA458791:SA524268 ABW458791:ABW524268 ALS458791:ALS524268 AVO458791:AVO524268 BFK458791:BFK524268 BPG458791:BPG524268 BZC458791:BZC524268 CIY458791:CIY524268 CSU458791:CSU524268 DCQ458791:DCQ524268 DMM458791:DMM524268 DWI458791:DWI524268 EGE458791:EGE524268 EQA458791:EQA524268 EZW458791:EZW524268 FJS458791:FJS524268 FTO458791:FTO524268 GDK458791:GDK524268 GNG458791:GNG524268 GXC458791:GXC524268 HGY458791:HGY524268 HQU458791:HQU524268 IAQ458791:IAQ524268 IKM458791:IKM524268 IUI458791:IUI524268 JEE458791:JEE524268 JOA458791:JOA524268 JXW458791:JXW524268 KHS458791:KHS524268 KRO458791:KRO524268 LBK458791:LBK524268 LLG458791:LLG524268 LVC458791:LVC524268 MEY458791:MEY524268 MOU458791:MOU524268 MYQ458791:MYQ524268 NIM458791:NIM524268 NSI458791:NSI524268 OCE458791:OCE524268 OMA458791:OMA524268 OVW458791:OVW524268 PFS458791:PFS524268 PPO458791:PPO524268 PZK458791:PZK524268 QJG458791:QJG524268 QTC458791:QTC524268 RCY458791:RCY524268 RMU458791:RMU524268 RWQ458791:RWQ524268 SGM458791:SGM524268 SQI458791:SQI524268 TAE458791:TAE524268 TKA458791:TKA524268 TTW458791:TTW524268 UDS458791:UDS524268 UNO458791:UNO524268 UXK458791:UXK524268 VHG458791:VHG524268 VRC458791:VRC524268 WAY458791:WAY524268 WKU458791:WKU524268 WUQ458791:WUQ524268 IE524327:IE589804 SA524327:SA589804 ABW524327:ABW589804 ALS524327:ALS589804 AVO524327:AVO589804 BFK524327:BFK589804 BPG524327:BPG589804 BZC524327:BZC589804 CIY524327:CIY589804 CSU524327:CSU589804 DCQ524327:DCQ589804 DMM524327:DMM589804 DWI524327:DWI589804 EGE524327:EGE589804 EQA524327:EQA589804 EZW524327:EZW589804 FJS524327:FJS589804 FTO524327:FTO589804 GDK524327:GDK589804 GNG524327:GNG589804 GXC524327:GXC589804 HGY524327:HGY589804 HQU524327:HQU589804 IAQ524327:IAQ589804 IKM524327:IKM589804 IUI524327:IUI589804 JEE524327:JEE589804 JOA524327:JOA589804 JXW524327:JXW589804 KHS524327:KHS589804 KRO524327:KRO589804 LBK524327:LBK589804 LLG524327:LLG589804 LVC524327:LVC589804 MEY524327:MEY589804 MOU524327:MOU589804 MYQ524327:MYQ589804 NIM524327:NIM589804 NSI524327:NSI589804 OCE524327:OCE589804 OMA524327:OMA589804 OVW524327:OVW589804 PFS524327:PFS589804 PPO524327:PPO589804 PZK524327:PZK589804 QJG524327:QJG589804 QTC524327:QTC589804 RCY524327:RCY589804 RMU524327:RMU589804 RWQ524327:RWQ589804 SGM524327:SGM589804 SQI524327:SQI589804 TAE524327:TAE589804 TKA524327:TKA589804 TTW524327:TTW589804 UDS524327:UDS589804 UNO524327:UNO589804 UXK524327:UXK589804 VHG524327:VHG589804 VRC524327:VRC589804 WAY524327:WAY589804 WKU524327:WKU589804 WUQ524327:WUQ589804 IE589863:IE655340 SA589863:SA655340 ABW589863:ABW655340 ALS589863:ALS655340 AVO589863:AVO655340 BFK589863:BFK655340 BPG589863:BPG655340 BZC589863:BZC655340 CIY589863:CIY655340 CSU589863:CSU655340 DCQ589863:DCQ655340 DMM589863:DMM655340 DWI589863:DWI655340 EGE589863:EGE655340 EQA589863:EQA655340 EZW589863:EZW655340 FJS589863:FJS655340 FTO589863:FTO655340 GDK589863:GDK655340 GNG589863:GNG655340 GXC589863:GXC655340 HGY589863:HGY655340 HQU589863:HQU655340 IAQ589863:IAQ655340 IKM589863:IKM655340 IUI589863:IUI655340 JEE589863:JEE655340 JOA589863:JOA655340 JXW589863:JXW655340 KHS589863:KHS655340 KRO589863:KRO655340 LBK589863:LBK655340 LLG589863:LLG655340 LVC589863:LVC655340 MEY589863:MEY655340 MOU589863:MOU655340 MYQ589863:MYQ655340 NIM589863:NIM655340 NSI589863:NSI655340 OCE589863:OCE655340 OMA589863:OMA655340 OVW589863:OVW655340 PFS589863:PFS655340 PPO589863:PPO655340 PZK589863:PZK655340 QJG589863:QJG655340 QTC589863:QTC655340 RCY589863:RCY655340 RMU589863:RMU655340 RWQ589863:RWQ655340 SGM589863:SGM655340 SQI589863:SQI655340 TAE589863:TAE655340 TKA589863:TKA655340 TTW589863:TTW655340 UDS589863:UDS655340 UNO589863:UNO655340 UXK589863:UXK655340 VHG589863:VHG655340 VRC589863:VRC655340 WAY589863:WAY655340 WKU589863:WKU655340 WUQ589863:WUQ655340 IE655399:IE720876 SA655399:SA720876 ABW655399:ABW720876 ALS655399:ALS720876 AVO655399:AVO720876 BFK655399:BFK720876 BPG655399:BPG720876 BZC655399:BZC720876 CIY655399:CIY720876 CSU655399:CSU720876 DCQ655399:DCQ720876 DMM655399:DMM720876 DWI655399:DWI720876 EGE655399:EGE720876 EQA655399:EQA720876 EZW655399:EZW720876 FJS655399:FJS720876 FTO655399:FTO720876 GDK655399:GDK720876 GNG655399:GNG720876 GXC655399:GXC720876 HGY655399:HGY720876 HQU655399:HQU720876 IAQ655399:IAQ720876 IKM655399:IKM720876 IUI655399:IUI720876 JEE655399:JEE720876 JOA655399:JOA720876 JXW655399:JXW720876 KHS655399:KHS720876 KRO655399:KRO720876 LBK655399:LBK720876 LLG655399:LLG720876 LVC655399:LVC720876 MEY655399:MEY720876 MOU655399:MOU720876 MYQ655399:MYQ720876 NIM655399:NIM720876 NSI655399:NSI720876 OCE655399:OCE720876 OMA655399:OMA720876 OVW655399:OVW720876 PFS655399:PFS720876 PPO655399:PPO720876 PZK655399:PZK720876 QJG655399:QJG720876 QTC655399:QTC720876 RCY655399:RCY720876 RMU655399:RMU720876 RWQ655399:RWQ720876 SGM655399:SGM720876 SQI655399:SQI720876 TAE655399:TAE720876 TKA655399:TKA720876 TTW655399:TTW720876 UDS655399:UDS720876 UNO655399:UNO720876 UXK655399:UXK720876 VHG655399:VHG720876 VRC655399:VRC720876 WAY655399:WAY720876 WKU655399:WKU720876 WUQ655399:WUQ720876 IE720935:IE786412 SA720935:SA786412 ABW720935:ABW786412 ALS720935:ALS786412 AVO720935:AVO786412 BFK720935:BFK786412 BPG720935:BPG786412 BZC720935:BZC786412 CIY720935:CIY786412 CSU720935:CSU786412 DCQ720935:DCQ786412 DMM720935:DMM786412 DWI720935:DWI786412 EGE720935:EGE786412 EQA720935:EQA786412 EZW720935:EZW786412 FJS720935:FJS786412 FTO720935:FTO786412 GDK720935:GDK786412 GNG720935:GNG786412 GXC720935:GXC786412 HGY720935:HGY786412 HQU720935:HQU786412 IAQ720935:IAQ786412 IKM720935:IKM786412 IUI720935:IUI786412 JEE720935:JEE786412 JOA720935:JOA786412 JXW720935:JXW786412 KHS720935:KHS786412 KRO720935:KRO786412 LBK720935:LBK786412 LLG720935:LLG786412 LVC720935:LVC786412 MEY720935:MEY786412 MOU720935:MOU786412 MYQ720935:MYQ786412 NIM720935:NIM786412 NSI720935:NSI786412 OCE720935:OCE786412 OMA720935:OMA786412 OVW720935:OVW786412 PFS720935:PFS786412 PPO720935:PPO786412 PZK720935:PZK786412 QJG720935:QJG786412 QTC720935:QTC786412 RCY720935:RCY786412 RMU720935:RMU786412 RWQ720935:RWQ786412 SGM720935:SGM786412 SQI720935:SQI786412 TAE720935:TAE786412 TKA720935:TKA786412 TTW720935:TTW786412 UDS720935:UDS786412 UNO720935:UNO786412 UXK720935:UXK786412 VHG720935:VHG786412 VRC720935:VRC786412 WAY720935:WAY786412 WKU720935:WKU786412 WUQ720935:WUQ786412 IE786471:IE851948 SA786471:SA851948 ABW786471:ABW851948 ALS786471:ALS851948 AVO786471:AVO851948 BFK786471:BFK851948 BPG786471:BPG851948 BZC786471:BZC851948 CIY786471:CIY851948 CSU786471:CSU851948 DCQ786471:DCQ851948 DMM786471:DMM851948 DWI786471:DWI851948 EGE786471:EGE851948 EQA786471:EQA851948 EZW786471:EZW851948 FJS786471:FJS851948 FTO786471:FTO851948 GDK786471:GDK851948 GNG786471:GNG851948 GXC786471:GXC851948 HGY786471:HGY851948 HQU786471:HQU851948 IAQ786471:IAQ851948 IKM786471:IKM851948 IUI786471:IUI851948 JEE786471:JEE851948 JOA786471:JOA851948 JXW786471:JXW851948 KHS786471:KHS851948 KRO786471:KRO851948 LBK786471:LBK851948 LLG786471:LLG851948 LVC786471:LVC851948 MEY786471:MEY851948 MOU786471:MOU851948 MYQ786471:MYQ851948 NIM786471:NIM851948 NSI786471:NSI851948 OCE786471:OCE851948 OMA786471:OMA851948 OVW786471:OVW851948 PFS786471:PFS851948 PPO786471:PPO851948 PZK786471:PZK851948 QJG786471:QJG851948 QTC786471:QTC851948 RCY786471:RCY851948 RMU786471:RMU851948 RWQ786471:RWQ851948 SGM786471:SGM851948 SQI786471:SQI851948 TAE786471:TAE851948 TKA786471:TKA851948 TTW786471:TTW851948 UDS786471:UDS851948 UNO786471:UNO851948 UXK786471:UXK851948 VHG786471:VHG851948 VRC786471:VRC851948 WAY786471:WAY851948 WKU786471:WKU851948 WUQ786471:WUQ851948 IE852007:IE917484 SA852007:SA917484 ABW852007:ABW917484 ALS852007:ALS917484 AVO852007:AVO917484 BFK852007:BFK917484 BPG852007:BPG917484 BZC852007:BZC917484 CIY852007:CIY917484 CSU852007:CSU917484 DCQ852007:DCQ917484 DMM852007:DMM917484 DWI852007:DWI917484 EGE852007:EGE917484 EQA852007:EQA917484 EZW852007:EZW917484 FJS852007:FJS917484 FTO852007:FTO917484 GDK852007:GDK917484 GNG852007:GNG917484 GXC852007:GXC917484 HGY852007:HGY917484 HQU852007:HQU917484 IAQ852007:IAQ917484 IKM852007:IKM917484 IUI852007:IUI917484 JEE852007:JEE917484 JOA852007:JOA917484 JXW852007:JXW917484 KHS852007:KHS917484 KRO852007:KRO917484 LBK852007:LBK917484 LLG852007:LLG917484 LVC852007:LVC917484 MEY852007:MEY917484 MOU852007:MOU917484 MYQ852007:MYQ917484 NIM852007:NIM917484 NSI852007:NSI917484 OCE852007:OCE917484 OMA852007:OMA917484 OVW852007:OVW917484 PFS852007:PFS917484 PPO852007:PPO917484 PZK852007:PZK917484 QJG852007:QJG917484 QTC852007:QTC917484 RCY852007:RCY917484 RMU852007:RMU917484 RWQ852007:RWQ917484 SGM852007:SGM917484 SQI852007:SQI917484 TAE852007:TAE917484 TKA852007:TKA917484 TTW852007:TTW917484 UDS852007:UDS917484 UNO852007:UNO917484 UXK852007:UXK917484 VHG852007:VHG917484 VRC852007:VRC917484 WAY852007:WAY917484 WKU852007:WKU917484 WUQ852007:WUQ917484 IE917543:IE983020 SA917543:SA983020 ABW917543:ABW983020 ALS917543:ALS983020 AVO917543:AVO983020 BFK917543:BFK983020 BPG917543:BPG983020 BZC917543:BZC983020 CIY917543:CIY983020 CSU917543:CSU983020 DCQ917543:DCQ983020 DMM917543:DMM983020 DWI917543:DWI983020 EGE917543:EGE983020 EQA917543:EQA983020 EZW917543:EZW983020 FJS917543:FJS983020 FTO917543:FTO983020 GDK917543:GDK983020 GNG917543:GNG983020 GXC917543:GXC983020 HGY917543:HGY983020 HQU917543:HQU983020 IAQ917543:IAQ983020 IKM917543:IKM983020 IUI917543:IUI983020 JEE917543:JEE983020 JOA917543:JOA983020 JXW917543:JXW983020 KHS917543:KHS983020 KRO917543:KRO983020 LBK917543:LBK983020 LLG917543:LLG983020 LVC917543:LVC983020 MEY917543:MEY983020 MOU917543:MOU983020 MYQ917543:MYQ983020 NIM917543:NIM983020 NSI917543:NSI983020 OCE917543:OCE983020 OMA917543:OMA983020 OVW917543:OVW983020 PFS917543:PFS983020 PPO917543:PPO983020 PZK917543:PZK983020 QJG917543:QJG983020 QTC917543:QTC983020 RCY917543:RCY983020 RMU917543:RMU983020 RWQ917543:RWQ983020 SGM917543:SGM983020 SQI917543:SQI983020 TAE917543:TAE983020 TKA917543:TKA983020 TTW917543:TTW983020 UDS917543:UDS983020 UNO917543:UNO983020 UXK917543:UXK983020 VHG917543:VHG983020 VRC917543:VRC983020 WAY917543:WAY983020 WKU917543:WKU983020 WUQ917543:WUQ983020 IE983079:IE1048556 SA983079:SA1048556 ABW983079:ABW1048556 ALS983079:ALS1048556 AVO983079:AVO1048556 BFK983079:BFK1048556 BPG983079:BPG1048556 BZC983079:BZC1048556 CIY983079:CIY1048556 CSU983079:CSU1048556 DCQ983079:DCQ1048556 DMM983079:DMM1048556 DWI983079:DWI1048556 EGE983079:EGE1048556 EQA983079:EQA1048556 EZW983079:EZW1048556 FJS983079:FJS1048556 FTO983079:FTO1048556 GDK983079:GDK1048556 GNG983079:GNG1048556 GXC983079:GXC1048556 HGY983079:HGY1048556 HQU983079:HQU1048556 IAQ983079:IAQ1048556 IKM983079:IKM1048556 IUI983079:IUI1048556 JEE983079:JEE1048556 JOA983079:JOA1048556 JXW983079:JXW1048556 KHS983079:KHS1048556 KRO983079:KRO1048556 LBK983079:LBK1048556 LLG983079:LLG1048556 LVC983079:LVC1048556 MEY983079:MEY1048556 MOU983079:MOU1048556 MYQ983079:MYQ1048556 NIM983079:NIM1048556 NSI983079:NSI1048556 OCE983079:OCE1048556 OMA983079:OMA1048556 OVW983079:OVW1048556 PFS983079:PFS1048556 PPO983079:PPO1048556 PZK983079:PZK1048556 QJG983079:QJG1048556 QTC983079:QTC1048556 RCY983079:RCY1048556 RMU983079:RMU1048556 RWQ983079:RWQ1048556 SGM983079:SGM1048556 SQI983079:SQI1048556 TAE983079:TAE1048556 TKA983079:TKA1048556 TTW983079:TTW1048556 UDS983079:UDS1048556 UNO983079:UNO1048556 UXK983079:UXK1048556 VHG983079:VHG1048556 VRC983079:VRC1048556 WAY983079:WAY1048556 WKU983079:WKU1048556 WUQ983079:WUQ1048556 ID65573:ID65574 RZ65573:RZ65574 ABV65573:ABV65574 ALR65573:ALR65574 AVN65573:AVN65574 BFJ65573:BFJ65574 BPF65573:BPF65574 BZB65573:BZB65574 CIX65573:CIX65574 CST65573:CST65574 DCP65573:DCP65574 DML65573:DML65574 DWH65573:DWH65574 EGD65573:EGD65574 EPZ65573:EPZ65574 EZV65573:EZV65574 FJR65573:FJR65574 FTN65573:FTN65574 GDJ65573:GDJ65574 GNF65573:GNF65574 GXB65573:GXB65574 HGX65573:HGX65574 HQT65573:HQT65574 IAP65573:IAP65574 IKL65573:IKL65574 IUH65573:IUH65574 JED65573:JED65574 JNZ65573:JNZ65574 JXV65573:JXV65574 KHR65573:KHR65574 KRN65573:KRN65574 LBJ65573:LBJ65574 LLF65573:LLF65574 LVB65573:LVB65574 MEX65573:MEX65574 MOT65573:MOT65574 MYP65573:MYP65574 NIL65573:NIL65574 NSH65573:NSH65574 OCD65573:OCD65574 OLZ65573:OLZ65574 OVV65573:OVV65574 PFR65573:PFR65574 PPN65573:PPN65574 PZJ65573:PZJ65574 QJF65573:QJF65574 QTB65573:QTB65574 RCX65573:RCX65574 RMT65573:RMT65574 RWP65573:RWP65574 SGL65573:SGL65574 SQH65573:SQH65574 TAD65573:TAD65574 TJZ65573:TJZ65574 TTV65573:TTV65574 UDR65573:UDR65574 UNN65573:UNN65574 UXJ65573:UXJ65574 VHF65573:VHF65574 VRB65573:VRB65574 WAX65573:WAX65574 WKT65573:WKT65574 WUP65573:WUP65574 ID131109:ID131110 RZ131109:RZ131110 ABV131109:ABV131110 ALR131109:ALR131110 AVN131109:AVN131110 BFJ131109:BFJ131110 BPF131109:BPF131110 BZB131109:BZB131110 CIX131109:CIX131110 CST131109:CST131110 DCP131109:DCP131110 DML131109:DML131110 DWH131109:DWH131110 EGD131109:EGD131110 EPZ131109:EPZ131110 EZV131109:EZV131110 FJR131109:FJR131110 FTN131109:FTN131110 GDJ131109:GDJ131110 GNF131109:GNF131110 GXB131109:GXB131110 HGX131109:HGX131110 HQT131109:HQT131110 IAP131109:IAP131110 IKL131109:IKL131110 IUH131109:IUH131110 JED131109:JED131110 JNZ131109:JNZ131110 JXV131109:JXV131110 KHR131109:KHR131110 KRN131109:KRN131110 LBJ131109:LBJ131110 LLF131109:LLF131110 LVB131109:LVB131110 MEX131109:MEX131110 MOT131109:MOT131110 MYP131109:MYP131110 NIL131109:NIL131110 NSH131109:NSH131110 OCD131109:OCD131110 OLZ131109:OLZ131110 OVV131109:OVV131110 PFR131109:PFR131110 PPN131109:PPN131110 PZJ131109:PZJ131110 QJF131109:QJF131110 QTB131109:QTB131110 RCX131109:RCX131110 RMT131109:RMT131110 RWP131109:RWP131110 SGL131109:SGL131110 SQH131109:SQH131110 TAD131109:TAD131110 TJZ131109:TJZ131110 TTV131109:TTV131110 UDR131109:UDR131110 UNN131109:UNN131110 UXJ131109:UXJ131110 VHF131109:VHF131110 VRB131109:VRB131110 WAX131109:WAX131110 WKT131109:WKT131110 WUP131109:WUP131110 ID196645:ID196646 RZ196645:RZ196646 ABV196645:ABV196646 ALR196645:ALR196646 AVN196645:AVN196646 BFJ196645:BFJ196646 BPF196645:BPF196646 BZB196645:BZB196646 CIX196645:CIX196646 CST196645:CST196646 DCP196645:DCP196646 DML196645:DML196646 DWH196645:DWH196646 EGD196645:EGD196646 EPZ196645:EPZ196646 EZV196645:EZV196646 FJR196645:FJR196646 FTN196645:FTN196646 GDJ196645:GDJ196646 GNF196645:GNF196646 GXB196645:GXB196646 HGX196645:HGX196646 HQT196645:HQT196646 IAP196645:IAP196646 IKL196645:IKL196646 IUH196645:IUH196646 JED196645:JED196646 JNZ196645:JNZ196646 JXV196645:JXV196646 KHR196645:KHR196646 KRN196645:KRN196646 LBJ196645:LBJ196646 LLF196645:LLF196646 LVB196645:LVB196646 MEX196645:MEX196646 MOT196645:MOT196646 MYP196645:MYP196646 NIL196645:NIL196646 NSH196645:NSH196646 OCD196645:OCD196646 OLZ196645:OLZ196646 OVV196645:OVV196646 PFR196645:PFR196646 PPN196645:PPN196646 PZJ196645:PZJ196646 QJF196645:QJF196646 QTB196645:QTB196646 RCX196645:RCX196646 RMT196645:RMT196646 RWP196645:RWP196646 SGL196645:SGL196646 SQH196645:SQH196646 TAD196645:TAD196646 TJZ196645:TJZ196646 TTV196645:TTV196646 UDR196645:UDR196646 UNN196645:UNN196646 UXJ196645:UXJ196646 VHF196645:VHF196646 VRB196645:VRB196646 WAX196645:WAX196646 WKT196645:WKT196646 WUP196645:WUP196646 ID262181:ID262182 RZ262181:RZ262182 ABV262181:ABV262182 ALR262181:ALR262182 AVN262181:AVN262182 BFJ262181:BFJ262182 BPF262181:BPF262182 BZB262181:BZB262182 CIX262181:CIX262182 CST262181:CST262182 DCP262181:DCP262182 DML262181:DML262182 DWH262181:DWH262182 EGD262181:EGD262182 EPZ262181:EPZ262182 EZV262181:EZV262182 FJR262181:FJR262182 FTN262181:FTN262182 GDJ262181:GDJ262182 GNF262181:GNF262182 GXB262181:GXB262182 HGX262181:HGX262182 HQT262181:HQT262182 IAP262181:IAP262182 IKL262181:IKL262182 IUH262181:IUH262182 JED262181:JED262182 JNZ262181:JNZ262182 JXV262181:JXV262182 KHR262181:KHR262182 KRN262181:KRN262182 LBJ262181:LBJ262182 LLF262181:LLF262182 LVB262181:LVB262182 MEX262181:MEX262182 MOT262181:MOT262182 MYP262181:MYP262182 NIL262181:NIL262182 NSH262181:NSH262182 OCD262181:OCD262182 OLZ262181:OLZ262182 OVV262181:OVV262182 PFR262181:PFR262182 PPN262181:PPN262182 PZJ262181:PZJ262182 QJF262181:QJF262182 QTB262181:QTB262182 RCX262181:RCX262182 RMT262181:RMT262182 RWP262181:RWP262182 SGL262181:SGL262182 SQH262181:SQH262182 TAD262181:TAD262182 TJZ262181:TJZ262182 TTV262181:TTV262182 UDR262181:UDR262182 UNN262181:UNN262182 UXJ262181:UXJ262182 VHF262181:VHF262182 VRB262181:VRB262182 WAX262181:WAX262182 WKT262181:WKT262182 WUP262181:WUP262182 ID327717:ID327718 RZ327717:RZ327718 ABV327717:ABV327718 ALR327717:ALR327718 AVN327717:AVN327718 BFJ327717:BFJ327718 BPF327717:BPF327718 BZB327717:BZB327718 CIX327717:CIX327718 CST327717:CST327718 DCP327717:DCP327718 DML327717:DML327718 DWH327717:DWH327718 EGD327717:EGD327718 EPZ327717:EPZ327718 EZV327717:EZV327718 FJR327717:FJR327718 FTN327717:FTN327718 GDJ327717:GDJ327718 GNF327717:GNF327718 GXB327717:GXB327718 HGX327717:HGX327718 HQT327717:HQT327718 IAP327717:IAP327718 IKL327717:IKL327718 IUH327717:IUH327718 JED327717:JED327718 JNZ327717:JNZ327718 JXV327717:JXV327718 KHR327717:KHR327718 KRN327717:KRN327718 LBJ327717:LBJ327718 LLF327717:LLF327718 LVB327717:LVB327718 MEX327717:MEX327718 MOT327717:MOT327718 MYP327717:MYP327718 NIL327717:NIL327718 NSH327717:NSH327718 OCD327717:OCD327718 OLZ327717:OLZ327718 OVV327717:OVV327718 PFR327717:PFR327718 PPN327717:PPN327718 PZJ327717:PZJ327718 QJF327717:QJF327718 QTB327717:QTB327718 RCX327717:RCX327718 RMT327717:RMT327718 RWP327717:RWP327718 SGL327717:SGL327718 SQH327717:SQH327718 TAD327717:TAD327718 TJZ327717:TJZ327718 TTV327717:TTV327718 UDR327717:UDR327718 UNN327717:UNN327718 UXJ327717:UXJ327718 VHF327717:VHF327718 VRB327717:VRB327718 WAX327717:WAX327718 WKT327717:WKT327718 WUP327717:WUP327718 ID393253:ID393254 RZ393253:RZ393254 ABV393253:ABV393254 ALR393253:ALR393254 AVN393253:AVN393254 BFJ393253:BFJ393254 BPF393253:BPF393254 BZB393253:BZB393254 CIX393253:CIX393254 CST393253:CST393254 DCP393253:DCP393254 DML393253:DML393254 DWH393253:DWH393254 EGD393253:EGD393254 EPZ393253:EPZ393254 EZV393253:EZV393254 FJR393253:FJR393254 FTN393253:FTN393254 GDJ393253:GDJ393254 GNF393253:GNF393254 GXB393253:GXB393254 HGX393253:HGX393254 HQT393253:HQT393254 IAP393253:IAP393254 IKL393253:IKL393254 IUH393253:IUH393254 JED393253:JED393254 JNZ393253:JNZ393254 JXV393253:JXV393254 KHR393253:KHR393254 KRN393253:KRN393254 LBJ393253:LBJ393254 LLF393253:LLF393254 LVB393253:LVB393254 MEX393253:MEX393254 MOT393253:MOT393254 MYP393253:MYP393254 NIL393253:NIL393254 NSH393253:NSH393254 OCD393253:OCD393254 OLZ393253:OLZ393254 OVV393253:OVV393254 PFR393253:PFR393254 PPN393253:PPN393254 PZJ393253:PZJ393254 QJF393253:QJF393254 QTB393253:QTB393254 RCX393253:RCX393254 RMT393253:RMT393254 RWP393253:RWP393254 SGL393253:SGL393254 SQH393253:SQH393254 TAD393253:TAD393254 TJZ393253:TJZ393254 TTV393253:TTV393254 UDR393253:UDR393254 UNN393253:UNN393254 UXJ393253:UXJ393254 VHF393253:VHF393254 VRB393253:VRB393254 WAX393253:WAX393254 WKT393253:WKT393254 WUP393253:WUP393254 ID458789:ID458790 RZ458789:RZ458790 ABV458789:ABV458790 ALR458789:ALR458790 AVN458789:AVN458790 BFJ458789:BFJ458790 BPF458789:BPF458790 BZB458789:BZB458790 CIX458789:CIX458790 CST458789:CST458790 DCP458789:DCP458790 DML458789:DML458790 DWH458789:DWH458790 EGD458789:EGD458790 EPZ458789:EPZ458790 EZV458789:EZV458790 FJR458789:FJR458790 FTN458789:FTN458790 GDJ458789:GDJ458790 GNF458789:GNF458790 GXB458789:GXB458790 HGX458789:HGX458790 HQT458789:HQT458790 IAP458789:IAP458790 IKL458789:IKL458790 IUH458789:IUH458790 JED458789:JED458790 JNZ458789:JNZ458790 JXV458789:JXV458790 KHR458789:KHR458790 KRN458789:KRN458790 LBJ458789:LBJ458790 LLF458789:LLF458790 LVB458789:LVB458790 MEX458789:MEX458790 MOT458789:MOT458790 MYP458789:MYP458790 NIL458789:NIL458790 NSH458789:NSH458790 OCD458789:OCD458790 OLZ458789:OLZ458790 OVV458789:OVV458790 PFR458789:PFR458790 PPN458789:PPN458790 PZJ458789:PZJ458790 QJF458789:QJF458790 QTB458789:QTB458790 RCX458789:RCX458790 RMT458789:RMT458790 RWP458789:RWP458790 SGL458789:SGL458790 SQH458789:SQH458790 TAD458789:TAD458790 TJZ458789:TJZ458790 TTV458789:TTV458790 UDR458789:UDR458790 UNN458789:UNN458790 UXJ458789:UXJ458790 VHF458789:VHF458790 VRB458789:VRB458790 WAX458789:WAX458790 WKT458789:WKT458790 WUP458789:WUP458790 ID524325:ID524326 RZ524325:RZ524326 ABV524325:ABV524326 ALR524325:ALR524326 AVN524325:AVN524326 BFJ524325:BFJ524326 BPF524325:BPF524326 BZB524325:BZB524326 CIX524325:CIX524326 CST524325:CST524326 DCP524325:DCP524326 DML524325:DML524326 DWH524325:DWH524326 EGD524325:EGD524326 EPZ524325:EPZ524326 EZV524325:EZV524326 FJR524325:FJR524326 FTN524325:FTN524326 GDJ524325:GDJ524326 GNF524325:GNF524326 GXB524325:GXB524326 HGX524325:HGX524326 HQT524325:HQT524326 IAP524325:IAP524326 IKL524325:IKL524326 IUH524325:IUH524326 JED524325:JED524326 JNZ524325:JNZ524326 JXV524325:JXV524326 KHR524325:KHR524326 KRN524325:KRN524326 LBJ524325:LBJ524326 LLF524325:LLF524326 LVB524325:LVB524326 MEX524325:MEX524326 MOT524325:MOT524326 MYP524325:MYP524326 NIL524325:NIL524326 NSH524325:NSH524326 OCD524325:OCD524326 OLZ524325:OLZ524326 OVV524325:OVV524326 PFR524325:PFR524326 PPN524325:PPN524326 PZJ524325:PZJ524326 QJF524325:QJF524326 QTB524325:QTB524326 RCX524325:RCX524326 RMT524325:RMT524326 RWP524325:RWP524326 SGL524325:SGL524326 SQH524325:SQH524326 TAD524325:TAD524326 TJZ524325:TJZ524326 TTV524325:TTV524326 UDR524325:UDR524326 UNN524325:UNN524326 UXJ524325:UXJ524326 VHF524325:VHF524326 VRB524325:VRB524326 WAX524325:WAX524326 WKT524325:WKT524326 WUP524325:WUP524326 ID589861:ID589862 RZ589861:RZ589862 ABV589861:ABV589862 ALR589861:ALR589862 AVN589861:AVN589862 BFJ589861:BFJ589862 BPF589861:BPF589862 BZB589861:BZB589862 CIX589861:CIX589862 CST589861:CST589862 DCP589861:DCP589862 DML589861:DML589862 DWH589861:DWH589862 EGD589861:EGD589862 EPZ589861:EPZ589862 EZV589861:EZV589862 FJR589861:FJR589862 FTN589861:FTN589862 GDJ589861:GDJ589862 GNF589861:GNF589862 GXB589861:GXB589862 HGX589861:HGX589862 HQT589861:HQT589862 IAP589861:IAP589862 IKL589861:IKL589862 IUH589861:IUH589862 JED589861:JED589862 JNZ589861:JNZ589862 JXV589861:JXV589862 KHR589861:KHR589862 KRN589861:KRN589862 LBJ589861:LBJ589862 LLF589861:LLF589862 LVB589861:LVB589862 MEX589861:MEX589862 MOT589861:MOT589862 MYP589861:MYP589862 NIL589861:NIL589862 NSH589861:NSH589862 OCD589861:OCD589862 OLZ589861:OLZ589862 OVV589861:OVV589862 PFR589861:PFR589862 PPN589861:PPN589862 PZJ589861:PZJ589862 QJF589861:QJF589862 QTB589861:QTB589862 RCX589861:RCX589862 RMT589861:RMT589862 RWP589861:RWP589862 SGL589861:SGL589862 SQH589861:SQH589862 TAD589861:TAD589862 TJZ589861:TJZ589862 TTV589861:TTV589862 UDR589861:UDR589862 UNN589861:UNN589862 UXJ589861:UXJ589862 VHF589861:VHF589862 VRB589861:VRB589862 WAX589861:WAX589862 WKT589861:WKT589862 WUP589861:WUP589862 ID655397:ID655398 RZ655397:RZ655398 ABV655397:ABV655398 ALR655397:ALR655398 AVN655397:AVN655398 BFJ655397:BFJ655398 BPF655397:BPF655398 BZB655397:BZB655398 CIX655397:CIX655398 CST655397:CST655398 DCP655397:DCP655398 DML655397:DML655398 DWH655397:DWH655398 EGD655397:EGD655398 EPZ655397:EPZ655398 EZV655397:EZV655398 FJR655397:FJR655398 FTN655397:FTN655398 GDJ655397:GDJ655398 GNF655397:GNF655398 GXB655397:GXB655398 HGX655397:HGX655398 HQT655397:HQT655398 IAP655397:IAP655398 IKL655397:IKL655398 IUH655397:IUH655398 JED655397:JED655398 JNZ655397:JNZ655398 JXV655397:JXV655398 KHR655397:KHR655398 KRN655397:KRN655398 LBJ655397:LBJ655398 LLF655397:LLF655398 LVB655397:LVB655398 MEX655397:MEX655398 MOT655397:MOT655398 MYP655397:MYP655398 NIL655397:NIL655398 NSH655397:NSH655398 OCD655397:OCD655398 OLZ655397:OLZ655398 OVV655397:OVV655398 PFR655397:PFR655398 PPN655397:PPN655398 PZJ655397:PZJ655398 QJF655397:QJF655398 QTB655397:QTB655398 RCX655397:RCX655398 RMT655397:RMT655398 RWP655397:RWP655398 SGL655397:SGL655398 SQH655397:SQH655398 TAD655397:TAD655398 TJZ655397:TJZ655398 TTV655397:TTV655398 UDR655397:UDR655398 UNN655397:UNN655398 UXJ655397:UXJ655398 VHF655397:VHF655398 VRB655397:VRB655398 WAX655397:WAX655398 WKT655397:WKT655398 WUP655397:WUP655398 ID720933:ID720934 RZ720933:RZ720934 ABV720933:ABV720934 ALR720933:ALR720934 AVN720933:AVN720934 BFJ720933:BFJ720934 BPF720933:BPF720934 BZB720933:BZB720934 CIX720933:CIX720934 CST720933:CST720934 DCP720933:DCP720934 DML720933:DML720934 DWH720933:DWH720934 EGD720933:EGD720934 EPZ720933:EPZ720934 EZV720933:EZV720934 FJR720933:FJR720934 FTN720933:FTN720934 GDJ720933:GDJ720934 GNF720933:GNF720934 GXB720933:GXB720934 HGX720933:HGX720934 HQT720933:HQT720934 IAP720933:IAP720934 IKL720933:IKL720934 IUH720933:IUH720934 JED720933:JED720934 JNZ720933:JNZ720934 JXV720933:JXV720934 KHR720933:KHR720934 KRN720933:KRN720934 LBJ720933:LBJ720934 LLF720933:LLF720934 LVB720933:LVB720934 MEX720933:MEX720934 MOT720933:MOT720934 MYP720933:MYP720934 NIL720933:NIL720934 NSH720933:NSH720934 OCD720933:OCD720934 OLZ720933:OLZ720934 OVV720933:OVV720934 PFR720933:PFR720934 PPN720933:PPN720934 PZJ720933:PZJ720934 QJF720933:QJF720934 QTB720933:QTB720934 RCX720933:RCX720934 RMT720933:RMT720934 RWP720933:RWP720934 SGL720933:SGL720934 SQH720933:SQH720934 TAD720933:TAD720934 TJZ720933:TJZ720934 TTV720933:TTV720934 UDR720933:UDR720934 UNN720933:UNN720934 UXJ720933:UXJ720934 VHF720933:VHF720934 VRB720933:VRB720934 WAX720933:WAX720934 WKT720933:WKT720934 WUP720933:WUP720934 ID786469:ID786470 RZ786469:RZ786470 ABV786469:ABV786470 ALR786469:ALR786470 AVN786469:AVN786470 BFJ786469:BFJ786470 BPF786469:BPF786470 BZB786469:BZB786470 CIX786469:CIX786470 CST786469:CST786470 DCP786469:DCP786470 DML786469:DML786470 DWH786469:DWH786470 EGD786469:EGD786470 EPZ786469:EPZ786470 EZV786469:EZV786470 FJR786469:FJR786470 FTN786469:FTN786470 GDJ786469:GDJ786470 GNF786469:GNF786470 GXB786469:GXB786470 HGX786469:HGX786470 HQT786469:HQT786470 IAP786469:IAP786470 IKL786469:IKL786470 IUH786469:IUH786470 JED786469:JED786470 JNZ786469:JNZ786470 JXV786469:JXV786470 KHR786469:KHR786470 KRN786469:KRN786470 LBJ786469:LBJ786470 LLF786469:LLF786470 LVB786469:LVB786470 MEX786469:MEX786470 MOT786469:MOT786470 MYP786469:MYP786470 NIL786469:NIL786470 NSH786469:NSH786470 OCD786469:OCD786470 OLZ786469:OLZ786470 OVV786469:OVV786470 PFR786469:PFR786470 PPN786469:PPN786470 PZJ786469:PZJ786470 QJF786469:QJF786470 QTB786469:QTB786470 RCX786469:RCX786470 RMT786469:RMT786470 RWP786469:RWP786470 SGL786469:SGL786470 SQH786469:SQH786470 TAD786469:TAD786470 TJZ786469:TJZ786470 TTV786469:TTV786470 UDR786469:UDR786470 UNN786469:UNN786470 UXJ786469:UXJ786470 VHF786469:VHF786470 VRB786469:VRB786470 WAX786469:WAX786470 WKT786469:WKT786470 WUP786469:WUP786470 ID852005:ID852006 RZ852005:RZ852006 ABV852005:ABV852006 ALR852005:ALR852006 AVN852005:AVN852006 BFJ852005:BFJ852006 BPF852005:BPF852006 BZB852005:BZB852006 CIX852005:CIX852006 CST852005:CST852006 DCP852005:DCP852006 DML852005:DML852006 DWH852005:DWH852006 EGD852005:EGD852006 EPZ852005:EPZ852006 EZV852005:EZV852006 FJR852005:FJR852006 FTN852005:FTN852006 GDJ852005:GDJ852006 GNF852005:GNF852006 GXB852005:GXB852006 HGX852005:HGX852006 HQT852005:HQT852006 IAP852005:IAP852006 IKL852005:IKL852006 IUH852005:IUH852006 JED852005:JED852006 JNZ852005:JNZ852006 JXV852005:JXV852006 KHR852005:KHR852006 KRN852005:KRN852006 LBJ852005:LBJ852006 LLF852005:LLF852006 LVB852005:LVB852006 MEX852005:MEX852006 MOT852005:MOT852006 MYP852005:MYP852006 NIL852005:NIL852006 NSH852005:NSH852006 OCD852005:OCD852006 OLZ852005:OLZ852006 OVV852005:OVV852006 PFR852005:PFR852006 PPN852005:PPN852006 PZJ852005:PZJ852006 QJF852005:QJF852006 QTB852005:QTB852006 RCX852005:RCX852006 RMT852005:RMT852006 RWP852005:RWP852006 SGL852005:SGL852006 SQH852005:SQH852006 TAD852005:TAD852006 TJZ852005:TJZ852006 TTV852005:TTV852006 UDR852005:UDR852006 UNN852005:UNN852006 UXJ852005:UXJ852006 VHF852005:VHF852006 VRB852005:VRB852006 WAX852005:WAX852006 WKT852005:WKT852006 WUP852005:WUP852006 ID917541:ID917542 RZ917541:RZ917542 ABV917541:ABV917542 ALR917541:ALR917542 AVN917541:AVN917542 BFJ917541:BFJ917542 BPF917541:BPF917542 BZB917541:BZB917542 CIX917541:CIX917542 CST917541:CST917542 DCP917541:DCP917542 DML917541:DML917542 DWH917541:DWH917542 EGD917541:EGD917542 EPZ917541:EPZ917542 EZV917541:EZV917542 FJR917541:FJR917542 FTN917541:FTN917542 GDJ917541:GDJ917542 GNF917541:GNF917542 GXB917541:GXB917542 HGX917541:HGX917542 HQT917541:HQT917542 IAP917541:IAP917542 IKL917541:IKL917542 IUH917541:IUH917542 JED917541:JED917542 JNZ917541:JNZ917542 JXV917541:JXV917542 KHR917541:KHR917542 KRN917541:KRN917542 LBJ917541:LBJ917542 LLF917541:LLF917542 LVB917541:LVB917542 MEX917541:MEX917542 MOT917541:MOT917542 MYP917541:MYP917542 NIL917541:NIL917542 NSH917541:NSH917542 OCD917541:OCD917542 OLZ917541:OLZ917542 OVV917541:OVV917542 PFR917541:PFR917542 PPN917541:PPN917542 PZJ917541:PZJ917542 QJF917541:QJF917542 QTB917541:QTB917542 RCX917541:RCX917542 RMT917541:RMT917542 RWP917541:RWP917542 SGL917541:SGL917542 SQH917541:SQH917542 TAD917541:TAD917542 TJZ917541:TJZ917542 TTV917541:TTV917542 UDR917541:UDR917542 UNN917541:UNN917542 UXJ917541:UXJ917542 VHF917541:VHF917542 VRB917541:VRB917542 WAX917541:WAX917542 WKT917541:WKT917542 WUP917541:WUP917542 ID983077:ID983078 RZ983077:RZ983078 ABV983077:ABV983078 ALR983077:ALR983078 AVN983077:AVN983078 BFJ983077:BFJ983078 BPF983077:BPF983078 BZB983077:BZB983078 CIX983077:CIX983078 CST983077:CST983078 DCP983077:DCP983078 DML983077:DML983078 DWH983077:DWH983078 EGD983077:EGD983078 EPZ983077:EPZ983078 EZV983077:EZV983078 FJR983077:FJR983078 FTN983077:FTN983078 GDJ983077:GDJ983078 GNF983077:GNF983078 GXB983077:GXB983078 HGX983077:HGX983078 HQT983077:HQT983078 IAP983077:IAP983078 IKL983077:IKL983078 IUH983077:IUH983078 JED983077:JED983078 JNZ983077:JNZ983078 JXV983077:JXV983078 KHR983077:KHR983078 KRN983077:KRN983078 LBJ983077:LBJ983078 LLF983077:LLF983078 LVB983077:LVB983078 MEX983077:MEX983078 MOT983077:MOT983078 MYP983077:MYP983078 NIL983077:NIL983078 NSH983077:NSH983078 OCD983077:OCD983078 OLZ983077:OLZ983078 OVV983077:OVV983078 PFR983077:PFR983078 PPN983077:PPN983078 PZJ983077:PZJ983078 QJF983077:QJF983078 QTB983077:QTB983078 RCX983077:RCX983078 RMT983077:RMT983078 RWP983077:RWP983078 SGL983077:SGL983078 SQH983077:SQH983078 TAD983077:TAD983078 TJZ983077:TJZ983078 TTV983077:TTV983078 UDR983077:UDR983078 UNN983077:UNN983078 UXJ983077:UXJ983078 VHF983077:VHF983078 VRB983077:VRB983078 WAX983077:WAX983078 WKT983077:WKT983078 WUP983077:WUP983078 ID65576:ID131052 RZ65576:RZ131052 ABV65576:ABV131052 ALR65576:ALR131052 AVN65576:AVN131052 BFJ65576:BFJ131052 BPF65576:BPF131052 BZB65576:BZB131052 CIX65576:CIX131052 CST65576:CST131052 DCP65576:DCP131052 DML65576:DML131052 DWH65576:DWH131052 EGD65576:EGD131052 EPZ65576:EPZ131052 EZV65576:EZV131052 FJR65576:FJR131052 FTN65576:FTN131052 GDJ65576:GDJ131052 GNF65576:GNF131052 GXB65576:GXB131052 HGX65576:HGX131052 HQT65576:HQT131052 IAP65576:IAP131052 IKL65576:IKL131052 IUH65576:IUH131052 JED65576:JED131052 JNZ65576:JNZ131052 JXV65576:JXV131052 KHR65576:KHR131052 KRN65576:KRN131052 LBJ65576:LBJ131052 LLF65576:LLF131052 LVB65576:LVB131052 MEX65576:MEX131052 MOT65576:MOT131052 MYP65576:MYP131052 NIL65576:NIL131052 NSH65576:NSH131052 OCD65576:OCD131052 OLZ65576:OLZ131052 OVV65576:OVV131052 PFR65576:PFR131052 PPN65576:PPN131052 PZJ65576:PZJ131052 QJF65576:QJF131052 QTB65576:QTB131052 RCX65576:RCX131052 RMT65576:RMT131052 RWP65576:RWP131052 SGL65576:SGL131052 SQH65576:SQH131052 TAD65576:TAD131052 TJZ65576:TJZ131052 TTV65576:TTV131052 UDR65576:UDR131052 UNN65576:UNN131052 UXJ65576:UXJ131052 VHF65576:VHF131052 VRB65576:VRB131052 WAX65576:WAX131052 WKT65576:WKT131052 WUP65576:WUP131052 ID131112:ID196588 RZ131112:RZ196588 ABV131112:ABV196588 ALR131112:ALR196588 AVN131112:AVN196588 BFJ131112:BFJ196588 BPF131112:BPF196588 BZB131112:BZB196588 CIX131112:CIX196588 CST131112:CST196588 DCP131112:DCP196588 DML131112:DML196588 DWH131112:DWH196588 EGD131112:EGD196588 EPZ131112:EPZ196588 EZV131112:EZV196588 FJR131112:FJR196588 FTN131112:FTN196588 GDJ131112:GDJ196588 GNF131112:GNF196588 GXB131112:GXB196588 HGX131112:HGX196588 HQT131112:HQT196588 IAP131112:IAP196588 IKL131112:IKL196588 IUH131112:IUH196588 JED131112:JED196588 JNZ131112:JNZ196588 JXV131112:JXV196588 KHR131112:KHR196588 KRN131112:KRN196588 LBJ131112:LBJ196588 LLF131112:LLF196588 LVB131112:LVB196588 MEX131112:MEX196588 MOT131112:MOT196588 MYP131112:MYP196588 NIL131112:NIL196588 NSH131112:NSH196588 OCD131112:OCD196588 OLZ131112:OLZ196588 OVV131112:OVV196588 PFR131112:PFR196588 PPN131112:PPN196588 PZJ131112:PZJ196588 QJF131112:QJF196588 QTB131112:QTB196588 RCX131112:RCX196588 RMT131112:RMT196588 RWP131112:RWP196588 SGL131112:SGL196588 SQH131112:SQH196588 TAD131112:TAD196588 TJZ131112:TJZ196588 TTV131112:TTV196588 UDR131112:UDR196588 UNN131112:UNN196588 UXJ131112:UXJ196588 VHF131112:VHF196588 VRB131112:VRB196588 WAX131112:WAX196588 WKT131112:WKT196588 WUP131112:WUP196588 ID196648:ID262124 RZ196648:RZ262124 ABV196648:ABV262124 ALR196648:ALR262124 AVN196648:AVN262124 BFJ196648:BFJ262124 BPF196648:BPF262124 BZB196648:BZB262124 CIX196648:CIX262124 CST196648:CST262124 DCP196648:DCP262124 DML196648:DML262124 DWH196648:DWH262124 EGD196648:EGD262124 EPZ196648:EPZ262124 EZV196648:EZV262124 FJR196648:FJR262124 FTN196648:FTN262124 GDJ196648:GDJ262124 GNF196648:GNF262124 GXB196648:GXB262124 HGX196648:HGX262124 HQT196648:HQT262124 IAP196648:IAP262124 IKL196648:IKL262124 IUH196648:IUH262124 JED196648:JED262124 JNZ196648:JNZ262124 JXV196648:JXV262124 KHR196648:KHR262124 KRN196648:KRN262124 LBJ196648:LBJ262124 LLF196648:LLF262124 LVB196648:LVB262124 MEX196648:MEX262124 MOT196648:MOT262124 MYP196648:MYP262124 NIL196648:NIL262124 NSH196648:NSH262124 OCD196648:OCD262124 OLZ196648:OLZ262124 OVV196648:OVV262124 PFR196648:PFR262124 PPN196648:PPN262124 PZJ196648:PZJ262124 QJF196648:QJF262124 QTB196648:QTB262124 RCX196648:RCX262124 RMT196648:RMT262124 RWP196648:RWP262124 SGL196648:SGL262124 SQH196648:SQH262124 TAD196648:TAD262124 TJZ196648:TJZ262124 TTV196648:TTV262124 UDR196648:UDR262124 UNN196648:UNN262124 UXJ196648:UXJ262124 VHF196648:VHF262124 VRB196648:VRB262124 WAX196648:WAX262124 WKT196648:WKT262124 WUP196648:WUP262124 ID262184:ID327660 RZ262184:RZ327660 ABV262184:ABV327660 ALR262184:ALR327660 AVN262184:AVN327660 BFJ262184:BFJ327660 BPF262184:BPF327660 BZB262184:BZB327660 CIX262184:CIX327660 CST262184:CST327660 DCP262184:DCP327660 DML262184:DML327660 DWH262184:DWH327660 EGD262184:EGD327660 EPZ262184:EPZ327660 EZV262184:EZV327660 FJR262184:FJR327660 FTN262184:FTN327660 GDJ262184:GDJ327660 GNF262184:GNF327660 GXB262184:GXB327660 HGX262184:HGX327660 HQT262184:HQT327660 IAP262184:IAP327660 IKL262184:IKL327660 IUH262184:IUH327660 JED262184:JED327660 JNZ262184:JNZ327660 JXV262184:JXV327660 KHR262184:KHR327660 KRN262184:KRN327660 LBJ262184:LBJ327660 LLF262184:LLF327660 LVB262184:LVB327660 MEX262184:MEX327660 MOT262184:MOT327660 MYP262184:MYP327660 NIL262184:NIL327660 NSH262184:NSH327660 OCD262184:OCD327660 OLZ262184:OLZ327660 OVV262184:OVV327660 PFR262184:PFR327660 PPN262184:PPN327660 PZJ262184:PZJ327660 QJF262184:QJF327660 QTB262184:QTB327660 RCX262184:RCX327660 RMT262184:RMT327660 RWP262184:RWP327660 SGL262184:SGL327660 SQH262184:SQH327660 TAD262184:TAD327660 TJZ262184:TJZ327660 TTV262184:TTV327660 UDR262184:UDR327660 UNN262184:UNN327660 UXJ262184:UXJ327660 VHF262184:VHF327660 VRB262184:VRB327660 WAX262184:WAX327660 WKT262184:WKT327660 WUP262184:WUP327660 ID327720:ID393196 RZ327720:RZ393196 ABV327720:ABV393196 ALR327720:ALR393196 AVN327720:AVN393196 BFJ327720:BFJ393196 BPF327720:BPF393196 BZB327720:BZB393196 CIX327720:CIX393196 CST327720:CST393196 DCP327720:DCP393196 DML327720:DML393196 DWH327720:DWH393196 EGD327720:EGD393196 EPZ327720:EPZ393196 EZV327720:EZV393196 FJR327720:FJR393196 FTN327720:FTN393196 GDJ327720:GDJ393196 GNF327720:GNF393196 GXB327720:GXB393196 HGX327720:HGX393196 HQT327720:HQT393196 IAP327720:IAP393196 IKL327720:IKL393196 IUH327720:IUH393196 JED327720:JED393196 JNZ327720:JNZ393196 JXV327720:JXV393196 KHR327720:KHR393196 KRN327720:KRN393196 LBJ327720:LBJ393196 LLF327720:LLF393196 LVB327720:LVB393196 MEX327720:MEX393196 MOT327720:MOT393196 MYP327720:MYP393196 NIL327720:NIL393196 NSH327720:NSH393196 OCD327720:OCD393196 OLZ327720:OLZ393196 OVV327720:OVV393196 PFR327720:PFR393196 PPN327720:PPN393196 PZJ327720:PZJ393196 QJF327720:QJF393196 QTB327720:QTB393196 RCX327720:RCX393196 RMT327720:RMT393196 RWP327720:RWP393196 SGL327720:SGL393196 SQH327720:SQH393196 TAD327720:TAD393196 TJZ327720:TJZ393196 TTV327720:TTV393196 UDR327720:UDR393196 UNN327720:UNN393196 UXJ327720:UXJ393196 VHF327720:VHF393196 VRB327720:VRB393196 WAX327720:WAX393196 WKT327720:WKT393196 WUP327720:WUP393196 ID393256:ID458732 RZ393256:RZ458732 ABV393256:ABV458732 ALR393256:ALR458732 AVN393256:AVN458732 BFJ393256:BFJ458732 BPF393256:BPF458732 BZB393256:BZB458732 CIX393256:CIX458732 CST393256:CST458732 DCP393256:DCP458732 DML393256:DML458732 DWH393256:DWH458732 EGD393256:EGD458732 EPZ393256:EPZ458732 EZV393256:EZV458732 FJR393256:FJR458732 FTN393256:FTN458732 GDJ393256:GDJ458732 GNF393256:GNF458732 GXB393256:GXB458732 HGX393256:HGX458732 HQT393256:HQT458732 IAP393256:IAP458732 IKL393256:IKL458732 IUH393256:IUH458732 JED393256:JED458732 JNZ393256:JNZ458732 JXV393256:JXV458732 KHR393256:KHR458732 KRN393256:KRN458732 LBJ393256:LBJ458732 LLF393256:LLF458732 LVB393256:LVB458732 MEX393256:MEX458732 MOT393256:MOT458732 MYP393256:MYP458732 NIL393256:NIL458732 NSH393256:NSH458732 OCD393256:OCD458732 OLZ393256:OLZ458732 OVV393256:OVV458732 PFR393256:PFR458732 PPN393256:PPN458732 PZJ393256:PZJ458732 QJF393256:QJF458732 QTB393256:QTB458732 RCX393256:RCX458732 RMT393256:RMT458732 RWP393256:RWP458732 SGL393256:SGL458732 SQH393256:SQH458732 TAD393256:TAD458732 TJZ393256:TJZ458732 TTV393256:TTV458732 UDR393256:UDR458732 UNN393256:UNN458732 UXJ393256:UXJ458732 VHF393256:VHF458732 VRB393256:VRB458732 WAX393256:WAX458732 WKT393256:WKT458732 WUP393256:WUP458732 ID458792:ID524268 RZ458792:RZ524268 ABV458792:ABV524268 ALR458792:ALR524268 AVN458792:AVN524268 BFJ458792:BFJ524268 BPF458792:BPF524268 BZB458792:BZB524268 CIX458792:CIX524268 CST458792:CST524268 DCP458792:DCP524268 DML458792:DML524268 DWH458792:DWH524268 EGD458792:EGD524268 EPZ458792:EPZ524268 EZV458792:EZV524268 FJR458792:FJR524268 FTN458792:FTN524268 GDJ458792:GDJ524268 GNF458792:GNF524268 GXB458792:GXB524268 HGX458792:HGX524268 HQT458792:HQT524268 IAP458792:IAP524268 IKL458792:IKL524268 IUH458792:IUH524268 JED458792:JED524268 JNZ458792:JNZ524268 JXV458792:JXV524268 KHR458792:KHR524268 KRN458792:KRN524268 LBJ458792:LBJ524268 LLF458792:LLF524268 LVB458792:LVB524268 MEX458792:MEX524268 MOT458792:MOT524268 MYP458792:MYP524268 NIL458792:NIL524268 NSH458792:NSH524268 OCD458792:OCD524268 OLZ458792:OLZ524268 OVV458792:OVV524268 PFR458792:PFR524268 PPN458792:PPN524268 PZJ458792:PZJ524268 QJF458792:QJF524268 QTB458792:QTB524268 RCX458792:RCX524268 RMT458792:RMT524268 RWP458792:RWP524268 SGL458792:SGL524268 SQH458792:SQH524268 TAD458792:TAD524268 TJZ458792:TJZ524268 TTV458792:TTV524268 UDR458792:UDR524268 UNN458792:UNN524268 UXJ458792:UXJ524268 VHF458792:VHF524268 VRB458792:VRB524268 WAX458792:WAX524268 WKT458792:WKT524268 WUP458792:WUP524268 ID524328:ID589804 RZ524328:RZ589804 ABV524328:ABV589804 ALR524328:ALR589804 AVN524328:AVN589804 BFJ524328:BFJ589804 BPF524328:BPF589804 BZB524328:BZB589804 CIX524328:CIX589804 CST524328:CST589804 DCP524328:DCP589804 DML524328:DML589804 DWH524328:DWH589804 EGD524328:EGD589804 EPZ524328:EPZ589804 EZV524328:EZV589804 FJR524328:FJR589804 FTN524328:FTN589804 GDJ524328:GDJ589804 GNF524328:GNF589804 GXB524328:GXB589804 HGX524328:HGX589804 HQT524328:HQT589804 IAP524328:IAP589804 IKL524328:IKL589804 IUH524328:IUH589804 JED524328:JED589804 JNZ524328:JNZ589804 JXV524328:JXV589804 KHR524328:KHR589804 KRN524328:KRN589804 LBJ524328:LBJ589804 LLF524328:LLF589804 LVB524328:LVB589804 MEX524328:MEX589804 MOT524328:MOT589804 MYP524328:MYP589804 NIL524328:NIL589804 NSH524328:NSH589804 OCD524328:OCD589804 OLZ524328:OLZ589804 OVV524328:OVV589804 PFR524328:PFR589804 PPN524328:PPN589804 PZJ524328:PZJ589804 QJF524328:QJF589804 QTB524328:QTB589804 RCX524328:RCX589804 RMT524328:RMT589804 RWP524328:RWP589804 SGL524328:SGL589804 SQH524328:SQH589804 TAD524328:TAD589804 TJZ524328:TJZ589804 TTV524328:TTV589804 UDR524328:UDR589804 UNN524328:UNN589804 UXJ524328:UXJ589804 VHF524328:VHF589804 VRB524328:VRB589804 WAX524328:WAX589804 WKT524328:WKT589804 WUP524328:WUP589804 ID589864:ID655340 RZ589864:RZ655340 ABV589864:ABV655340 ALR589864:ALR655340 AVN589864:AVN655340 BFJ589864:BFJ655340 BPF589864:BPF655340 BZB589864:BZB655340 CIX589864:CIX655340 CST589864:CST655340 DCP589864:DCP655340 DML589864:DML655340 DWH589864:DWH655340 EGD589864:EGD655340 EPZ589864:EPZ655340 EZV589864:EZV655340 FJR589864:FJR655340 FTN589864:FTN655340 GDJ589864:GDJ655340 GNF589864:GNF655340 GXB589864:GXB655340 HGX589864:HGX655340 HQT589864:HQT655340 IAP589864:IAP655340 IKL589864:IKL655340 IUH589864:IUH655340 JED589864:JED655340 JNZ589864:JNZ655340 JXV589864:JXV655340 KHR589864:KHR655340 KRN589864:KRN655340 LBJ589864:LBJ655340 LLF589864:LLF655340 LVB589864:LVB655340 MEX589864:MEX655340 MOT589864:MOT655340 MYP589864:MYP655340 NIL589864:NIL655340 NSH589864:NSH655340 OCD589864:OCD655340 OLZ589864:OLZ655340 OVV589864:OVV655340 PFR589864:PFR655340 PPN589864:PPN655340 PZJ589864:PZJ655340 QJF589864:QJF655340 QTB589864:QTB655340 RCX589864:RCX655340 RMT589864:RMT655340 RWP589864:RWP655340 SGL589864:SGL655340 SQH589864:SQH655340 TAD589864:TAD655340 TJZ589864:TJZ655340 TTV589864:TTV655340 UDR589864:UDR655340 UNN589864:UNN655340 UXJ589864:UXJ655340 VHF589864:VHF655340 VRB589864:VRB655340 WAX589864:WAX655340 WKT589864:WKT655340 WUP589864:WUP655340 ID655400:ID720876 RZ655400:RZ720876 ABV655400:ABV720876 ALR655400:ALR720876 AVN655400:AVN720876 BFJ655400:BFJ720876 BPF655400:BPF720876 BZB655400:BZB720876 CIX655400:CIX720876 CST655400:CST720876 DCP655400:DCP720876 DML655400:DML720876 DWH655400:DWH720876 EGD655400:EGD720876 EPZ655400:EPZ720876 EZV655400:EZV720876 FJR655400:FJR720876 FTN655400:FTN720876 GDJ655400:GDJ720876 GNF655400:GNF720876 GXB655400:GXB720876 HGX655400:HGX720876 HQT655400:HQT720876 IAP655400:IAP720876 IKL655400:IKL720876 IUH655400:IUH720876 JED655400:JED720876 JNZ655400:JNZ720876 JXV655400:JXV720876 KHR655400:KHR720876 KRN655400:KRN720876 LBJ655400:LBJ720876 LLF655400:LLF720876 LVB655400:LVB720876 MEX655400:MEX720876 MOT655400:MOT720876 MYP655400:MYP720876 NIL655400:NIL720876 NSH655400:NSH720876 OCD655400:OCD720876 OLZ655400:OLZ720876 OVV655400:OVV720876 PFR655400:PFR720876 PPN655400:PPN720876 PZJ655400:PZJ720876 QJF655400:QJF720876 QTB655400:QTB720876 RCX655400:RCX720876 RMT655400:RMT720876 RWP655400:RWP720876 SGL655400:SGL720876 SQH655400:SQH720876 TAD655400:TAD720876 TJZ655400:TJZ720876 TTV655400:TTV720876 UDR655400:UDR720876 UNN655400:UNN720876 UXJ655400:UXJ720876 VHF655400:VHF720876 VRB655400:VRB720876 WAX655400:WAX720876 WKT655400:WKT720876 WUP655400:WUP720876 ID720936:ID786412 RZ720936:RZ786412 ABV720936:ABV786412 ALR720936:ALR786412 AVN720936:AVN786412 BFJ720936:BFJ786412 BPF720936:BPF786412 BZB720936:BZB786412 CIX720936:CIX786412 CST720936:CST786412 DCP720936:DCP786412 DML720936:DML786412 DWH720936:DWH786412 EGD720936:EGD786412 EPZ720936:EPZ786412 EZV720936:EZV786412 FJR720936:FJR786412 FTN720936:FTN786412 GDJ720936:GDJ786412 GNF720936:GNF786412 GXB720936:GXB786412 HGX720936:HGX786412 HQT720936:HQT786412 IAP720936:IAP786412 IKL720936:IKL786412 IUH720936:IUH786412 JED720936:JED786412 JNZ720936:JNZ786412 JXV720936:JXV786412 KHR720936:KHR786412 KRN720936:KRN786412 LBJ720936:LBJ786412 LLF720936:LLF786412 LVB720936:LVB786412 MEX720936:MEX786412 MOT720936:MOT786412 MYP720936:MYP786412 NIL720936:NIL786412 NSH720936:NSH786412 OCD720936:OCD786412 OLZ720936:OLZ786412 OVV720936:OVV786412 PFR720936:PFR786412 PPN720936:PPN786412 PZJ720936:PZJ786412 QJF720936:QJF786412 QTB720936:QTB786412 RCX720936:RCX786412 RMT720936:RMT786412 RWP720936:RWP786412 SGL720936:SGL786412 SQH720936:SQH786412 TAD720936:TAD786412 TJZ720936:TJZ786412 TTV720936:TTV786412 UDR720936:UDR786412 UNN720936:UNN786412 UXJ720936:UXJ786412 VHF720936:VHF786412 VRB720936:VRB786412 WAX720936:WAX786412 WKT720936:WKT786412 WUP720936:WUP786412 ID786472:ID851948 RZ786472:RZ851948 ABV786472:ABV851948 ALR786472:ALR851948 AVN786472:AVN851948 BFJ786472:BFJ851948 BPF786472:BPF851948 BZB786472:BZB851948 CIX786472:CIX851948 CST786472:CST851948 DCP786472:DCP851948 DML786472:DML851948 DWH786472:DWH851948 EGD786472:EGD851948 EPZ786472:EPZ851948 EZV786472:EZV851948 FJR786472:FJR851948 FTN786472:FTN851948 GDJ786472:GDJ851948 GNF786472:GNF851948 GXB786472:GXB851948 HGX786472:HGX851948 HQT786472:HQT851948 IAP786472:IAP851948 IKL786472:IKL851948 IUH786472:IUH851948 JED786472:JED851948 JNZ786472:JNZ851948 JXV786472:JXV851948 KHR786472:KHR851948 KRN786472:KRN851948 LBJ786472:LBJ851948 LLF786472:LLF851948 LVB786472:LVB851948 MEX786472:MEX851948 MOT786472:MOT851948 MYP786472:MYP851948 NIL786472:NIL851948 NSH786472:NSH851948 OCD786472:OCD851948 OLZ786472:OLZ851948 OVV786472:OVV851948 PFR786472:PFR851948 PPN786472:PPN851948 PZJ786472:PZJ851948 QJF786472:QJF851948 QTB786472:QTB851948 RCX786472:RCX851948 RMT786472:RMT851948 RWP786472:RWP851948 SGL786472:SGL851948 SQH786472:SQH851948 TAD786472:TAD851948 TJZ786472:TJZ851948 TTV786472:TTV851948 UDR786472:UDR851948 UNN786472:UNN851948 UXJ786472:UXJ851948 VHF786472:VHF851948 VRB786472:VRB851948 WAX786472:WAX851948 WKT786472:WKT851948 WUP786472:WUP851948 ID852008:ID917484 RZ852008:RZ917484 ABV852008:ABV917484 ALR852008:ALR917484 AVN852008:AVN917484 BFJ852008:BFJ917484 BPF852008:BPF917484 BZB852008:BZB917484 CIX852008:CIX917484 CST852008:CST917484 DCP852008:DCP917484 DML852008:DML917484 DWH852008:DWH917484 EGD852008:EGD917484 EPZ852008:EPZ917484 EZV852008:EZV917484 FJR852008:FJR917484 FTN852008:FTN917484 GDJ852008:GDJ917484 GNF852008:GNF917484 GXB852008:GXB917484 HGX852008:HGX917484 HQT852008:HQT917484 IAP852008:IAP917484 IKL852008:IKL917484 IUH852008:IUH917484 JED852008:JED917484 JNZ852008:JNZ917484 JXV852008:JXV917484 KHR852008:KHR917484 KRN852008:KRN917484 LBJ852008:LBJ917484 LLF852008:LLF917484 LVB852008:LVB917484 MEX852008:MEX917484 MOT852008:MOT917484 MYP852008:MYP917484 NIL852008:NIL917484 NSH852008:NSH917484 OCD852008:OCD917484 OLZ852008:OLZ917484 OVV852008:OVV917484 PFR852008:PFR917484 PPN852008:PPN917484 PZJ852008:PZJ917484 QJF852008:QJF917484 QTB852008:QTB917484 RCX852008:RCX917484 RMT852008:RMT917484 RWP852008:RWP917484 SGL852008:SGL917484 SQH852008:SQH917484 TAD852008:TAD917484 TJZ852008:TJZ917484 TTV852008:TTV917484 UDR852008:UDR917484 UNN852008:UNN917484 UXJ852008:UXJ917484 VHF852008:VHF917484 VRB852008:VRB917484 WAX852008:WAX917484 WKT852008:WKT917484 WUP852008:WUP917484 ID917544:ID983020 RZ917544:RZ983020 ABV917544:ABV983020 ALR917544:ALR983020 AVN917544:AVN983020 BFJ917544:BFJ983020 BPF917544:BPF983020 BZB917544:BZB983020 CIX917544:CIX983020 CST917544:CST983020 DCP917544:DCP983020 DML917544:DML983020 DWH917544:DWH983020 EGD917544:EGD983020 EPZ917544:EPZ983020 EZV917544:EZV983020 FJR917544:FJR983020 FTN917544:FTN983020 GDJ917544:GDJ983020 GNF917544:GNF983020 GXB917544:GXB983020 HGX917544:HGX983020 HQT917544:HQT983020 IAP917544:IAP983020 IKL917544:IKL983020 IUH917544:IUH983020 JED917544:JED983020 JNZ917544:JNZ983020 JXV917544:JXV983020 KHR917544:KHR983020 KRN917544:KRN983020 LBJ917544:LBJ983020 LLF917544:LLF983020 LVB917544:LVB983020 MEX917544:MEX983020 MOT917544:MOT983020 MYP917544:MYP983020 NIL917544:NIL983020 NSH917544:NSH983020 OCD917544:OCD983020 OLZ917544:OLZ983020 OVV917544:OVV983020 PFR917544:PFR983020 PPN917544:PPN983020 PZJ917544:PZJ983020 QJF917544:QJF983020 QTB917544:QTB983020 RCX917544:RCX983020 RMT917544:RMT983020 RWP917544:RWP983020 SGL917544:SGL983020 SQH917544:SQH983020 TAD917544:TAD983020 TJZ917544:TJZ983020 TTV917544:TTV983020 UDR917544:UDR983020 UNN917544:UNN983020 UXJ917544:UXJ983020 VHF917544:VHF983020 VRB917544:VRB983020 WAX917544:WAX983020 WKT917544:WKT983020 WUP917544:WUP983020 ID983080:ID1048556 RZ983080:RZ1048556 ABV983080:ABV1048556 ALR983080:ALR1048556 AVN983080:AVN1048556 BFJ983080:BFJ1048556 BPF983080:BPF1048556 BZB983080:BZB1048556 CIX983080:CIX1048556 CST983080:CST1048556 DCP983080:DCP1048556 DML983080:DML1048556 DWH983080:DWH1048556 EGD983080:EGD1048556 EPZ983080:EPZ1048556 EZV983080:EZV1048556 FJR983080:FJR1048556 FTN983080:FTN1048556 GDJ983080:GDJ1048556 GNF983080:GNF1048556 GXB983080:GXB1048556 HGX983080:HGX1048556 HQT983080:HQT1048556 IAP983080:IAP1048556 IKL983080:IKL1048556 IUH983080:IUH1048556 JED983080:JED1048556 JNZ983080:JNZ1048556 JXV983080:JXV1048556 KHR983080:KHR1048556 KRN983080:KRN1048556 LBJ983080:LBJ1048556 LLF983080:LLF1048556 LVB983080:LVB1048556 MEX983080:MEX1048556 MOT983080:MOT1048556 MYP983080:MYP1048556 NIL983080:NIL1048556 NSH983080:NSH1048556 OCD983080:OCD1048556 OLZ983080:OLZ1048556 OVV983080:OVV1048556 PFR983080:PFR1048556 PPN983080:PPN1048556 PZJ983080:PZJ1048556 QJF983080:QJF1048556 QTB983080:QTB1048556 RCX983080:RCX1048556 RMT983080:RMT1048556 RWP983080:RWP1048556 SGL983080:SGL1048556 SQH983080:SQH1048556 TAD983080:TAD1048556 TJZ983080:TJZ1048556 TTV983080:TTV1048556 UDR983080:UDR1048556 UNN983080:UNN1048556 UXJ983080:UXJ1048556 VHF983080:VHF1048556 VRB983080:VRB1048556 WAX983080:WAX1048556 WKT983080:WKT1048556 WUP983080:WUP1048556 IC65580:IC131056 RY65580:RY131056 ABU65580:ABU131056 ALQ65580:ALQ131056 AVM65580:AVM131056 BFI65580:BFI131056 BPE65580:BPE131056 BZA65580:BZA131056 CIW65580:CIW131056 CSS65580:CSS131056 DCO65580:DCO131056 DMK65580:DMK131056 DWG65580:DWG131056 EGC65580:EGC131056 EPY65580:EPY131056 EZU65580:EZU131056 FJQ65580:FJQ131056 FTM65580:FTM131056 GDI65580:GDI131056 GNE65580:GNE131056 GXA65580:GXA131056 HGW65580:HGW131056 HQS65580:HQS131056 IAO65580:IAO131056 IKK65580:IKK131056 IUG65580:IUG131056 JEC65580:JEC131056 JNY65580:JNY131056 JXU65580:JXU131056 KHQ65580:KHQ131056 KRM65580:KRM131056 LBI65580:LBI131056 LLE65580:LLE131056 LVA65580:LVA131056 MEW65580:MEW131056 MOS65580:MOS131056 MYO65580:MYO131056 NIK65580:NIK131056 NSG65580:NSG131056 OCC65580:OCC131056 OLY65580:OLY131056 OVU65580:OVU131056 PFQ65580:PFQ131056 PPM65580:PPM131056 PZI65580:PZI131056 QJE65580:QJE131056 QTA65580:QTA131056 RCW65580:RCW131056 RMS65580:RMS131056 RWO65580:RWO131056 SGK65580:SGK131056 SQG65580:SQG131056 TAC65580:TAC131056 TJY65580:TJY131056 TTU65580:TTU131056 UDQ65580:UDQ131056 UNM65580:UNM131056 UXI65580:UXI131056 VHE65580:VHE131056 VRA65580:VRA131056 WAW65580:WAW131056 WKS65580:WKS131056 WUO65580:WUO131056 IC131116:IC196592 RY131116:RY196592 ABU131116:ABU196592 ALQ131116:ALQ196592 AVM131116:AVM196592 BFI131116:BFI196592 BPE131116:BPE196592 BZA131116:BZA196592 CIW131116:CIW196592 CSS131116:CSS196592 DCO131116:DCO196592 DMK131116:DMK196592 DWG131116:DWG196592 EGC131116:EGC196592 EPY131116:EPY196592 EZU131116:EZU196592 FJQ131116:FJQ196592 FTM131116:FTM196592 GDI131116:GDI196592 GNE131116:GNE196592 GXA131116:GXA196592 HGW131116:HGW196592 HQS131116:HQS196592 IAO131116:IAO196592 IKK131116:IKK196592 IUG131116:IUG196592 JEC131116:JEC196592 JNY131116:JNY196592 JXU131116:JXU196592 KHQ131116:KHQ196592 KRM131116:KRM196592 LBI131116:LBI196592 LLE131116:LLE196592 LVA131116:LVA196592 MEW131116:MEW196592 MOS131116:MOS196592 MYO131116:MYO196592 NIK131116:NIK196592 NSG131116:NSG196592 OCC131116:OCC196592 OLY131116:OLY196592 OVU131116:OVU196592 PFQ131116:PFQ196592 PPM131116:PPM196592 PZI131116:PZI196592 QJE131116:QJE196592 QTA131116:QTA196592 RCW131116:RCW196592 RMS131116:RMS196592 RWO131116:RWO196592 SGK131116:SGK196592 SQG131116:SQG196592 TAC131116:TAC196592 TJY131116:TJY196592 TTU131116:TTU196592 UDQ131116:UDQ196592 UNM131116:UNM196592 UXI131116:UXI196592 VHE131116:VHE196592 VRA131116:VRA196592 WAW131116:WAW196592 WKS131116:WKS196592 WUO131116:WUO196592 IC196652:IC262128 RY196652:RY262128 ABU196652:ABU262128 ALQ196652:ALQ262128 AVM196652:AVM262128 BFI196652:BFI262128 BPE196652:BPE262128 BZA196652:BZA262128 CIW196652:CIW262128 CSS196652:CSS262128 DCO196652:DCO262128 DMK196652:DMK262128 DWG196652:DWG262128 EGC196652:EGC262128 EPY196652:EPY262128 EZU196652:EZU262128 FJQ196652:FJQ262128 FTM196652:FTM262128 GDI196652:GDI262128 GNE196652:GNE262128 GXA196652:GXA262128 HGW196652:HGW262128 HQS196652:HQS262128 IAO196652:IAO262128 IKK196652:IKK262128 IUG196652:IUG262128 JEC196652:JEC262128 JNY196652:JNY262128 JXU196652:JXU262128 KHQ196652:KHQ262128 KRM196652:KRM262128 LBI196652:LBI262128 LLE196652:LLE262128 LVA196652:LVA262128 MEW196652:MEW262128 MOS196652:MOS262128 MYO196652:MYO262128 NIK196652:NIK262128 NSG196652:NSG262128 OCC196652:OCC262128 OLY196652:OLY262128 OVU196652:OVU262128 PFQ196652:PFQ262128 PPM196652:PPM262128 PZI196652:PZI262128 QJE196652:QJE262128 QTA196652:QTA262128 RCW196652:RCW262128 RMS196652:RMS262128 RWO196652:RWO262128 SGK196652:SGK262128 SQG196652:SQG262128 TAC196652:TAC262128 TJY196652:TJY262128 TTU196652:TTU262128 UDQ196652:UDQ262128 UNM196652:UNM262128 UXI196652:UXI262128 VHE196652:VHE262128 VRA196652:VRA262128 WAW196652:WAW262128 WKS196652:WKS262128 WUO196652:WUO262128 IC262188:IC327664 RY262188:RY327664 ABU262188:ABU327664 ALQ262188:ALQ327664 AVM262188:AVM327664 BFI262188:BFI327664 BPE262188:BPE327664 BZA262188:BZA327664 CIW262188:CIW327664 CSS262188:CSS327664 DCO262188:DCO327664 DMK262188:DMK327664 DWG262188:DWG327664 EGC262188:EGC327664 EPY262188:EPY327664 EZU262188:EZU327664 FJQ262188:FJQ327664 FTM262188:FTM327664 GDI262188:GDI327664 GNE262188:GNE327664 GXA262188:GXA327664 HGW262188:HGW327664 HQS262188:HQS327664 IAO262188:IAO327664 IKK262188:IKK327664 IUG262188:IUG327664 JEC262188:JEC327664 JNY262188:JNY327664 JXU262188:JXU327664 KHQ262188:KHQ327664 KRM262188:KRM327664 LBI262188:LBI327664 LLE262188:LLE327664 LVA262188:LVA327664 MEW262188:MEW327664 MOS262188:MOS327664 MYO262188:MYO327664 NIK262188:NIK327664 NSG262188:NSG327664 OCC262188:OCC327664 OLY262188:OLY327664 OVU262188:OVU327664 PFQ262188:PFQ327664 PPM262188:PPM327664 PZI262188:PZI327664 QJE262188:QJE327664 QTA262188:QTA327664 RCW262188:RCW327664 RMS262188:RMS327664 RWO262188:RWO327664 SGK262188:SGK327664 SQG262188:SQG327664 TAC262188:TAC327664 TJY262188:TJY327664 TTU262188:TTU327664 UDQ262188:UDQ327664 UNM262188:UNM327664 UXI262188:UXI327664 VHE262188:VHE327664 VRA262188:VRA327664 WAW262188:WAW327664 WKS262188:WKS327664 WUO262188:WUO327664 IC327724:IC393200 RY327724:RY393200 ABU327724:ABU393200 ALQ327724:ALQ393200 AVM327724:AVM393200 BFI327724:BFI393200 BPE327724:BPE393200 BZA327724:BZA393200 CIW327724:CIW393200 CSS327724:CSS393200 DCO327724:DCO393200 DMK327724:DMK393200 DWG327724:DWG393200 EGC327724:EGC393200 EPY327724:EPY393200 EZU327724:EZU393200 FJQ327724:FJQ393200 FTM327724:FTM393200 GDI327724:GDI393200 GNE327724:GNE393200 GXA327724:GXA393200 HGW327724:HGW393200 HQS327724:HQS393200 IAO327724:IAO393200 IKK327724:IKK393200 IUG327724:IUG393200 JEC327724:JEC393200 JNY327724:JNY393200 JXU327724:JXU393200 KHQ327724:KHQ393200 KRM327724:KRM393200 LBI327724:LBI393200 LLE327724:LLE393200 LVA327724:LVA393200 MEW327724:MEW393200 MOS327724:MOS393200 MYO327724:MYO393200 NIK327724:NIK393200 NSG327724:NSG393200 OCC327724:OCC393200 OLY327724:OLY393200 OVU327724:OVU393200 PFQ327724:PFQ393200 PPM327724:PPM393200 PZI327724:PZI393200 QJE327724:QJE393200 QTA327724:QTA393200 RCW327724:RCW393200 RMS327724:RMS393200 RWO327724:RWO393200 SGK327724:SGK393200 SQG327724:SQG393200 TAC327724:TAC393200 TJY327724:TJY393200 TTU327724:TTU393200 UDQ327724:UDQ393200 UNM327724:UNM393200 UXI327724:UXI393200 VHE327724:VHE393200 VRA327724:VRA393200 WAW327724:WAW393200 WKS327724:WKS393200 WUO327724:WUO393200 IC393260:IC458736 RY393260:RY458736 ABU393260:ABU458736 ALQ393260:ALQ458736 AVM393260:AVM458736 BFI393260:BFI458736 BPE393260:BPE458736 BZA393260:BZA458736 CIW393260:CIW458736 CSS393260:CSS458736 DCO393260:DCO458736 DMK393260:DMK458736 DWG393260:DWG458736 EGC393260:EGC458736 EPY393260:EPY458736 EZU393260:EZU458736 FJQ393260:FJQ458736 FTM393260:FTM458736 GDI393260:GDI458736 GNE393260:GNE458736 GXA393260:GXA458736 HGW393260:HGW458736 HQS393260:HQS458736 IAO393260:IAO458736 IKK393260:IKK458736 IUG393260:IUG458736 JEC393260:JEC458736 JNY393260:JNY458736 JXU393260:JXU458736 KHQ393260:KHQ458736 KRM393260:KRM458736 LBI393260:LBI458736 LLE393260:LLE458736 LVA393260:LVA458736 MEW393260:MEW458736 MOS393260:MOS458736 MYO393260:MYO458736 NIK393260:NIK458736 NSG393260:NSG458736 OCC393260:OCC458736 OLY393260:OLY458736 OVU393260:OVU458736 PFQ393260:PFQ458736 PPM393260:PPM458736 PZI393260:PZI458736 QJE393260:QJE458736 QTA393260:QTA458736 RCW393260:RCW458736 RMS393260:RMS458736 RWO393260:RWO458736 SGK393260:SGK458736 SQG393260:SQG458736 TAC393260:TAC458736 TJY393260:TJY458736 TTU393260:TTU458736 UDQ393260:UDQ458736 UNM393260:UNM458736 UXI393260:UXI458736 VHE393260:VHE458736 VRA393260:VRA458736 WAW393260:WAW458736 WKS393260:WKS458736 WUO393260:WUO458736 IC458796:IC524272 RY458796:RY524272 ABU458796:ABU524272 ALQ458796:ALQ524272 AVM458796:AVM524272 BFI458796:BFI524272 BPE458796:BPE524272 BZA458796:BZA524272 CIW458796:CIW524272 CSS458796:CSS524272 DCO458796:DCO524272 DMK458796:DMK524272 DWG458796:DWG524272 EGC458796:EGC524272 EPY458796:EPY524272 EZU458796:EZU524272 FJQ458796:FJQ524272 FTM458796:FTM524272 GDI458796:GDI524272 GNE458796:GNE524272 GXA458796:GXA524272 HGW458796:HGW524272 HQS458796:HQS524272 IAO458796:IAO524272 IKK458796:IKK524272 IUG458796:IUG524272 JEC458796:JEC524272 JNY458796:JNY524272 JXU458796:JXU524272 KHQ458796:KHQ524272 KRM458796:KRM524272 LBI458796:LBI524272 LLE458796:LLE524272 LVA458796:LVA524272 MEW458796:MEW524272 MOS458796:MOS524272 MYO458796:MYO524272 NIK458796:NIK524272 NSG458796:NSG524272 OCC458796:OCC524272 OLY458796:OLY524272 OVU458796:OVU524272 PFQ458796:PFQ524272 PPM458796:PPM524272 PZI458796:PZI524272 QJE458796:QJE524272 QTA458796:QTA524272 RCW458796:RCW524272 RMS458796:RMS524272 RWO458796:RWO524272 SGK458796:SGK524272 SQG458796:SQG524272 TAC458796:TAC524272 TJY458796:TJY524272 TTU458796:TTU524272 UDQ458796:UDQ524272 UNM458796:UNM524272 UXI458796:UXI524272 VHE458796:VHE524272 VRA458796:VRA524272 WAW458796:WAW524272 WKS458796:WKS524272 WUO458796:WUO524272 IC524332:IC589808 RY524332:RY589808 ABU524332:ABU589808 ALQ524332:ALQ589808 AVM524332:AVM589808 BFI524332:BFI589808 BPE524332:BPE589808 BZA524332:BZA589808 CIW524332:CIW589808 CSS524332:CSS589808 DCO524332:DCO589808 DMK524332:DMK589808 DWG524332:DWG589808 EGC524332:EGC589808 EPY524332:EPY589808 EZU524332:EZU589808 FJQ524332:FJQ589808 FTM524332:FTM589808 GDI524332:GDI589808 GNE524332:GNE589808 GXA524332:GXA589808 HGW524332:HGW589808 HQS524332:HQS589808 IAO524332:IAO589808 IKK524332:IKK589808 IUG524332:IUG589808 JEC524332:JEC589808 JNY524332:JNY589808 JXU524332:JXU589808 KHQ524332:KHQ589808 KRM524332:KRM589808 LBI524332:LBI589808 LLE524332:LLE589808 LVA524332:LVA589808 MEW524332:MEW589808 MOS524332:MOS589808 MYO524332:MYO589808 NIK524332:NIK589808 NSG524332:NSG589808 OCC524332:OCC589808 OLY524332:OLY589808 OVU524332:OVU589808 PFQ524332:PFQ589808 PPM524332:PPM589808 PZI524332:PZI589808 QJE524332:QJE589808 QTA524332:QTA589808 RCW524332:RCW589808 RMS524332:RMS589808 RWO524332:RWO589808 SGK524332:SGK589808 SQG524332:SQG589808 TAC524332:TAC589808 TJY524332:TJY589808 TTU524332:TTU589808 UDQ524332:UDQ589808 UNM524332:UNM589808 UXI524332:UXI589808 VHE524332:VHE589808 VRA524332:VRA589808 WAW524332:WAW589808 WKS524332:WKS589808 WUO524332:WUO589808 IC589868:IC655344 RY589868:RY655344 ABU589868:ABU655344 ALQ589868:ALQ655344 AVM589868:AVM655344 BFI589868:BFI655344 BPE589868:BPE655344 BZA589868:BZA655344 CIW589868:CIW655344 CSS589868:CSS655344 DCO589868:DCO655344 DMK589868:DMK655344 DWG589868:DWG655344 EGC589868:EGC655344 EPY589868:EPY655344 EZU589868:EZU655344 FJQ589868:FJQ655344 FTM589868:FTM655344 GDI589868:GDI655344 GNE589868:GNE655344 GXA589868:GXA655344 HGW589868:HGW655344 HQS589868:HQS655344 IAO589868:IAO655344 IKK589868:IKK655344 IUG589868:IUG655344 JEC589868:JEC655344 JNY589868:JNY655344 JXU589868:JXU655344 KHQ589868:KHQ655344 KRM589868:KRM655344 LBI589868:LBI655344 LLE589868:LLE655344 LVA589868:LVA655344 MEW589868:MEW655344 MOS589868:MOS655344 MYO589868:MYO655344 NIK589868:NIK655344 NSG589868:NSG655344 OCC589868:OCC655344 OLY589868:OLY655344 OVU589868:OVU655344 PFQ589868:PFQ655344 PPM589868:PPM655344 PZI589868:PZI655344 QJE589868:QJE655344 QTA589868:QTA655344 RCW589868:RCW655344 RMS589868:RMS655344 RWO589868:RWO655344 SGK589868:SGK655344 SQG589868:SQG655344 TAC589868:TAC655344 TJY589868:TJY655344 TTU589868:TTU655344 UDQ589868:UDQ655344 UNM589868:UNM655344 UXI589868:UXI655344 VHE589868:VHE655344 VRA589868:VRA655344 WAW589868:WAW655344 WKS589868:WKS655344 WUO589868:WUO655344 IC655404:IC720880 RY655404:RY720880 ABU655404:ABU720880 ALQ655404:ALQ720880 AVM655404:AVM720880 BFI655404:BFI720880 BPE655404:BPE720880 BZA655404:BZA720880 CIW655404:CIW720880 CSS655404:CSS720880 DCO655404:DCO720880 DMK655404:DMK720880 DWG655404:DWG720880 EGC655404:EGC720880 EPY655404:EPY720880 EZU655404:EZU720880 FJQ655404:FJQ720880 FTM655404:FTM720880 GDI655404:GDI720880 GNE655404:GNE720880 GXA655404:GXA720880 HGW655404:HGW720880 HQS655404:HQS720880 IAO655404:IAO720880 IKK655404:IKK720880 IUG655404:IUG720880 JEC655404:JEC720880 JNY655404:JNY720880 JXU655404:JXU720880 KHQ655404:KHQ720880 KRM655404:KRM720880 LBI655404:LBI720880 LLE655404:LLE720880 LVA655404:LVA720880 MEW655404:MEW720880 MOS655404:MOS720880 MYO655404:MYO720880 NIK655404:NIK720880 NSG655404:NSG720880 OCC655404:OCC720880 OLY655404:OLY720880 OVU655404:OVU720880 PFQ655404:PFQ720880 PPM655404:PPM720880 PZI655404:PZI720880 QJE655404:QJE720880 QTA655404:QTA720880 RCW655404:RCW720880 RMS655404:RMS720880 RWO655404:RWO720880 SGK655404:SGK720880 SQG655404:SQG720880 TAC655404:TAC720880 TJY655404:TJY720880 TTU655404:TTU720880 UDQ655404:UDQ720880 UNM655404:UNM720880 UXI655404:UXI720880 VHE655404:VHE720880 VRA655404:VRA720880 WAW655404:WAW720880 WKS655404:WKS720880 WUO655404:WUO720880 IC720940:IC786416 RY720940:RY786416 ABU720940:ABU786416 ALQ720940:ALQ786416 AVM720940:AVM786416 BFI720940:BFI786416 BPE720940:BPE786416 BZA720940:BZA786416 CIW720940:CIW786416 CSS720940:CSS786416 DCO720940:DCO786416 DMK720940:DMK786416 DWG720940:DWG786416 EGC720940:EGC786416 EPY720940:EPY786416 EZU720940:EZU786416 FJQ720940:FJQ786416 FTM720940:FTM786416 GDI720940:GDI786416 GNE720940:GNE786416 GXA720940:GXA786416 HGW720940:HGW786416 HQS720940:HQS786416 IAO720940:IAO786416 IKK720940:IKK786416 IUG720940:IUG786416 JEC720940:JEC786416 JNY720940:JNY786416 JXU720940:JXU786416 KHQ720940:KHQ786416 KRM720940:KRM786416 LBI720940:LBI786416 LLE720940:LLE786416 LVA720940:LVA786416 MEW720940:MEW786416 MOS720940:MOS786416 MYO720940:MYO786416 NIK720940:NIK786416 NSG720940:NSG786416 OCC720940:OCC786416 OLY720940:OLY786416 OVU720940:OVU786416 PFQ720940:PFQ786416 PPM720940:PPM786416 PZI720940:PZI786416 QJE720940:QJE786416 QTA720940:QTA786416 RCW720940:RCW786416 RMS720940:RMS786416 RWO720940:RWO786416 SGK720940:SGK786416 SQG720940:SQG786416 TAC720940:TAC786416 TJY720940:TJY786416 TTU720940:TTU786416 UDQ720940:UDQ786416 UNM720940:UNM786416 UXI720940:UXI786416 VHE720940:VHE786416 VRA720940:VRA786416 WAW720940:WAW786416 WKS720940:WKS786416 WUO720940:WUO786416 IC786476:IC851952 RY786476:RY851952 ABU786476:ABU851952 ALQ786476:ALQ851952 AVM786476:AVM851952 BFI786476:BFI851952 BPE786476:BPE851952 BZA786476:BZA851952 CIW786476:CIW851952 CSS786476:CSS851952 DCO786476:DCO851952 DMK786476:DMK851952 DWG786476:DWG851952 EGC786476:EGC851952 EPY786476:EPY851952 EZU786476:EZU851952 FJQ786476:FJQ851952 FTM786476:FTM851952 GDI786476:GDI851952 GNE786476:GNE851952 GXA786476:GXA851952 HGW786476:HGW851952 HQS786476:HQS851952 IAO786476:IAO851952 IKK786476:IKK851952 IUG786476:IUG851952 JEC786476:JEC851952 JNY786476:JNY851952 JXU786476:JXU851952 KHQ786476:KHQ851952 KRM786476:KRM851952 LBI786476:LBI851952 LLE786476:LLE851952 LVA786476:LVA851952 MEW786476:MEW851952 MOS786476:MOS851952 MYO786476:MYO851952 NIK786476:NIK851952 NSG786476:NSG851952 OCC786476:OCC851952 OLY786476:OLY851952 OVU786476:OVU851952 PFQ786476:PFQ851952 PPM786476:PPM851952 PZI786476:PZI851952 QJE786476:QJE851952 QTA786476:QTA851952 RCW786476:RCW851952 RMS786476:RMS851952 RWO786476:RWO851952 SGK786476:SGK851952 SQG786476:SQG851952 TAC786476:TAC851952 TJY786476:TJY851952 TTU786476:TTU851952 UDQ786476:UDQ851952 UNM786476:UNM851952 UXI786476:UXI851952 VHE786476:VHE851952 VRA786476:VRA851952 WAW786476:WAW851952 WKS786476:WKS851952 WUO786476:WUO851952 IC852012:IC917488 RY852012:RY917488 ABU852012:ABU917488 ALQ852012:ALQ917488 AVM852012:AVM917488 BFI852012:BFI917488 BPE852012:BPE917488 BZA852012:BZA917488 CIW852012:CIW917488 CSS852012:CSS917488 DCO852012:DCO917488 DMK852012:DMK917488 DWG852012:DWG917488 EGC852012:EGC917488 EPY852012:EPY917488 EZU852012:EZU917488 FJQ852012:FJQ917488 FTM852012:FTM917488 GDI852012:GDI917488 GNE852012:GNE917488 GXA852012:GXA917488 HGW852012:HGW917488 HQS852012:HQS917488 IAO852012:IAO917488 IKK852012:IKK917488 IUG852012:IUG917488 JEC852012:JEC917488 JNY852012:JNY917488 JXU852012:JXU917488 KHQ852012:KHQ917488 KRM852012:KRM917488 LBI852012:LBI917488 LLE852012:LLE917488 LVA852012:LVA917488 MEW852012:MEW917488 MOS852012:MOS917488 MYO852012:MYO917488 NIK852012:NIK917488 NSG852012:NSG917488 OCC852012:OCC917488 OLY852012:OLY917488 OVU852012:OVU917488 PFQ852012:PFQ917488 PPM852012:PPM917488 PZI852012:PZI917488 QJE852012:QJE917488 QTA852012:QTA917488 RCW852012:RCW917488 RMS852012:RMS917488 RWO852012:RWO917488 SGK852012:SGK917488 SQG852012:SQG917488 TAC852012:TAC917488 TJY852012:TJY917488 TTU852012:TTU917488 UDQ852012:UDQ917488 UNM852012:UNM917488 UXI852012:UXI917488 VHE852012:VHE917488 VRA852012:VRA917488 WAW852012:WAW917488 WKS852012:WKS917488 WUO852012:WUO917488 IC917548:IC983024 RY917548:RY983024 ABU917548:ABU983024 ALQ917548:ALQ983024 AVM917548:AVM983024 BFI917548:BFI983024 BPE917548:BPE983024 BZA917548:BZA983024 CIW917548:CIW983024 CSS917548:CSS983024 DCO917548:DCO983024 DMK917548:DMK983024 DWG917548:DWG983024 EGC917548:EGC983024 EPY917548:EPY983024 EZU917548:EZU983024 FJQ917548:FJQ983024 FTM917548:FTM983024 GDI917548:GDI983024 GNE917548:GNE983024 GXA917548:GXA983024 HGW917548:HGW983024 HQS917548:HQS983024 IAO917548:IAO983024 IKK917548:IKK983024 IUG917548:IUG983024 JEC917548:JEC983024 JNY917548:JNY983024 JXU917548:JXU983024 KHQ917548:KHQ983024 KRM917548:KRM983024 LBI917548:LBI983024 LLE917548:LLE983024 LVA917548:LVA983024 MEW917548:MEW983024 MOS917548:MOS983024 MYO917548:MYO983024 NIK917548:NIK983024 NSG917548:NSG983024 OCC917548:OCC983024 OLY917548:OLY983024 OVU917548:OVU983024 PFQ917548:PFQ983024 PPM917548:PPM983024 PZI917548:PZI983024 QJE917548:QJE983024 QTA917548:QTA983024 RCW917548:RCW983024 RMS917548:RMS983024 RWO917548:RWO983024 SGK917548:SGK983024 SQG917548:SQG983024 TAC917548:TAC983024 TJY917548:TJY983024 TTU917548:TTU983024 UDQ917548:UDQ983024 UNM917548:UNM983024 UXI917548:UXI983024 VHE917548:VHE983024 VRA917548:VRA983024 WAW917548:WAW983024 WKS917548:WKS983024 WUO917548:WUO983024 IC983084:IC1048576 RY983084:RY1048576 ABU983084:ABU1048576 ALQ983084:ALQ1048576 AVM983084:AVM1048576 BFI983084:BFI1048576 BPE983084:BPE1048576 BZA983084:BZA1048576 CIW983084:CIW1048576 CSS983084:CSS1048576 DCO983084:DCO1048576 DMK983084:DMK1048576 DWG983084:DWG1048576 EGC983084:EGC1048576 EPY983084:EPY1048576 EZU983084:EZU1048576 FJQ983084:FJQ1048576 FTM983084:FTM1048576 GDI983084:GDI1048576 GNE983084:GNE1048576 GXA983084:GXA1048576 HGW983084:HGW1048576 HQS983084:HQS1048576 IAO983084:IAO1048576 IKK983084:IKK1048576 IUG983084:IUG1048576 JEC983084:JEC1048576 JNY983084:JNY1048576 JXU983084:JXU1048576 KHQ983084:KHQ1048576 KRM983084:KRM1048576 LBI983084:LBI1048576 LLE983084:LLE1048576 LVA983084:LVA1048576 MEW983084:MEW1048576 MOS983084:MOS1048576 MYO983084:MYO1048576 NIK983084:NIK1048576 NSG983084:NSG1048576 OCC983084:OCC1048576 OLY983084:OLY1048576 OVU983084:OVU1048576 PFQ983084:PFQ1048576 PPM983084:PPM1048576 PZI983084:PZI1048576 QJE983084:QJE1048576 QTA983084:QTA1048576 RCW983084:RCW1048576 RMS983084:RMS1048576 RWO983084:RWO1048576 SGK983084:SGK1048576 SQG983084:SQG1048576 TAC983084:TAC1048576 TJY983084:TJY1048576 TTU983084:TTU1048576 UDQ983084:UDQ1048576 UNM983084:UNM1048576 UXI983084:UXI1048576 VHE983084:VHE1048576 VRA983084:VRA1048576 WAW983084:WAW1048576 WKS983084:WKS1048576 WUO983084:WUO1048576 IC65578 RY65578 ABU65578 ALQ65578 AVM65578 BFI65578 BPE65578 BZA65578 CIW65578 CSS65578 DCO65578 DMK65578 DWG65578 EGC65578 EPY65578 EZU65578 FJQ65578 FTM65578 GDI65578 GNE65578 GXA65578 HGW65578 HQS65578 IAO65578 IKK65578 IUG65578 JEC65578 JNY65578 JXU65578 KHQ65578 KRM65578 LBI65578 LLE65578 LVA65578 MEW65578 MOS65578 MYO65578 NIK65578 NSG65578 OCC65578 OLY65578 OVU65578 PFQ65578 PPM65578 PZI65578 QJE65578 QTA65578 RCW65578 RMS65578 RWO65578 SGK65578 SQG65578 TAC65578 TJY65578 TTU65578 UDQ65578 UNM65578 UXI65578 VHE65578 VRA65578 WAW65578 WKS65578 WUO65578 IC131114 RY131114 ABU131114 ALQ131114 AVM131114 BFI131114 BPE131114 BZA131114 CIW131114 CSS131114 DCO131114 DMK131114 DWG131114 EGC131114 EPY131114 EZU131114 FJQ131114 FTM131114 GDI131114 GNE131114 GXA131114 HGW131114 HQS131114 IAO131114 IKK131114 IUG131114 JEC131114 JNY131114 JXU131114 KHQ131114 KRM131114 LBI131114 LLE131114 LVA131114 MEW131114 MOS131114 MYO131114 NIK131114 NSG131114 OCC131114 OLY131114 OVU131114 PFQ131114 PPM131114 PZI131114 QJE131114 QTA131114 RCW131114 RMS131114 RWO131114 SGK131114 SQG131114 TAC131114 TJY131114 TTU131114 UDQ131114 UNM131114 UXI131114 VHE131114 VRA131114 WAW131114 WKS131114 WUO131114 IC196650 RY196650 ABU196650 ALQ196650 AVM196650 BFI196650 BPE196650 BZA196650 CIW196650 CSS196650 DCO196650 DMK196650 DWG196650 EGC196650 EPY196650 EZU196650 FJQ196650 FTM196650 GDI196650 GNE196650 GXA196650 HGW196650 HQS196650 IAO196650 IKK196650 IUG196650 JEC196650 JNY196650 JXU196650 KHQ196650 KRM196650 LBI196650 LLE196650 LVA196650 MEW196650 MOS196650 MYO196650 NIK196650 NSG196650 OCC196650 OLY196650 OVU196650 PFQ196650 PPM196650 PZI196650 QJE196650 QTA196650 RCW196650 RMS196650 RWO196650 SGK196650 SQG196650 TAC196650 TJY196650 TTU196650 UDQ196650 UNM196650 UXI196650 VHE196650 VRA196650 WAW196650 WKS196650 WUO196650 IC262186 RY262186 ABU262186 ALQ262186 AVM262186 BFI262186 BPE262186 BZA262186 CIW262186 CSS262186 DCO262186 DMK262186 DWG262186 EGC262186 EPY262186 EZU262186 FJQ262186 FTM262186 GDI262186 GNE262186 GXA262186 HGW262186 HQS262186 IAO262186 IKK262186 IUG262186 JEC262186 JNY262186 JXU262186 KHQ262186 KRM262186 LBI262186 LLE262186 LVA262186 MEW262186 MOS262186 MYO262186 NIK262186 NSG262186 OCC262186 OLY262186 OVU262186 PFQ262186 PPM262186 PZI262186 QJE262186 QTA262186 RCW262186 RMS262186 RWO262186 SGK262186 SQG262186 TAC262186 TJY262186 TTU262186 UDQ262186 UNM262186 UXI262186 VHE262186 VRA262186 WAW262186 WKS262186 WUO262186 IC327722 RY327722 ABU327722 ALQ327722 AVM327722 BFI327722 BPE327722 BZA327722 CIW327722 CSS327722 DCO327722 DMK327722 DWG327722 EGC327722 EPY327722 EZU327722 FJQ327722 FTM327722 GDI327722 GNE327722 GXA327722 HGW327722 HQS327722 IAO327722 IKK327722 IUG327722 JEC327722 JNY327722 JXU327722 KHQ327722 KRM327722 LBI327722 LLE327722 LVA327722 MEW327722 MOS327722 MYO327722 NIK327722 NSG327722 OCC327722 OLY327722 OVU327722 PFQ327722 PPM327722 PZI327722 QJE327722 QTA327722 RCW327722 RMS327722 RWO327722 SGK327722 SQG327722 TAC327722 TJY327722 TTU327722 UDQ327722 UNM327722 UXI327722 VHE327722 VRA327722 WAW327722 WKS327722 WUO327722 IC393258 RY393258 ABU393258 ALQ393258 AVM393258 BFI393258 BPE393258 BZA393258 CIW393258 CSS393258 DCO393258 DMK393258 DWG393258 EGC393258 EPY393258 EZU393258 FJQ393258 FTM393258 GDI393258 GNE393258 GXA393258 HGW393258 HQS393258 IAO393258 IKK393258 IUG393258 JEC393258 JNY393258 JXU393258 KHQ393258 KRM393258 LBI393258 LLE393258 LVA393258 MEW393258 MOS393258 MYO393258 NIK393258 NSG393258 OCC393258 OLY393258 OVU393258 PFQ393258 PPM393258 PZI393258 QJE393258 QTA393258 RCW393258 RMS393258 RWO393258 SGK393258 SQG393258 TAC393258 TJY393258 TTU393258 UDQ393258 UNM393258 UXI393258 VHE393258 VRA393258 WAW393258 WKS393258 WUO393258 IC458794 RY458794 ABU458794 ALQ458794 AVM458794 BFI458794 BPE458794 BZA458794 CIW458794 CSS458794 DCO458794 DMK458794 DWG458794 EGC458794 EPY458794 EZU458794 FJQ458794 FTM458794 GDI458794 GNE458794 GXA458794 HGW458794 HQS458794 IAO458794 IKK458794 IUG458794 JEC458794 JNY458794 JXU458794 KHQ458794 KRM458794 LBI458794 LLE458794 LVA458794 MEW458794 MOS458794 MYO458794 NIK458794 NSG458794 OCC458794 OLY458794 OVU458794 PFQ458794 PPM458794 PZI458794 QJE458794 QTA458794 RCW458794 RMS458794 RWO458794 SGK458794 SQG458794 TAC458794 TJY458794 TTU458794 UDQ458794 UNM458794 UXI458794 VHE458794 VRA458794 WAW458794 WKS458794 WUO458794 IC524330 RY524330 ABU524330 ALQ524330 AVM524330 BFI524330 BPE524330 BZA524330 CIW524330 CSS524330 DCO524330 DMK524330 DWG524330 EGC524330 EPY524330 EZU524330 FJQ524330 FTM524330 GDI524330 GNE524330 GXA524330 HGW524330 HQS524330 IAO524330 IKK524330 IUG524330 JEC524330 JNY524330 JXU524330 KHQ524330 KRM524330 LBI524330 LLE524330 LVA524330 MEW524330 MOS524330 MYO524330 NIK524330 NSG524330 OCC524330 OLY524330 OVU524330 PFQ524330 PPM524330 PZI524330 QJE524330 QTA524330 RCW524330 RMS524330 RWO524330 SGK524330 SQG524330 TAC524330 TJY524330 TTU524330 UDQ524330 UNM524330 UXI524330 VHE524330 VRA524330 WAW524330 WKS524330 WUO524330 IC589866 RY589866 ABU589866 ALQ589866 AVM589866 BFI589866 BPE589866 BZA589866 CIW589866 CSS589866 DCO589866 DMK589866 DWG589866 EGC589866 EPY589866 EZU589866 FJQ589866 FTM589866 GDI589866 GNE589866 GXA589866 HGW589866 HQS589866 IAO589866 IKK589866 IUG589866 JEC589866 JNY589866 JXU589866 KHQ589866 KRM589866 LBI589866 LLE589866 LVA589866 MEW589866 MOS589866 MYO589866 NIK589866 NSG589866 OCC589866 OLY589866 OVU589866 PFQ589866 PPM589866 PZI589866 QJE589866 QTA589866 RCW589866 RMS589866 RWO589866 SGK589866 SQG589866 TAC589866 TJY589866 TTU589866 UDQ589866 UNM589866 UXI589866 VHE589866 VRA589866 WAW589866 WKS589866 WUO589866 IC655402 RY655402 ABU655402 ALQ655402 AVM655402 BFI655402 BPE655402 BZA655402 CIW655402 CSS655402 DCO655402 DMK655402 DWG655402 EGC655402 EPY655402 EZU655402 FJQ655402 FTM655402 GDI655402 GNE655402 GXA655402 HGW655402 HQS655402 IAO655402 IKK655402 IUG655402 JEC655402 JNY655402 JXU655402 KHQ655402 KRM655402 LBI655402 LLE655402 LVA655402 MEW655402 MOS655402 MYO655402 NIK655402 NSG655402 OCC655402 OLY655402 OVU655402 PFQ655402 PPM655402 PZI655402 QJE655402 QTA655402 RCW655402 RMS655402 RWO655402 SGK655402 SQG655402 TAC655402 TJY655402 TTU655402 UDQ655402 UNM655402 UXI655402 VHE655402 VRA655402 WAW655402 WKS655402 WUO655402 IC720938 RY720938 ABU720938 ALQ720938 AVM720938 BFI720938 BPE720938 BZA720938 CIW720938 CSS720938 DCO720938 DMK720938 DWG720938 EGC720938 EPY720938 EZU720938 FJQ720938 FTM720938 GDI720938 GNE720938 GXA720938 HGW720938 HQS720938 IAO720938 IKK720938 IUG720938 JEC720938 JNY720938 JXU720938 KHQ720938 KRM720938 LBI720938 LLE720938 LVA720938 MEW720938 MOS720938 MYO720938 NIK720938 NSG720938 OCC720938 OLY720938 OVU720938 PFQ720938 PPM720938 PZI720938 QJE720938 QTA720938 RCW720938 RMS720938 RWO720938 SGK720938 SQG720938 TAC720938 TJY720938 TTU720938 UDQ720938 UNM720938 UXI720938 VHE720938 VRA720938 WAW720938 WKS720938 WUO720938 IC786474 RY786474 ABU786474 ALQ786474 AVM786474 BFI786474 BPE786474 BZA786474 CIW786474 CSS786474 DCO786474 DMK786474 DWG786474 EGC786474 EPY786474 EZU786474 FJQ786474 FTM786474 GDI786474 GNE786474 GXA786474 HGW786474 HQS786474 IAO786474 IKK786474 IUG786474 JEC786474 JNY786474 JXU786474 KHQ786474 KRM786474 LBI786474 LLE786474 LVA786474 MEW786474 MOS786474 MYO786474 NIK786474 NSG786474 OCC786474 OLY786474 OVU786474 PFQ786474 PPM786474 PZI786474 QJE786474 QTA786474 RCW786474 RMS786474 RWO786474 SGK786474 SQG786474 TAC786474 TJY786474 TTU786474 UDQ786474 UNM786474 UXI786474 VHE786474 VRA786474 WAW786474 WKS786474 WUO786474 IC852010 RY852010 ABU852010 ALQ852010 AVM852010 BFI852010 BPE852010 BZA852010 CIW852010 CSS852010 DCO852010 DMK852010 DWG852010 EGC852010 EPY852010 EZU852010 FJQ852010 FTM852010 GDI852010 GNE852010 GXA852010 HGW852010 HQS852010 IAO852010 IKK852010 IUG852010 JEC852010 JNY852010 JXU852010 KHQ852010 KRM852010 LBI852010 LLE852010 LVA852010 MEW852010 MOS852010 MYO852010 NIK852010 NSG852010 OCC852010 OLY852010 OVU852010 PFQ852010 PPM852010 PZI852010 QJE852010 QTA852010 RCW852010 RMS852010 RWO852010 SGK852010 SQG852010 TAC852010 TJY852010 TTU852010 UDQ852010 UNM852010 UXI852010 VHE852010 VRA852010 WAW852010 WKS852010 WUO852010 IC917546 RY917546 ABU917546 ALQ917546 AVM917546 BFI917546 BPE917546 BZA917546 CIW917546 CSS917546 DCO917546 DMK917546 DWG917546 EGC917546 EPY917546 EZU917546 FJQ917546 FTM917546 GDI917546 GNE917546 GXA917546 HGW917546 HQS917546 IAO917546 IKK917546 IUG917546 JEC917546 JNY917546 JXU917546 KHQ917546 KRM917546 LBI917546 LLE917546 LVA917546 MEW917546 MOS917546 MYO917546 NIK917546 NSG917546 OCC917546 OLY917546 OVU917546 PFQ917546 PPM917546 PZI917546 QJE917546 QTA917546 RCW917546 RMS917546 RWO917546 SGK917546 SQG917546 TAC917546 TJY917546 TTU917546 UDQ917546 UNM917546 UXI917546 VHE917546 VRA917546 WAW917546 WKS917546 WUO917546 IC983082 RY983082 ABU983082 ALQ983082 AVM983082 BFI983082 BPE983082 BZA983082 CIW983082 CSS983082 DCO983082 DMK983082 DWG983082 EGC983082 EPY983082 EZU983082 FJQ983082 FTM983082 GDI983082 GNE983082 GXA983082 HGW983082 HQS983082 IAO983082 IKK983082 IUG983082 JEC983082 JNY983082 JXU983082 KHQ983082 KRM983082 LBI983082 LLE983082 LVA983082 MEW983082 MOS983082 MYO983082 NIK983082 NSG983082 OCC983082 OLY983082 OVU983082 PFQ983082 PPM983082 PZI983082 QJE983082 QTA983082 RCW983082 RMS983082 RWO983082 SGK983082 SQG983082 TAC983082 TJY983082 TTU983082 UDQ983082 UNM983082 UXI983082 VHE983082 VRA983082 WAW983082 WKS983082 WUO983082 WUN983065:WUN1048504 IB65561:IB131000 RX65561:RX131000 ABT65561:ABT131000 ALP65561:ALP131000 AVL65561:AVL131000 BFH65561:BFH131000 BPD65561:BPD131000 BYZ65561:BYZ131000 CIV65561:CIV131000 CSR65561:CSR131000 DCN65561:DCN131000 DMJ65561:DMJ131000 DWF65561:DWF131000 EGB65561:EGB131000 EPX65561:EPX131000 EZT65561:EZT131000 FJP65561:FJP131000 FTL65561:FTL131000 GDH65561:GDH131000 GND65561:GND131000 GWZ65561:GWZ131000 HGV65561:HGV131000 HQR65561:HQR131000 IAN65561:IAN131000 IKJ65561:IKJ131000 IUF65561:IUF131000 JEB65561:JEB131000 JNX65561:JNX131000 JXT65561:JXT131000 KHP65561:KHP131000 KRL65561:KRL131000 LBH65561:LBH131000 LLD65561:LLD131000 LUZ65561:LUZ131000 MEV65561:MEV131000 MOR65561:MOR131000 MYN65561:MYN131000 NIJ65561:NIJ131000 NSF65561:NSF131000 OCB65561:OCB131000 OLX65561:OLX131000 OVT65561:OVT131000 PFP65561:PFP131000 PPL65561:PPL131000 PZH65561:PZH131000 QJD65561:QJD131000 QSZ65561:QSZ131000 RCV65561:RCV131000 RMR65561:RMR131000 RWN65561:RWN131000 SGJ65561:SGJ131000 SQF65561:SQF131000 TAB65561:TAB131000 TJX65561:TJX131000 TTT65561:TTT131000 UDP65561:UDP131000 UNL65561:UNL131000 UXH65561:UXH131000 VHD65561:VHD131000 VQZ65561:VQZ131000 WAV65561:WAV131000 WKR65561:WKR131000 WUN65561:WUN131000 IB131097:IB196536 RX131097:RX196536 ABT131097:ABT196536 ALP131097:ALP196536 AVL131097:AVL196536 BFH131097:BFH196536 BPD131097:BPD196536 BYZ131097:BYZ196536 CIV131097:CIV196536 CSR131097:CSR196536 DCN131097:DCN196536 DMJ131097:DMJ196536 DWF131097:DWF196536 EGB131097:EGB196536 EPX131097:EPX196536 EZT131097:EZT196536 FJP131097:FJP196536 FTL131097:FTL196536 GDH131097:GDH196536 GND131097:GND196536 GWZ131097:GWZ196536 HGV131097:HGV196536 HQR131097:HQR196536 IAN131097:IAN196536 IKJ131097:IKJ196536 IUF131097:IUF196536 JEB131097:JEB196536 JNX131097:JNX196536 JXT131097:JXT196536 KHP131097:KHP196536 KRL131097:KRL196536 LBH131097:LBH196536 LLD131097:LLD196536 LUZ131097:LUZ196536 MEV131097:MEV196536 MOR131097:MOR196536 MYN131097:MYN196536 NIJ131097:NIJ196536 NSF131097:NSF196536 OCB131097:OCB196536 OLX131097:OLX196536 OVT131097:OVT196536 PFP131097:PFP196536 PPL131097:PPL196536 PZH131097:PZH196536 QJD131097:QJD196536 QSZ131097:QSZ196536 RCV131097:RCV196536 RMR131097:RMR196536 RWN131097:RWN196536 SGJ131097:SGJ196536 SQF131097:SQF196536 TAB131097:TAB196536 TJX131097:TJX196536 TTT131097:TTT196536 UDP131097:UDP196536 UNL131097:UNL196536 UXH131097:UXH196536 VHD131097:VHD196536 VQZ131097:VQZ196536 WAV131097:WAV196536 WKR131097:WKR196536 WUN131097:WUN196536 IB196633:IB262072 RX196633:RX262072 ABT196633:ABT262072 ALP196633:ALP262072 AVL196633:AVL262072 BFH196633:BFH262072 BPD196633:BPD262072 BYZ196633:BYZ262072 CIV196633:CIV262072 CSR196633:CSR262072 DCN196633:DCN262072 DMJ196633:DMJ262072 DWF196633:DWF262072 EGB196633:EGB262072 EPX196633:EPX262072 EZT196633:EZT262072 FJP196633:FJP262072 FTL196633:FTL262072 GDH196633:GDH262072 GND196633:GND262072 GWZ196633:GWZ262072 HGV196633:HGV262072 HQR196633:HQR262072 IAN196633:IAN262072 IKJ196633:IKJ262072 IUF196633:IUF262072 JEB196633:JEB262072 JNX196633:JNX262072 JXT196633:JXT262072 KHP196633:KHP262072 KRL196633:KRL262072 LBH196633:LBH262072 LLD196633:LLD262072 LUZ196633:LUZ262072 MEV196633:MEV262072 MOR196633:MOR262072 MYN196633:MYN262072 NIJ196633:NIJ262072 NSF196633:NSF262072 OCB196633:OCB262072 OLX196633:OLX262072 OVT196633:OVT262072 PFP196633:PFP262072 PPL196633:PPL262072 PZH196633:PZH262072 QJD196633:QJD262072 QSZ196633:QSZ262072 RCV196633:RCV262072 RMR196633:RMR262072 RWN196633:RWN262072 SGJ196633:SGJ262072 SQF196633:SQF262072 TAB196633:TAB262072 TJX196633:TJX262072 TTT196633:TTT262072 UDP196633:UDP262072 UNL196633:UNL262072 UXH196633:UXH262072 VHD196633:VHD262072 VQZ196633:VQZ262072 WAV196633:WAV262072 WKR196633:WKR262072 WUN196633:WUN262072 IB262169:IB327608 RX262169:RX327608 ABT262169:ABT327608 ALP262169:ALP327608 AVL262169:AVL327608 BFH262169:BFH327608 BPD262169:BPD327608 BYZ262169:BYZ327608 CIV262169:CIV327608 CSR262169:CSR327608 DCN262169:DCN327608 DMJ262169:DMJ327608 DWF262169:DWF327608 EGB262169:EGB327608 EPX262169:EPX327608 EZT262169:EZT327608 FJP262169:FJP327608 FTL262169:FTL327608 GDH262169:GDH327608 GND262169:GND327608 GWZ262169:GWZ327608 HGV262169:HGV327608 HQR262169:HQR327608 IAN262169:IAN327608 IKJ262169:IKJ327608 IUF262169:IUF327608 JEB262169:JEB327608 JNX262169:JNX327608 JXT262169:JXT327608 KHP262169:KHP327608 KRL262169:KRL327608 LBH262169:LBH327608 LLD262169:LLD327608 LUZ262169:LUZ327608 MEV262169:MEV327608 MOR262169:MOR327608 MYN262169:MYN327608 NIJ262169:NIJ327608 NSF262169:NSF327608 OCB262169:OCB327608 OLX262169:OLX327608 OVT262169:OVT327608 PFP262169:PFP327608 PPL262169:PPL327608 PZH262169:PZH327608 QJD262169:QJD327608 QSZ262169:QSZ327608 RCV262169:RCV327608 RMR262169:RMR327608 RWN262169:RWN327608 SGJ262169:SGJ327608 SQF262169:SQF327608 TAB262169:TAB327608 TJX262169:TJX327608 TTT262169:TTT327608 UDP262169:UDP327608 UNL262169:UNL327608 UXH262169:UXH327608 VHD262169:VHD327608 VQZ262169:VQZ327608 WAV262169:WAV327608 WKR262169:WKR327608 WUN262169:WUN327608 IB327705:IB393144 RX327705:RX393144 ABT327705:ABT393144 ALP327705:ALP393144 AVL327705:AVL393144 BFH327705:BFH393144 BPD327705:BPD393144 BYZ327705:BYZ393144 CIV327705:CIV393144 CSR327705:CSR393144 DCN327705:DCN393144 DMJ327705:DMJ393144 DWF327705:DWF393144 EGB327705:EGB393144 EPX327705:EPX393144 EZT327705:EZT393144 FJP327705:FJP393144 FTL327705:FTL393144 GDH327705:GDH393144 GND327705:GND393144 GWZ327705:GWZ393144 HGV327705:HGV393144 HQR327705:HQR393144 IAN327705:IAN393144 IKJ327705:IKJ393144 IUF327705:IUF393144 JEB327705:JEB393144 JNX327705:JNX393144 JXT327705:JXT393144 KHP327705:KHP393144 KRL327705:KRL393144 LBH327705:LBH393144 LLD327705:LLD393144 LUZ327705:LUZ393144 MEV327705:MEV393144 MOR327705:MOR393144 MYN327705:MYN393144 NIJ327705:NIJ393144 NSF327705:NSF393144 OCB327705:OCB393144 OLX327705:OLX393144 OVT327705:OVT393144 PFP327705:PFP393144 PPL327705:PPL393144 PZH327705:PZH393144 QJD327705:QJD393144 QSZ327705:QSZ393144 RCV327705:RCV393144 RMR327705:RMR393144 RWN327705:RWN393144 SGJ327705:SGJ393144 SQF327705:SQF393144 TAB327705:TAB393144 TJX327705:TJX393144 TTT327705:TTT393144 UDP327705:UDP393144 UNL327705:UNL393144 UXH327705:UXH393144 VHD327705:VHD393144 VQZ327705:VQZ393144 WAV327705:WAV393144 WKR327705:WKR393144 WUN327705:WUN393144 IB393241:IB458680 RX393241:RX458680 ABT393241:ABT458680 ALP393241:ALP458680 AVL393241:AVL458680 BFH393241:BFH458680 BPD393241:BPD458680 BYZ393241:BYZ458680 CIV393241:CIV458680 CSR393241:CSR458680 DCN393241:DCN458680 DMJ393241:DMJ458680 DWF393241:DWF458680 EGB393241:EGB458680 EPX393241:EPX458680 EZT393241:EZT458680 FJP393241:FJP458680 FTL393241:FTL458680 GDH393241:GDH458680 GND393241:GND458680 GWZ393241:GWZ458680 HGV393241:HGV458680 HQR393241:HQR458680 IAN393241:IAN458680 IKJ393241:IKJ458680 IUF393241:IUF458680 JEB393241:JEB458680 JNX393241:JNX458680 JXT393241:JXT458680 KHP393241:KHP458680 KRL393241:KRL458680 LBH393241:LBH458680 LLD393241:LLD458680 LUZ393241:LUZ458680 MEV393241:MEV458680 MOR393241:MOR458680 MYN393241:MYN458680 NIJ393241:NIJ458680 NSF393241:NSF458680 OCB393241:OCB458680 OLX393241:OLX458680 OVT393241:OVT458680 PFP393241:PFP458680 PPL393241:PPL458680 PZH393241:PZH458680 QJD393241:QJD458680 QSZ393241:QSZ458680 RCV393241:RCV458680 RMR393241:RMR458680 RWN393241:RWN458680 SGJ393241:SGJ458680 SQF393241:SQF458680 TAB393241:TAB458680 TJX393241:TJX458680 TTT393241:TTT458680 UDP393241:UDP458680 UNL393241:UNL458680 UXH393241:UXH458680 VHD393241:VHD458680 VQZ393241:VQZ458680 WAV393241:WAV458680 WKR393241:WKR458680 WUN393241:WUN458680 IB458777:IB524216 RX458777:RX524216 ABT458777:ABT524216 ALP458777:ALP524216 AVL458777:AVL524216 BFH458777:BFH524216 BPD458777:BPD524216 BYZ458777:BYZ524216 CIV458777:CIV524216 CSR458777:CSR524216 DCN458777:DCN524216 DMJ458777:DMJ524216 DWF458777:DWF524216 EGB458777:EGB524216 EPX458777:EPX524216 EZT458777:EZT524216 FJP458777:FJP524216 FTL458777:FTL524216 GDH458777:GDH524216 GND458777:GND524216 GWZ458777:GWZ524216 HGV458777:HGV524216 HQR458777:HQR524216 IAN458777:IAN524216 IKJ458777:IKJ524216 IUF458777:IUF524216 JEB458777:JEB524216 JNX458777:JNX524216 JXT458777:JXT524216 KHP458777:KHP524216 KRL458777:KRL524216 LBH458777:LBH524216 LLD458777:LLD524216 LUZ458777:LUZ524216 MEV458777:MEV524216 MOR458777:MOR524216 MYN458777:MYN524216 NIJ458777:NIJ524216 NSF458777:NSF524216 OCB458777:OCB524216 OLX458777:OLX524216 OVT458777:OVT524216 PFP458777:PFP524216 PPL458777:PPL524216 PZH458777:PZH524216 QJD458777:QJD524216 QSZ458777:QSZ524216 RCV458777:RCV524216 RMR458777:RMR524216 RWN458777:RWN524216 SGJ458777:SGJ524216 SQF458777:SQF524216 TAB458777:TAB524216 TJX458777:TJX524216 TTT458777:TTT524216 UDP458777:UDP524216 UNL458777:UNL524216 UXH458777:UXH524216 VHD458777:VHD524216 VQZ458777:VQZ524216 WAV458777:WAV524216 WKR458777:WKR524216 WUN458777:WUN524216 IB524313:IB589752 RX524313:RX589752 ABT524313:ABT589752 ALP524313:ALP589752 AVL524313:AVL589752 BFH524313:BFH589752 BPD524313:BPD589752 BYZ524313:BYZ589752 CIV524313:CIV589752 CSR524313:CSR589752 DCN524313:DCN589752 DMJ524313:DMJ589752 DWF524313:DWF589752 EGB524313:EGB589752 EPX524313:EPX589752 EZT524313:EZT589752 FJP524313:FJP589752 FTL524313:FTL589752 GDH524313:GDH589752 GND524313:GND589752 GWZ524313:GWZ589752 HGV524313:HGV589752 HQR524313:HQR589752 IAN524313:IAN589752 IKJ524313:IKJ589752 IUF524313:IUF589752 JEB524313:JEB589752 JNX524313:JNX589752 JXT524313:JXT589752 KHP524313:KHP589752 KRL524313:KRL589752 LBH524313:LBH589752 LLD524313:LLD589752 LUZ524313:LUZ589752 MEV524313:MEV589752 MOR524313:MOR589752 MYN524313:MYN589752 NIJ524313:NIJ589752 NSF524313:NSF589752 OCB524313:OCB589752 OLX524313:OLX589752 OVT524313:OVT589752 PFP524313:PFP589752 PPL524313:PPL589752 PZH524313:PZH589752 QJD524313:QJD589752 QSZ524313:QSZ589752 RCV524313:RCV589752 RMR524313:RMR589752 RWN524313:RWN589752 SGJ524313:SGJ589752 SQF524313:SQF589752 TAB524313:TAB589752 TJX524313:TJX589752 TTT524313:TTT589752 UDP524313:UDP589752 UNL524313:UNL589752 UXH524313:UXH589752 VHD524313:VHD589752 VQZ524313:VQZ589752 WAV524313:WAV589752 WKR524313:WKR589752 WUN524313:WUN589752 IB589849:IB655288 RX589849:RX655288 ABT589849:ABT655288 ALP589849:ALP655288 AVL589849:AVL655288 BFH589849:BFH655288 BPD589849:BPD655288 BYZ589849:BYZ655288 CIV589849:CIV655288 CSR589849:CSR655288 DCN589849:DCN655288 DMJ589849:DMJ655288 DWF589849:DWF655288 EGB589849:EGB655288 EPX589849:EPX655288 EZT589849:EZT655288 FJP589849:FJP655288 FTL589849:FTL655288 GDH589849:GDH655288 GND589849:GND655288 GWZ589849:GWZ655288 HGV589849:HGV655288 HQR589849:HQR655288 IAN589849:IAN655288 IKJ589849:IKJ655288 IUF589849:IUF655288 JEB589849:JEB655288 JNX589849:JNX655288 JXT589849:JXT655288 KHP589849:KHP655288 KRL589849:KRL655288 LBH589849:LBH655288 LLD589849:LLD655288 LUZ589849:LUZ655288 MEV589849:MEV655288 MOR589849:MOR655288 MYN589849:MYN655288 NIJ589849:NIJ655288 NSF589849:NSF655288 OCB589849:OCB655288 OLX589849:OLX655288 OVT589849:OVT655288 PFP589849:PFP655288 PPL589849:PPL655288 PZH589849:PZH655288 QJD589849:QJD655288 QSZ589849:QSZ655288 RCV589849:RCV655288 RMR589849:RMR655288 RWN589849:RWN655288 SGJ589849:SGJ655288 SQF589849:SQF655288 TAB589849:TAB655288 TJX589849:TJX655288 TTT589849:TTT655288 UDP589849:UDP655288 UNL589849:UNL655288 UXH589849:UXH655288 VHD589849:VHD655288 VQZ589849:VQZ655288 WAV589849:WAV655288 WKR589849:WKR655288 WUN589849:WUN655288 IB655385:IB720824 RX655385:RX720824 ABT655385:ABT720824 ALP655385:ALP720824 AVL655385:AVL720824 BFH655385:BFH720824 BPD655385:BPD720824 BYZ655385:BYZ720824 CIV655385:CIV720824 CSR655385:CSR720824 DCN655385:DCN720824 DMJ655385:DMJ720824 DWF655385:DWF720824 EGB655385:EGB720824 EPX655385:EPX720824 EZT655385:EZT720824 FJP655385:FJP720824 FTL655385:FTL720824 GDH655385:GDH720824 GND655385:GND720824 GWZ655385:GWZ720824 HGV655385:HGV720824 HQR655385:HQR720824 IAN655385:IAN720824 IKJ655385:IKJ720824 IUF655385:IUF720824 JEB655385:JEB720824 JNX655385:JNX720824 JXT655385:JXT720824 KHP655385:KHP720824 KRL655385:KRL720824 LBH655385:LBH720824 LLD655385:LLD720824 LUZ655385:LUZ720824 MEV655385:MEV720824 MOR655385:MOR720824 MYN655385:MYN720824 NIJ655385:NIJ720824 NSF655385:NSF720824 OCB655385:OCB720824 OLX655385:OLX720824 OVT655385:OVT720824 PFP655385:PFP720824 PPL655385:PPL720824 PZH655385:PZH720824 QJD655385:QJD720824 QSZ655385:QSZ720824 RCV655385:RCV720824 RMR655385:RMR720824 RWN655385:RWN720824 SGJ655385:SGJ720824 SQF655385:SQF720824 TAB655385:TAB720824 TJX655385:TJX720824 TTT655385:TTT720824 UDP655385:UDP720824 UNL655385:UNL720824 UXH655385:UXH720824 VHD655385:VHD720824 VQZ655385:VQZ720824 WAV655385:WAV720824 WKR655385:WKR720824 WUN655385:WUN720824 IB720921:IB786360 RX720921:RX786360 ABT720921:ABT786360 ALP720921:ALP786360 AVL720921:AVL786360 BFH720921:BFH786360 BPD720921:BPD786360 BYZ720921:BYZ786360 CIV720921:CIV786360 CSR720921:CSR786360 DCN720921:DCN786360 DMJ720921:DMJ786360 DWF720921:DWF786360 EGB720921:EGB786360 EPX720921:EPX786360 EZT720921:EZT786360 FJP720921:FJP786360 FTL720921:FTL786360 GDH720921:GDH786360 GND720921:GND786360 GWZ720921:GWZ786360 HGV720921:HGV786360 HQR720921:HQR786360 IAN720921:IAN786360 IKJ720921:IKJ786360 IUF720921:IUF786360 JEB720921:JEB786360 JNX720921:JNX786360 JXT720921:JXT786360 KHP720921:KHP786360 KRL720921:KRL786360 LBH720921:LBH786360 LLD720921:LLD786360 LUZ720921:LUZ786360 MEV720921:MEV786360 MOR720921:MOR786360 MYN720921:MYN786360 NIJ720921:NIJ786360 NSF720921:NSF786360 OCB720921:OCB786360 OLX720921:OLX786360 OVT720921:OVT786360 PFP720921:PFP786360 PPL720921:PPL786360 PZH720921:PZH786360 QJD720921:QJD786360 QSZ720921:QSZ786360 RCV720921:RCV786360 RMR720921:RMR786360 RWN720921:RWN786360 SGJ720921:SGJ786360 SQF720921:SQF786360 TAB720921:TAB786360 TJX720921:TJX786360 TTT720921:TTT786360 UDP720921:UDP786360 UNL720921:UNL786360 UXH720921:UXH786360 VHD720921:VHD786360 VQZ720921:VQZ786360 WAV720921:WAV786360 WKR720921:WKR786360 WUN720921:WUN786360 IB786457:IB851896 RX786457:RX851896 ABT786457:ABT851896 ALP786457:ALP851896 AVL786457:AVL851896 BFH786457:BFH851896 BPD786457:BPD851896 BYZ786457:BYZ851896 CIV786457:CIV851896 CSR786457:CSR851896 DCN786457:DCN851896 DMJ786457:DMJ851896 DWF786457:DWF851896 EGB786457:EGB851896 EPX786457:EPX851896 EZT786457:EZT851896 FJP786457:FJP851896 FTL786457:FTL851896 GDH786457:GDH851896 GND786457:GND851896 GWZ786457:GWZ851896 HGV786457:HGV851896 HQR786457:HQR851896 IAN786457:IAN851896 IKJ786457:IKJ851896 IUF786457:IUF851896 JEB786457:JEB851896 JNX786457:JNX851896 JXT786457:JXT851896 KHP786457:KHP851896 KRL786457:KRL851896 LBH786457:LBH851896 LLD786457:LLD851896 LUZ786457:LUZ851896 MEV786457:MEV851896 MOR786457:MOR851896 MYN786457:MYN851896 NIJ786457:NIJ851896 NSF786457:NSF851896 OCB786457:OCB851896 OLX786457:OLX851896 OVT786457:OVT851896 PFP786457:PFP851896 PPL786457:PPL851896 PZH786457:PZH851896 QJD786457:QJD851896 QSZ786457:QSZ851896 RCV786457:RCV851896 RMR786457:RMR851896 RWN786457:RWN851896 SGJ786457:SGJ851896 SQF786457:SQF851896 TAB786457:TAB851896 TJX786457:TJX851896 TTT786457:TTT851896 UDP786457:UDP851896 UNL786457:UNL851896 UXH786457:UXH851896 VHD786457:VHD851896 VQZ786457:VQZ851896 WAV786457:WAV851896 WKR786457:WKR851896 WUN786457:WUN851896 IB851993:IB917432 RX851993:RX917432 ABT851993:ABT917432 ALP851993:ALP917432 AVL851993:AVL917432 BFH851993:BFH917432 BPD851993:BPD917432 BYZ851993:BYZ917432 CIV851993:CIV917432 CSR851993:CSR917432 DCN851993:DCN917432 DMJ851993:DMJ917432 DWF851993:DWF917432 EGB851993:EGB917432 EPX851993:EPX917432 EZT851993:EZT917432 FJP851993:FJP917432 FTL851993:FTL917432 GDH851993:GDH917432 GND851993:GND917432 GWZ851993:GWZ917432 HGV851993:HGV917432 HQR851993:HQR917432 IAN851993:IAN917432 IKJ851993:IKJ917432 IUF851993:IUF917432 JEB851993:JEB917432 JNX851993:JNX917432 JXT851993:JXT917432 KHP851993:KHP917432 KRL851993:KRL917432 LBH851993:LBH917432 LLD851993:LLD917432 LUZ851993:LUZ917432 MEV851993:MEV917432 MOR851993:MOR917432 MYN851993:MYN917432 NIJ851993:NIJ917432 NSF851993:NSF917432 OCB851993:OCB917432 OLX851993:OLX917432 OVT851993:OVT917432 PFP851993:PFP917432 PPL851993:PPL917432 PZH851993:PZH917432 QJD851993:QJD917432 QSZ851993:QSZ917432 RCV851993:RCV917432 RMR851993:RMR917432 RWN851993:RWN917432 SGJ851993:SGJ917432 SQF851993:SQF917432 TAB851993:TAB917432 TJX851993:TJX917432 TTT851993:TTT917432 UDP851993:UDP917432 UNL851993:UNL917432 UXH851993:UXH917432 VHD851993:VHD917432 VQZ851993:VQZ917432 WAV851993:WAV917432 WKR851993:WKR917432 WUN851993:WUN917432 IB917529:IB982968 RX917529:RX982968 ABT917529:ABT982968 ALP917529:ALP982968 AVL917529:AVL982968 BFH917529:BFH982968 BPD917529:BPD982968 BYZ917529:BYZ982968 CIV917529:CIV982968 CSR917529:CSR982968 DCN917529:DCN982968 DMJ917529:DMJ982968 DWF917529:DWF982968 EGB917529:EGB982968 EPX917529:EPX982968 EZT917529:EZT982968 FJP917529:FJP982968 FTL917529:FTL982968 GDH917529:GDH982968 GND917529:GND982968 GWZ917529:GWZ982968 HGV917529:HGV982968 HQR917529:HQR982968 IAN917529:IAN982968 IKJ917529:IKJ982968 IUF917529:IUF982968 JEB917529:JEB982968 JNX917529:JNX982968 JXT917529:JXT982968 KHP917529:KHP982968 KRL917529:KRL982968 LBH917529:LBH982968 LLD917529:LLD982968 LUZ917529:LUZ982968 MEV917529:MEV982968 MOR917529:MOR982968 MYN917529:MYN982968 NIJ917529:NIJ982968 NSF917529:NSF982968 OCB917529:OCB982968 OLX917529:OLX982968 OVT917529:OVT982968 PFP917529:PFP982968 PPL917529:PPL982968 PZH917529:PZH982968 QJD917529:QJD982968 QSZ917529:QSZ982968 RCV917529:RCV982968 RMR917529:RMR982968 RWN917529:RWN982968 SGJ917529:SGJ982968 SQF917529:SQF982968 TAB917529:TAB982968 TJX917529:TJX982968 TTT917529:TTT982968 UDP917529:UDP982968 UNL917529:UNL982968 UXH917529:UXH982968 VHD917529:VHD982968 VQZ917529:VQZ982968 WAV917529:WAV982968 WKR917529:WKR982968 WUN917529:WUN982968 IB983065:IB1048504 RX983065:RX1048504 ABT983065:ABT1048504 ALP983065:ALP1048504 AVL983065:AVL1048504 BFH983065:BFH1048504 BPD983065:BPD1048504 BYZ983065:BYZ1048504 CIV983065:CIV1048504 CSR983065:CSR1048504 DCN983065:DCN1048504 DMJ983065:DMJ1048504 DWF983065:DWF1048504 EGB983065:EGB1048504 EPX983065:EPX1048504 EZT983065:EZT1048504 FJP983065:FJP1048504 FTL983065:FTL1048504 GDH983065:GDH1048504 GND983065:GND1048504 GWZ983065:GWZ1048504 HGV983065:HGV1048504 HQR983065:HQR1048504 IAN983065:IAN1048504 IKJ983065:IKJ1048504 IUF983065:IUF1048504 JEB983065:JEB1048504 JNX983065:JNX1048504 JXT983065:JXT1048504 KHP983065:KHP1048504 KRL983065:KRL1048504 LBH983065:LBH1048504 LLD983065:LLD1048504 LUZ983065:LUZ1048504 MEV983065:MEV1048504 MOR983065:MOR1048504 MYN983065:MYN1048504 NIJ983065:NIJ1048504 NSF983065:NSF1048504 OCB983065:OCB1048504 OLX983065:OLX1048504 OVT983065:OVT1048504 PFP983065:PFP1048504 PPL983065:PPL1048504 PZH983065:PZH1048504 QJD983065:QJD1048504 QSZ983065:QSZ1048504 RCV983065:RCV1048504 RMR983065:RMR1048504 RWN983065:RWN1048504 SGJ983065:SGJ1048504 SQF983065:SQF1048504 TAB983065:TAB1048504 TJX983065:TJX1048504 TTT983065:TTT1048504 UDP983065:UDP1048504 UNL983065:UNL1048504 UXH983065:UXH1048504 VHD983065:VHD1048504 VQZ983065:VQZ1048504 H43:H65520"/>
  </dataValidations>
  <pageMargins left="0.7" right="0.7" top="0.75" bottom="0.75" header="0.3" footer="0.3"/>
  <pageSetup scale="31" orientation="portrait" r:id="rId1"/>
</worksheet>
</file>

<file path=xl/worksheets/sheet3.xml><?xml version="1.0" encoding="utf-8"?>
<worksheet xmlns="http://schemas.openxmlformats.org/spreadsheetml/2006/main" xmlns:r="http://schemas.openxmlformats.org/officeDocument/2006/relationships">
  <dimension ref="A1:H13"/>
  <sheetViews>
    <sheetView tabSelected="1" workbookViewId="0">
      <selection activeCell="B10" sqref="B10"/>
    </sheetView>
  </sheetViews>
  <sheetFormatPr defaultRowHeight="12.75"/>
  <cols>
    <col min="1" max="1" width="24" bestFit="1" customWidth="1"/>
    <col min="4" max="4" width="24" bestFit="1" customWidth="1"/>
    <col min="7" max="7" width="18.5703125" bestFit="1" customWidth="1"/>
  </cols>
  <sheetData>
    <row r="1" spans="1:8">
      <c r="A1" s="314" t="s">
        <v>114</v>
      </c>
      <c r="D1" s="314" t="s">
        <v>116</v>
      </c>
      <c r="G1" s="314" t="s">
        <v>118</v>
      </c>
      <c r="H1" s="254"/>
    </row>
    <row r="2" spans="1:8">
      <c r="A2" s="42" t="s">
        <v>117</v>
      </c>
      <c r="B2" s="313" t="str">
        <f>IF(FINAL!E9&gt;10, "CHECK ONCE", "DATA OK")</f>
        <v>DATA OK</v>
      </c>
      <c r="D2" s="42" t="s">
        <v>117</v>
      </c>
      <c r="E2" s="313" t="str">
        <f>IF(FINAL!F9&gt;10, "CHECK ONCE", "DATA OK")</f>
        <v>DATA OK</v>
      </c>
      <c r="G2" s="42" t="s">
        <v>117</v>
      </c>
      <c r="H2" s="313" t="str">
        <f>IF(FINAL!G9&gt;10, "CHECK ONCE", "DATA OK")</f>
        <v>DATA OK</v>
      </c>
    </row>
    <row r="3" spans="1:8">
      <c r="A3" s="42" t="s">
        <v>113</v>
      </c>
      <c r="B3" s="313" t="str">
        <f>IF(FINAL!E10&gt;15, "WRONG", "DATA OK")</f>
        <v>DATA OK</v>
      </c>
      <c r="D3" s="42" t="s">
        <v>113</v>
      </c>
      <c r="E3" s="313" t="str">
        <f>IF(FINAL!F10&gt;15, "WRONG", "DATA OK")</f>
        <v>DATA OK</v>
      </c>
      <c r="G3" s="42" t="s">
        <v>113</v>
      </c>
      <c r="H3" s="313" t="str">
        <f>IF(FINAL!G10&gt;15, "WRONG", "DATA OK")</f>
        <v>DATA OK</v>
      </c>
    </row>
    <row r="4" spans="1:8">
      <c r="A4" s="42" t="s">
        <v>115</v>
      </c>
      <c r="B4" s="313" t="str">
        <f>IF(FINAL!E11&gt;15, "WRONG", "DATA OK")</f>
        <v>DATA OK</v>
      </c>
      <c r="D4" s="42" t="s">
        <v>115</v>
      </c>
      <c r="E4" s="313" t="str">
        <f>IF(FINAL!F11&gt;15, "WRONG", "DATA OK")</f>
        <v>DATA OK</v>
      </c>
      <c r="G4" s="42" t="s">
        <v>115</v>
      </c>
      <c r="H4" s="313" t="str">
        <f>IF(FINAL!G11&gt;5, "WRONG", "DATA OK")</f>
        <v>DATA OK</v>
      </c>
    </row>
    <row r="5" spans="1:8">
      <c r="A5" s="42" t="s">
        <v>32</v>
      </c>
      <c r="B5" s="313" t="str">
        <f>IF(FINAL!E12&gt;60, "WRONG", "DATA OK")</f>
        <v>DATA OK</v>
      </c>
      <c r="D5" s="42" t="s">
        <v>32</v>
      </c>
      <c r="E5" s="313" t="str">
        <f>IF(FINAL!F12&gt;40, "WRONG", "DATA OK")</f>
        <v>DATA OK</v>
      </c>
      <c r="G5" s="42" t="s">
        <v>32</v>
      </c>
      <c r="H5" s="313" t="str">
        <f>IF(FINAL!G12&gt;1, "WRONG", "DATA OK")</f>
        <v>DATA OK</v>
      </c>
    </row>
    <row r="9" spans="1:8">
      <c r="A9" s="314" t="s">
        <v>119</v>
      </c>
      <c r="B9" s="254"/>
    </row>
    <row r="10" spans="1:8">
      <c r="A10" s="42" t="s">
        <v>117</v>
      </c>
      <c r="B10" s="313" t="str">
        <f>IF(FINAL!H9&gt;10, "CHECK ONCE", "DATA OK")</f>
        <v>DATA OK</v>
      </c>
    </row>
    <row r="11" spans="1:8">
      <c r="A11" s="42" t="s">
        <v>113</v>
      </c>
      <c r="B11" s="313" t="str">
        <f>IF(FINAL!H10&gt;10, "CHECK ONCE", "DATA OK")</f>
        <v>DATA OK</v>
      </c>
    </row>
    <row r="12" spans="1:8">
      <c r="A12" s="42" t="s">
        <v>115</v>
      </c>
      <c r="B12" s="313" t="str">
        <f>IF(FINAL!H11&gt;40, "CHECK ONCE", "DATA OK")</f>
        <v>DATA OK</v>
      </c>
    </row>
    <row r="13" spans="1:8">
      <c r="A13" s="42" t="s">
        <v>32</v>
      </c>
      <c r="B13" s="313" t="str">
        <f>IF(FINAL!H12&gt;50, "CHECK ONCE", "DATA OK")</f>
        <v>DATA OK</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vt:lpstr>
      <vt:lpstr>CPCC-J</vt:lpstr>
      <vt:lpstr>CHECK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control 3</cp:lastModifiedBy>
  <cp:lastPrinted>2016-05-26T23:26:46Z</cp:lastPrinted>
  <dcterms:created xsi:type="dcterms:W3CDTF">2008-03-08T04:26:09Z</dcterms:created>
  <dcterms:modified xsi:type="dcterms:W3CDTF">2016-06-01T04:23:28Z</dcterms:modified>
</cp:coreProperties>
</file>