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R:\STD\Catherine D\"/>
    </mc:Choice>
  </mc:AlternateContent>
  <bookViews>
    <workbookView xWindow="0" yWindow="0" windowWidth="25200" windowHeight="12570" tabRatio="500" firstSheet="2" activeTab="4"/>
  </bookViews>
  <sheets>
    <sheet name="P&amp;S syphilis cases and rates" sheetId="2" r:id="rId1"/>
    <sheet name="Early latent cases and rates" sheetId="3" r:id="rId2"/>
    <sheet name="MSM + HIV" sheetId="5" r:id="rId3"/>
    <sheet name="Method of Case Detection" sheetId="7" r:id="rId4"/>
    <sheet name="Contact Tracing" sheetId="8" r:id="rId5"/>
    <sheet name="Treatment" sheetId="9" r:id="rId6"/>
    <sheet name="Important notes on data" sheetId="6" r:id="rId7"/>
  </sheets>
  <calcPr calcId="152511"/>
</workbook>
</file>

<file path=xl/calcChain.xml><?xml version="1.0" encoding="utf-8"?>
<calcChain xmlns="http://schemas.openxmlformats.org/spreadsheetml/2006/main">
  <c r="S17" i="5" l="1"/>
  <c r="M17" i="5"/>
  <c r="G17" i="5"/>
  <c r="D17" i="5"/>
  <c r="D16" i="5"/>
  <c r="H15" i="5"/>
  <c r="G18" i="5" l="1"/>
  <c r="E18" i="5"/>
  <c r="D18" i="5"/>
  <c r="C18" i="5"/>
  <c r="B18" i="5"/>
  <c r="G19" i="5" l="1"/>
  <c r="E19" i="5"/>
  <c r="F19" i="5"/>
  <c r="D19" i="5"/>
  <c r="C19" i="5"/>
  <c r="B19" i="5"/>
  <c r="C20" i="5"/>
  <c r="B20" i="5"/>
</calcChain>
</file>

<file path=xl/sharedStrings.xml><?xml version="1.0" encoding="utf-8"?>
<sst xmlns="http://schemas.openxmlformats.org/spreadsheetml/2006/main" count="807" uniqueCount="89">
  <si>
    <t>Year</t>
  </si>
  <si>
    <t>Age</t>
  </si>
  <si>
    <t>15-44y</t>
  </si>
  <si>
    <t>20-44y</t>
  </si>
  <si>
    <t>45-65y</t>
  </si>
  <si>
    <t>Sex</t>
  </si>
  <si>
    <t>All</t>
  </si>
  <si>
    <t>P&amp;S</t>
  </si>
  <si>
    <t xml:space="preserve">Early latent </t>
  </si>
  <si>
    <t>P&amp;S&amp;Early latent</t>
  </si>
  <si>
    <t>Number of cases in MSM</t>
  </si>
  <si>
    <t>Number of cases in MSM with HIV co-infection</t>
  </si>
  <si>
    <t>Early latent</t>
  </si>
  <si>
    <t>Age 15-44 y</t>
  </si>
  <si>
    <t>Age 20-44 y</t>
  </si>
  <si>
    <t>Age 45-65 y</t>
  </si>
  <si>
    <t>n/a</t>
  </si>
  <si>
    <t>M Count</t>
  </si>
  <si>
    <t>M Rate</t>
  </si>
  <si>
    <t>F Count</t>
  </si>
  <si>
    <t>F Rate</t>
  </si>
  <si>
    <t>Q1 2018</t>
  </si>
  <si>
    <t>Non-Hispanic Black</t>
  </si>
  <si>
    <t>Hispanic/Latinx</t>
  </si>
  <si>
    <t>Non-Hispanic Non-Black</t>
  </si>
  <si>
    <t>Unknown/Unreported</t>
  </si>
  <si>
    <t>Note on Hurricane Katrina</t>
  </si>
  <si>
    <t>Katrina caused major population displacement, causing a loss to follow-up and decrease in cases</t>
  </si>
  <si>
    <t>Following the storm, new populations began to move into the city, including many Hispanic persons who worked repairiing and building homes</t>
  </si>
  <si>
    <t>The New Orleans area already had a large Honduran population due to the banana trade, Katrina brought in more migrant workers, primarily males traveling without family</t>
  </si>
  <si>
    <t>Original census estimates did not account for the large population loss due to displacement caused by the storm, but I believe they have been updated since</t>
  </si>
  <si>
    <t>A large number of clinics closed, never to re-open, resulting in reduced resources in the New Orleans area</t>
  </si>
  <si>
    <t>Note on PRISM Transition</t>
  </si>
  <si>
    <t>Louisiana transitioned from an Access database to PRISM in 2010.</t>
  </si>
  <si>
    <t>A change to a different data management and entry system required staff retraining and came with the expected data quality issues</t>
  </si>
  <si>
    <t>Note on Early Latent Staging</t>
  </si>
  <si>
    <t>In 2011 stricter syphilis staging guidelines were developed, and a classification of syphilis unknown duration was introduced</t>
  </si>
  <si>
    <t>This meant that persons without an epi-link, titer rise, recent negative test, historical symptoms, or first sexual activity in the last 12 months were no longer classified as early latent based on titer alone</t>
  </si>
  <si>
    <t>Since then, unkown duration has been phased out and these individuals who were previously classified as unknown latent are classified as late latent per CDC guidelines</t>
  </si>
  <si>
    <t>The ACA</t>
  </si>
  <si>
    <t>Louisiana expanded Medicaid July 1, 2016</t>
  </si>
  <si>
    <t>Regional Differences</t>
  </si>
  <si>
    <t>Different regions of the state have very different profiles, with several areas still experiencing primarily heterosexually transmitted syphilis</t>
  </si>
  <si>
    <t>HIV Diagnosis Timing</t>
  </si>
  <si>
    <t>Matches between HIV and syphilis morbidity were typically run 12 to 18 months after the closure of STD data. Therefore these numbers do not reflect HIV diagnosis to date</t>
  </si>
  <si>
    <t>Note on PRISM Transition to ASD</t>
  </si>
  <si>
    <t>Implemented Dec 5, 2017.</t>
  </si>
  <si>
    <t xml:space="preserve">Age Range </t>
  </si>
  <si>
    <t>Category</t>
  </si>
  <si>
    <t>non-black NH female</t>
  </si>
  <si>
    <t>black NH female</t>
  </si>
  <si>
    <t>hispanic female</t>
  </si>
  <si>
    <t>Total female</t>
  </si>
  <si>
    <t>non-black NH male</t>
  </si>
  <si>
    <t>black NH male</t>
  </si>
  <si>
    <t>hispanic male</t>
  </si>
  <si>
    <t>Total male</t>
  </si>
  <si>
    <t>45 to 65</t>
  </si>
  <si>
    <t>15 to 44</t>
  </si>
  <si>
    <t>20 to 44</t>
  </si>
  <si>
    <t>Race/Ethnicity</t>
  </si>
  <si>
    <t>2010*</t>
  </si>
  <si>
    <t>* Conversion from Access database to PRISM v1</t>
  </si>
  <si>
    <t>2014**</t>
  </si>
  <si>
    <t>**Active research and updates to sex of sex partners for early syphilis cases begun</t>
  </si>
  <si>
    <t>Early Latent</t>
  </si>
  <si>
    <t>DIS is responsible for eliciting contacts</t>
  </si>
  <si>
    <t>Time from Diagnosis to Treatment</t>
  </si>
  <si>
    <t>Mean</t>
  </si>
  <si>
    <t>Median</t>
  </si>
  <si>
    <t>Treatment Completed</t>
  </si>
  <si>
    <t>Percent</t>
  </si>
  <si>
    <t>DIS is responsible for collecting treatment data</t>
  </si>
  <si>
    <t>It is believed that completeness of case counts reported by labs and/or facilities is 100% due to ELR reporting and mandatory reporting per the Louisiana State Sanitary Code</t>
  </si>
  <si>
    <t>Screening</t>
  </si>
  <si>
    <t>Self-Referred</t>
  </si>
  <si>
    <t>Partner Referred</t>
  </si>
  <si>
    <t>Health Department Referred</t>
  </si>
  <si>
    <t>Other</t>
  </si>
  <si>
    <t>Cluster Related</t>
  </si>
  <si>
    <t>Number</t>
  </si>
  <si>
    <t>Total Diagnoses</t>
  </si>
  <si>
    <t>Total Cases</t>
  </si>
  <si>
    <t xml:space="preserve">Contact Traced  </t>
  </si>
  <si>
    <t xml:space="preserve">Non-Contact Traced </t>
  </si>
  <si>
    <t>N</t>
  </si>
  <si>
    <t>%</t>
  </si>
  <si>
    <t>2018 (Q1)</t>
  </si>
  <si>
    <t>Contact Traced Cases are defined as cases where at least one locating contact was initiated and dispositioned.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</si>
</sst>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auto="1"/>
      </bottom>
      <diagonal/>
    </border>
    <border>
      <left style="medium">
        <color indexed="64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>
        <color auto="1"/>
      </bottom>
      <diagonal/>
    </border>
    <border>
      <left style="thick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medium">
        <color indexed="64"/>
      </right>
      <top style="thin">
        <color auto="1"/>
      </top>
      <bottom style="thick">
        <color indexed="64"/>
      </bottom>
      <diagonal/>
    </border>
    <border>
      <left style="medium">
        <color indexed="64"/>
      </left>
      <right/>
      <top style="thin">
        <color auto="1"/>
      </top>
      <bottom style="thick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8">
    <xf numFmtId="0" fontId="0" fillId="0" borderId="0" xfId="0"/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0" xfId="0" applyFont="1"/>
    <xf numFmtId="0" fontId="3" fillId="0" borderId="10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1" fontId="4" fillId="0" borderId="15" xfId="0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164" fontId="3" fillId="2" borderId="10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164" fontId="3" fillId="2" borderId="6" xfId="0" applyNumberFormat="1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164" fontId="4" fillId="2" borderId="10" xfId="0" applyNumberFormat="1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164" fontId="4" fillId="2" borderId="6" xfId="0" applyNumberFormat="1" applyFont="1" applyFill="1" applyBorder="1" applyAlignment="1">
      <alignment horizontal="center"/>
    </xf>
    <xf numFmtId="1" fontId="4" fillId="2" borderId="14" xfId="0" applyNumberFormat="1" applyFont="1" applyFill="1" applyBorder="1" applyAlignment="1">
      <alignment horizontal="center"/>
    </xf>
    <xf numFmtId="1" fontId="4" fillId="2" borderId="15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4" fontId="3" fillId="0" borderId="6" xfId="0" applyNumberFormat="1" applyFont="1" applyFill="1" applyBorder="1" applyAlignment="1">
      <alignment horizontal="center"/>
    </xf>
    <xf numFmtId="164" fontId="4" fillId="0" borderId="6" xfId="0" applyNumberFormat="1" applyFont="1" applyFill="1" applyBorder="1" applyAlignment="1">
      <alignment horizontal="center"/>
    </xf>
    <xf numFmtId="1" fontId="4" fillId="0" borderId="17" xfId="0" applyNumberFormat="1" applyFont="1" applyFill="1" applyBorder="1" applyAlignment="1">
      <alignment horizontal="center"/>
    </xf>
    <xf numFmtId="164" fontId="4" fillId="0" borderId="17" xfId="0" applyNumberFormat="1" applyFont="1" applyFill="1" applyBorder="1" applyAlignment="1">
      <alignment horizontal="center"/>
    </xf>
    <xf numFmtId="164" fontId="4" fillId="0" borderId="18" xfId="0" applyNumberFormat="1" applyFont="1" applyFill="1" applyBorder="1" applyAlignment="1">
      <alignment horizontal="center"/>
    </xf>
    <xf numFmtId="1" fontId="4" fillId="0" borderId="16" xfId="0" applyNumberFormat="1" applyFont="1" applyFill="1" applyBorder="1" applyAlignment="1">
      <alignment horizontal="center"/>
    </xf>
    <xf numFmtId="164" fontId="3" fillId="0" borderId="10" xfId="0" applyNumberFormat="1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/>
    </xf>
    <xf numFmtId="1" fontId="4" fillId="2" borderId="16" xfId="0" applyNumberFormat="1" applyFont="1" applyFill="1" applyBorder="1" applyAlignment="1">
      <alignment horizontal="center"/>
    </xf>
    <xf numFmtId="164" fontId="4" fillId="2" borderId="17" xfId="0" applyNumberFormat="1" applyFont="1" applyFill="1" applyBorder="1" applyAlignment="1">
      <alignment horizontal="center"/>
    </xf>
    <xf numFmtId="1" fontId="4" fillId="2" borderId="17" xfId="0" applyNumberFormat="1" applyFont="1" applyFill="1" applyBorder="1" applyAlignment="1">
      <alignment horizontal="center"/>
    </xf>
    <xf numFmtId="164" fontId="4" fillId="2" borderId="18" xfId="0" applyNumberFormat="1" applyFont="1" applyFill="1" applyBorder="1" applyAlignment="1">
      <alignment horizontal="center"/>
    </xf>
    <xf numFmtId="164" fontId="4" fillId="2" borderId="33" xfId="0" applyNumberFormat="1" applyFont="1" applyFill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2" borderId="37" xfId="0" applyFont="1" applyFill="1" applyBorder="1" applyAlignment="1">
      <alignment horizontal="center"/>
    </xf>
    <xf numFmtId="0" fontId="6" fillId="2" borderId="38" xfId="0" applyFont="1" applyFill="1" applyBorder="1" applyAlignment="1">
      <alignment horizontal="center"/>
    </xf>
    <xf numFmtId="0" fontId="6" fillId="2" borderId="39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40" xfId="0" applyFon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3" fillId="0" borderId="29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42" xfId="0" applyFont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64" fontId="3" fillId="0" borderId="27" xfId="0" applyNumberFormat="1" applyFont="1" applyFill="1" applyBorder="1" applyAlignment="1">
      <alignment horizontal="center"/>
    </xf>
    <xf numFmtId="164" fontId="4" fillId="0" borderId="17" xfId="0" applyNumberFormat="1" applyFont="1" applyBorder="1" applyAlignment="1">
      <alignment horizontal="center"/>
    </xf>
    <xf numFmtId="164" fontId="4" fillId="0" borderId="18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0" fontId="3" fillId="0" borderId="32" xfId="0" applyFont="1" applyFill="1" applyBorder="1" applyAlignment="1">
      <alignment horizontal="center"/>
    </xf>
    <xf numFmtId="164" fontId="3" fillId="0" borderId="31" xfId="0" applyNumberFormat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45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1" fontId="4" fillId="0" borderId="45" xfId="0" applyNumberFormat="1" applyFont="1" applyFill="1" applyBorder="1" applyAlignment="1">
      <alignment horizontal="center"/>
    </xf>
    <xf numFmtId="1" fontId="4" fillId="0" borderId="9" xfId="0" applyNumberFormat="1" applyFont="1" applyFill="1" applyBorder="1" applyAlignment="1">
      <alignment horizontal="center"/>
    </xf>
    <xf numFmtId="0" fontId="6" fillId="0" borderId="22" xfId="0" applyFont="1" applyFill="1" applyBorder="1" applyAlignment="1">
      <alignment horizontal="center"/>
    </xf>
    <xf numFmtId="0" fontId="4" fillId="2" borderId="42" xfId="0" applyFont="1" applyFill="1" applyBorder="1" applyAlignment="1">
      <alignment horizontal="center"/>
    </xf>
    <xf numFmtId="0" fontId="4" fillId="2" borderId="43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164" fontId="3" fillId="0" borderId="30" xfId="0" applyNumberFormat="1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3" xfId="0" applyFont="1" applyFill="1" applyBorder="1" applyAlignment="1">
      <alignment horizontal="left"/>
    </xf>
    <xf numFmtId="0" fontId="4" fillId="0" borderId="44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6" fillId="2" borderId="11" xfId="0" applyFont="1" applyFill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33" xfId="0" applyFont="1" applyFill="1" applyBorder="1" applyAlignment="1">
      <alignment horizontal="center"/>
    </xf>
    <xf numFmtId="0" fontId="6" fillId="0" borderId="49" xfId="0" applyFont="1" applyBorder="1" applyAlignment="1">
      <alignment horizontal="center"/>
    </xf>
    <xf numFmtId="0" fontId="6" fillId="2" borderId="49" xfId="0" applyFont="1" applyFill="1" applyBorder="1" applyAlignment="1">
      <alignment horizontal="center"/>
    </xf>
    <xf numFmtId="0" fontId="4" fillId="2" borderId="50" xfId="0" applyFont="1" applyFill="1" applyBorder="1" applyAlignment="1">
      <alignment horizontal="center"/>
    </xf>
    <xf numFmtId="0" fontId="4" fillId="2" borderId="51" xfId="0" applyFont="1" applyFill="1" applyBorder="1" applyAlignment="1">
      <alignment horizontal="center"/>
    </xf>
    <xf numFmtId="10" fontId="4" fillId="0" borderId="20" xfId="0" applyNumberFormat="1" applyFont="1" applyFill="1" applyBorder="1" applyAlignment="1">
      <alignment horizontal="center"/>
    </xf>
    <xf numFmtId="10" fontId="4" fillId="0" borderId="23" xfId="0" applyNumberFormat="1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4" fillId="2" borderId="52" xfId="0" applyFont="1" applyFill="1" applyBorder="1" applyAlignment="1">
      <alignment horizontal="center"/>
    </xf>
    <xf numFmtId="10" fontId="4" fillId="2" borderId="23" xfId="0" applyNumberFormat="1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47" xfId="0" applyFont="1" applyFill="1" applyBorder="1" applyAlignment="1">
      <alignment horizontal="center"/>
    </xf>
    <xf numFmtId="10" fontId="4" fillId="2" borderId="20" xfId="0" applyNumberFormat="1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4" fillId="2" borderId="48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10" fontId="4" fillId="2" borderId="21" xfId="0" applyNumberFormat="1" applyFont="1" applyFill="1" applyBorder="1" applyAlignment="1">
      <alignment horizontal="center"/>
    </xf>
    <xf numFmtId="10" fontId="0" fillId="0" borderId="0" xfId="0" applyNumberFormat="1"/>
    <xf numFmtId="10" fontId="4" fillId="0" borderId="21" xfId="0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41" xfId="0" applyFont="1" applyFill="1" applyBorder="1" applyAlignment="1">
      <alignment horizontal="center"/>
    </xf>
    <xf numFmtId="0" fontId="6" fillId="0" borderId="35" xfId="0" applyFont="1" applyFill="1" applyBorder="1" applyAlignment="1">
      <alignment horizontal="center"/>
    </xf>
    <xf numFmtId="0" fontId="6" fillId="0" borderId="36" xfId="0" applyFont="1" applyFill="1" applyBorder="1" applyAlignment="1">
      <alignment horizontal="center"/>
    </xf>
    <xf numFmtId="0" fontId="6" fillId="0" borderId="29" xfId="0" applyFont="1" applyFill="1" applyBorder="1" applyAlignment="1">
      <alignment horizontal="center"/>
    </xf>
    <xf numFmtId="0" fontId="6" fillId="0" borderId="30" xfId="0" applyFont="1" applyFill="1" applyBorder="1" applyAlignment="1">
      <alignment horizontal="center"/>
    </xf>
    <xf numFmtId="0" fontId="6" fillId="0" borderId="31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0" fontId="6" fillId="2" borderId="40" xfId="0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60" xfId="0" applyBorder="1" applyAlignment="1">
      <alignment horizontal="center"/>
    </xf>
    <xf numFmtId="0" fontId="0" fillId="0" borderId="59" xfId="0" applyBorder="1" applyAlignment="1">
      <alignment horizontal="center"/>
    </xf>
    <xf numFmtId="0" fontId="6" fillId="2" borderId="59" xfId="0" applyFont="1" applyFill="1" applyBorder="1" applyAlignment="1">
      <alignment horizontal="center"/>
    </xf>
    <xf numFmtId="0" fontId="0" fillId="0" borderId="62" xfId="0" applyBorder="1" applyAlignment="1">
      <alignment horizontal="center" vertical="top"/>
    </xf>
    <xf numFmtId="0" fontId="6" fillId="0" borderId="61" xfId="0" applyFont="1" applyBorder="1" applyAlignment="1">
      <alignment horizontal="center" vertical="top"/>
    </xf>
    <xf numFmtId="0" fontId="6" fillId="0" borderId="58" xfId="0" applyFont="1" applyBorder="1" applyAlignment="1">
      <alignment horizontal="center" vertical="top"/>
    </xf>
    <xf numFmtId="0" fontId="0" fillId="0" borderId="0" xfId="0"/>
    <xf numFmtId="0" fontId="4" fillId="0" borderId="15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0" borderId="47" xfId="0" applyFont="1" applyFill="1" applyBorder="1" applyAlignment="1">
      <alignment horizontal="center"/>
    </xf>
    <xf numFmtId="0" fontId="6" fillId="0" borderId="63" xfId="0" applyFont="1" applyFill="1" applyBorder="1" applyAlignment="1">
      <alignment horizontal="center"/>
    </xf>
    <xf numFmtId="0" fontId="6" fillId="0" borderId="63" xfId="0" applyFont="1" applyBorder="1" applyAlignment="1">
      <alignment horizontal="center"/>
    </xf>
    <xf numFmtId="0" fontId="6" fillId="0" borderId="64" xfId="0" applyFont="1" applyBorder="1" applyAlignment="1">
      <alignment horizontal="center"/>
    </xf>
    <xf numFmtId="0" fontId="6" fillId="0" borderId="69" xfId="0" applyFont="1" applyFill="1" applyBorder="1" applyAlignment="1">
      <alignment horizontal="center"/>
    </xf>
    <xf numFmtId="0" fontId="0" fillId="0" borderId="59" xfId="0" applyFill="1" applyBorder="1" applyAlignment="1">
      <alignment horizontal="center"/>
    </xf>
    <xf numFmtId="0" fontId="0" fillId="0" borderId="60" xfId="0" applyFill="1" applyBorder="1" applyAlignment="1">
      <alignment horizontal="center"/>
    </xf>
    <xf numFmtId="0" fontId="6" fillId="0" borderId="22" xfId="0" applyFont="1" applyFill="1" applyBorder="1" applyAlignment="1">
      <alignment horizontal="center" vertical="top"/>
    </xf>
    <xf numFmtId="0" fontId="6" fillId="0" borderId="46" xfId="0" applyFont="1" applyFill="1" applyBorder="1" applyAlignment="1">
      <alignment horizontal="center"/>
    </xf>
    <xf numFmtId="0" fontId="0" fillId="0" borderId="53" xfId="0" applyFill="1" applyBorder="1" applyAlignment="1">
      <alignment horizontal="center"/>
    </xf>
    <xf numFmtId="0" fontId="0" fillId="0" borderId="55" xfId="0" applyFill="1" applyBorder="1" applyAlignment="1">
      <alignment horizontal="center"/>
    </xf>
    <xf numFmtId="0" fontId="0" fillId="0" borderId="23" xfId="0" applyFill="1" applyBorder="1" applyAlignment="1">
      <alignment horizontal="center" vertical="top"/>
    </xf>
    <xf numFmtId="0" fontId="6" fillId="0" borderId="28" xfId="0" applyFont="1" applyFill="1" applyBorder="1" applyAlignment="1">
      <alignment horizontal="center"/>
    </xf>
    <xf numFmtId="9" fontId="6" fillId="0" borderId="28" xfId="0" applyNumberFormat="1" applyFont="1" applyFill="1" applyBorder="1" applyAlignment="1">
      <alignment horizontal="center"/>
    </xf>
    <xf numFmtId="9" fontId="6" fillId="0" borderId="56" xfId="0" applyNumberFormat="1" applyFont="1" applyFill="1" applyBorder="1" applyAlignment="1">
      <alignment horizontal="center"/>
    </xf>
    <xf numFmtId="9" fontId="4" fillId="0" borderId="15" xfId="0" applyNumberFormat="1" applyFont="1" applyFill="1" applyBorder="1" applyAlignment="1">
      <alignment horizontal="center"/>
    </xf>
    <xf numFmtId="9" fontId="4" fillId="0" borderId="57" xfId="0" applyNumberFormat="1" applyFont="1" applyFill="1" applyBorder="1" applyAlignment="1">
      <alignment horizontal="center"/>
    </xf>
    <xf numFmtId="0" fontId="4" fillId="0" borderId="65" xfId="0" applyFont="1" applyFill="1" applyBorder="1" applyAlignment="1">
      <alignment horizontal="center"/>
    </xf>
    <xf numFmtId="0" fontId="4" fillId="0" borderId="66" xfId="0" applyFont="1" applyFill="1" applyBorder="1" applyAlignment="1">
      <alignment horizontal="center"/>
    </xf>
    <xf numFmtId="9" fontId="4" fillId="0" borderId="66" xfId="0" applyNumberFormat="1" applyFont="1" applyFill="1" applyBorder="1" applyAlignment="1">
      <alignment horizontal="center"/>
    </xf>
    <xf numFmtId="9" fontId="4" fillId="0" borderId="67" xfId="0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top"/>
    </xf>
    <xf numFmtId="0" fontId="6" fillId="2" borderId="46" xfId="0" applyFont="1" applyFill="1" applyBorder="1" applyAlignment="1">
      <alignment horizontal="center"/>
    </xf>
    <xf numFmtId="0" fontId="0" fillId="2" borderId="53" xfId="0" applyFill="1" applyBorder="1" applyAlignment="1">
      <alignment horizontal="center"/>
    </xf>
    <xf numFmtId="0" fontId="0" fillId="2" borderId="55" xfId="0" applyFill="1" applyBorder="1" applyAlignment="1">
      <alignment horizontal="center"/>
    </xf>
    <xf numFmtId="0" fontId="0" fillId="2" borderId="54" xfId="0" applyFill="1" applyBorder="1" applyAlignment="1">
      <alignment horizontal="center" vertical="top"/>
    </xf>
    <xf numFmtId="0" fontId="6" fillId="2" borderId="28" xfId="0" applyFont="1" applyFill="1" applyBorder="1" applyAlignment="1">
      <alignment horizontal="center"/>
    </xf>
    <xf numFmtId="9" fontId="6" fillId="2" borderId="28" xfId="0" applyNumberFormat="1" applyFont="1" applyFill="1" applyBorder="1" applyAlignment="1">
      <alignment horizontal="center"/>
    </xf>
    <xf numFmtId="9" fontId="6" fillId="2" borderId="56" xfId="0" applyNumberFormat="1" applyFont="1" applyFill="1" applyBorder="1" applyAlignment="1">
      <alignment horizontal="center"/>
    </xf>
    <xf numFmtId="9" fontId="4" fillId="2" borderId="15" xfId="0" applyNumberFormat="1" applyFont="1" applyFill="1" applyBorder="1" applyAlignment="1">
      <alignment horizontal="center"/>
    </xf>
    <xf numFmtId="9" fontId="4" fillId="2" borderId="57" xfId="0" applyNumberFormat="1" applyFont="1" applyFill="1" applyBorder="1" applyAlignment="1">
      <alignment horizontal="center"/>
    </xf>
    <xf numFmtId="0" fontId="4" fillId="2" borderId="68" xfId="0" applyFont="1" applyFill="1" applyBorder="1" applyAlignment="1">
      <alignment horizontal="center"/>
    </xf>
    <xf numFmtId="0" fontId="4" fillId="2" borderId="66" xfId="0" applyFont="1" applyFill="1" applyBorder="1" applyAlignment="1">
      <alignment horizontal="center"/>
    </xf>
    <xf numFmtId="9" fontId="4" fillId="2" borderId="66" xfId="0" applyNumberFormat="1" applyFont="1" applyFill="1" applyBorder="1" applyAlignment="1">
      <alignment horizontal="center"/>
    </xf>
    <xf numFmtId="9" fontId="4" fillId="2" borderId="67" xfId="0" applyNumberFormat="1" applyFont="1" applyFill="1" applyBorder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0"/>
  <sheetViews>
    <sheetView workbookViewId="0">
      <pane xSplit="1" topLeftCell="B1" activePane="topRight" state="frozen"/>
      <selection pane="topRight" activeCell="O31" sqref="O31"/>
    </sheetView>
  </sheetViews>
  <sheetFormatPr defaultColWidth="11" defaultRowHeight="15" x14ac:dyDescent="0.2"/>
  <cols>
    <col min="1" max="1" width="14.875" style="60" customWidth="1"/>
    <col min="2" max="7" width="11" style="60"/>
    <col min="8" max="20" width="11" style="60" customWidth="1"/>
    <col min="21" max="21" width="12.625" style="60" customWidth="1"/>
    <col min="22" max="37" width="11" style="60" customWidth="1"/>
    <col min="38" max="16384" width="11" style="60"/>
  </cols>
  <sheetData>
    <row r="1" spans="1:55" ht="16.5" thickBot="1" x14ac:dyDescent="0.3">
      <c r="A1" s="121" t="s">
        <v>60</v>
      </c>
      <c r="B1" s="171" t="s">
        <v>6</v>
      </c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2"/>
      <c r="N1" s="173" t="s">
        <v>22</v>
      </c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5"/>
      <c r="Z1" s="176" t="s">
        <v>23</v>
      </c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8"/>
      <c r="AL1" s="185" t="s">
        <v>24</v>
      </c>
      <c r="AM1" s="186"/>
      <c r="AN1" s="186"/>
      <c r="AO1" s="186"/>
      <c r="AP1" s="186"/>
      <c r="AQ1" s="186"/>
      <c r="AR1" s="186"/>
      <c r="AS1" s="186"/>
      <c r="AT1" s="186"/>
      <c r="AU1" s="186"/>
      <c r="AV1" s="186"/>
      <c r="AW1" s="186"/>
      <c r="AX1" s="179" t="s">
        <v>25</v>
      </c>
      <c r="AY1" s="171"/>
      <c r="AZ1" s="171"/>
      <c r="BA1" s="171"/>
      <c r="BB1" s="171"/>
      <c r="BC1" s="172"/>
    </row>
    <row r="2" spans="1:55" ht="16.5" thickBot="1" x14ac:dyDescent="0.3">
      <c r="A2" s="132" t="s">
        <v>1</v>
      </c>
      <c r="B2" s="179" t="s">
        <v>2</v>
      </c>
      <c r="C2" s="171"/>
      <c r="D2" s="171"/>
      <c r="E2" s="172"/>
      <c r="F2" s="171" t="s">
        <v>3</v>
      </c>
      <c r="G2" s="171"/>
      <c r="H2" s="171"/>
      <c r="I2" s="171"/>
      <c r="J2" s="179" t="s">
        <v>4</v>
      </c>
      <c r="K2" s="171"/>
      <c r="L2" s="171"/>
      <c r="M2" s="172"/>
      <c r="N2" s="180" t="s">
        <v>2</v>
      </c>
      <c r="O2" s="181"/>
      <c r="P2" s="181"/>
      <c r="Q2" s="182"/>
      <c r="R2" s="181" t="s">
        <v>3</v>
      </c>
      <c r="S2" s="181"/>
      <c r="T2" s="181"/>
      <c r="U2" s="181"/>
      <c r="V2" s="180" t="s">
        <v>4</v>
      </c>
      <c r="W2" s="181"/>
      <c r="X2" s="181"/>
      <c r="Y2" s="182"/>
      <c r="Z2" s="179" t="s">
        <v>2</v>
      </c>
      <c r="AA2" s="171"/>
      <c r="AB2" s="171"/>
      <c r="AC2" s="172"/>
      <c r="AD2" s="179" t="s">
        <v>3</v>
      </c>
      <c r="AE2" s="171"/>
      <c r="AF2" s="171"/>
      <c r="AG2" s="172"/>
      <c r="AH2" s="179" t="s">
        <v>4</v>
      </c>
      <c r="AI2" s="171"/>
      <c r="AJ2" s="171"/>
      <c r="AK2" s="171"/>
      <c r="AL2" s="180" t="s">
        <v>2</v>
      </c>
      <c r="AM2" s="181"/>
      <c r="AN2" s="181"/>
      <c r="AO2" s="182"/>
      <c r="AP2" s="181" t="s">
        <v>3</v>
      </c>
      <c r="AQ2" s="181"/>
      <c r="AR2" s="181"/>
      <c r="AS2" s="181"/>
      <c r="AT2" s="180" t="s">
        <v>4</v>
      </c>
      <c r="AU2" s="181"/>
      <c r="AV2" s="181"/>
      <c r="AW2" s="181"/>
      <c r="AX2" s="183" t="s">
        <v>2</v>
      </c>
      <c r="AY2" s="184"/>
      <c r="AZ2" s="183" t="s">
        <v>3</v>
      </c>
      <c r="BA2" s="184"/>
      <c r="BB2" s="183" t="s">
        <v>4</v>
      </c>
      <c r="BC2" s="184"/>
    </row>
    <row r="3" spans="1:55" ht="16.5" thickBot="1" x14ac:dyDescent="0.3">
      <c r="A3" s="132" t="s">
        <v>5</v>
      </c>
      <c r="B3" s="46" t="s">
        <v>17</v>
      </c>
      <c r="C3" s="47" t="s">
        <v>18</v>
      </c>
      <c r="D3" s="47" t="s">
        <v>19</v>
      </c>
      <c r="E3" s="48" t="s">
        <v>20</v>
      </c>
      <c r="F3" s="119" t="s">
        <v>17</v>
      </c>
      <c r="G3" s="122" t="s">
        <v>18</v>
      </c>
      <c r="H3" s="122" t="s">
        <v>19</v>
      </c>
      <c r="I3" s="120" t="s">
        <v>20</v>
      </c>
      <c r="J3" s="119" t="s">
        <v>17</v>
      </c>
      <c r="K3" s="122" t="s">
        <v>18</v>
      </c>
      <c r="L3" s="122" t="s">
        <v>19</v>
      </c>
      <c r="M3" s="120" t="s">
        <v>20</v>
      </c>
      <c r="N3" s="49" t="s">
        <v>17</v>
      </c>
      <c r="O3" s="50" t="s">
        <v>18</v>
      </c>
      <c r="P3" s="50" t="s">
        <v>19</v>
      </c>
      <c r="Q3" s="51" t="s">
        <v>20</v>
      </c>
      <c r="R3" s="52" t="s">
        <v>17</v>
      </c>
      <c r="S3" s="52" t="s">
        <v>18</v>
      </c>
      <c r="T3" s="52" t="s">
        <v>19</v>
      </c>
      <c r="U3" s="52" t="s">
        <v>20</v>
      </c>
      <c r="V3" s="53" t="s">
        <v>17</v>
      </c>
      <c r="W3" s="52" t="s">
        <v>18</v>
      </c>
      <c r="X3" s="52" t="s">
        <v>19</v>
      </c>
      <c r="Y3" s="54" t="s">
        <v>20</v>
      </c>
      <c r="Z3" s="119" t="s">
        <v>17</v>
      </c>
      <c r="AA3" s="122" t="s">
        <v>18</v>
      </c>
      <c r="AB3" s="122" t="s">
        <v>19</v>
      </c>
      <c r="AC3" s="120" t="s">
        <v>20</v>
      </c>
      <c r="AD3" s="119" t="s">
        <v>17</v>
      </c>
      <c r="AE3" s="122" t="s">
        <v>18</v>
      </c>
      <c r="AF3" s="122" t="s">
        <v>19</v>
      </c>
      <c r="AG3" s="120" t="s">
        <v>20</v>
      </c>
      <c r="AH3" s="119" t="s">
        <v>17</v>
      </c>
      <c r="AI3" s="122" t="s">
        <v>18</v>
      </c>
      <c r="AJ3" s="122" t="s">
        <v>19</v>
      </c>
      <c r="AK3" s="120" t="s">
        <v>20</v>
      </c>
      <c r="AL3" s="49" t="s">
        <v>17</v>
      </c>
      <c r="AM3" s="50" t="s">
        <v>18</v>
      </c>
      <c r="AN3" s="50" t="s">
        <v>19</v>
      </c>
      <c r="AO3" s="51" t="s">
        <v>20</v>
      </c>
      <c r="AP3" s="123" t="s">
        <v>17</v>
      </c>
      <c r="AQ3" s="124" t="s">
        <v>18</v>
      </c>
      <c r="AR3" s="124" t="s">
        <v>19</v>
      </c>
      <c r="AS3" s="125" t="s">
        <v>20</v>
      </c>
      <c r="AT3" s="123" t="s">
        <v>17</v>
      </c>
      <c r="AU3" s="124" t="s">
        <v>18</v>
      </c>
      <c r="AV3" s="124" t="s">
        <v>19</v>
      </c>
      <c r="AW3" s="55" t="s">
        <v>20</v>
      </c>
      <c r="AX3" s="119" t="s">
        <v>17</v>
      </c>
      <c r="AY3" s="120" t="s">
        <v>19</v>
      </c>
      <c r="AZ3" s="119" t="s">
        <v>17</v>
      </c>
      <c r="BA3" s="120" t="s">
        <v>19</v>
      </c>
      <c r="BB3" s="119" t="s">
        <v>17</v>
      </c>
      <c r="BC3" s="120" t="s">
        <v>19</v>
      </c>
    </row>
    <row r="4" spans="1:55" x14ac:dyDescent="0.2">
      <c r="A4" s="133">
        <v>2000</v>
      </c>
      <c r="B4" s="11" t="s">
        <v>16</v>
      </c>
      <c r="C4" s="101" t="s">
        <v>16</v>
      </c>
      <c r="D4" s="12" t="s">
        <v>16</v>
      </c>
      <c r="E4" s="102" t="s">
        <v>16</v>
      </c>
      <c r="F4" s="96" t="s">
        <v>16</v>
      </c>
      <c r="G4" s="129" t="s">
        <v>16</v>
      </c>
      <c r="H4" s="11" t="s">
        <v>16</v>
      </c>
      <c r="I4" s="108" t="s">
        <v>16</v>
      </c>
      <c r="J4" s="107" t="s">
        <v>16</v>
      </c>
      <c r="K4" s="101" t="s">
        <v>16</v>
      </c>
      <c r="L4" s="12" t="s">
        <v>16</v>
      </c>
      <c r="M4" s="102" t="s">
        <v>16</v>
      </c>
      <c r="N4" s="20" t="s">
        <v>16</v>
      </c>
      <c r="O4" s="19" t="s">
        <v>16</v>
      </c>
      <c r="P4" s="19" t="s">
        <v>16</v>
      </c>
      <c r="Q4" s="97" t="s">
        <v>16</v>
      </c>
      <c r="R4" s="20" t="s">
        <v>16</v>
      </c>
      <c r="S4" s="19" t="s">
        <v>16</v>
      </c>
      <c r="T4" s="19" t="s">
        <v>16</v>
      </c>
      <c r="U4" s="97" t="s">
        <v>16</v>
      </c>
      <c r="V4" s="20" t="s">
        <v>16</v>
      </c>
      <c r="W4" s="19" t="s">
        <v>16</v>
      </c>
      <c r="X4" s="19" t="s">
        <v>16</v>
      </c>
      <c r="Y4" s="97" t="s">
        <v>16</v>
      </c>
      <c r="Z4" s="11" t="s">
        <v>16</v>
      </c>
      <c r="AA4" s="12" t="s">
        <v>16</v>
      </c>
      <c r="AB4" s="12" t="s">
        <v>16</v>
      </c>
      <c r="AC4" s="13" t="s">
        <v>16</v>
      </c>
      <c r="AD4" s="96" t="s">
        <v>16</v>
      </c>
      <c r="AE4" s="12" t="s">
        <v>16</v>
      </c>
      <c r="AF4" s="12" t="s">
        <v>16</v>
      </c>
      <c r="AG4" s="13" t="s">
        <v>16</v>
      </c>
      <c r="AH4" s="96" t="s">
        <v>16</v>
      </c>
      <c r="AI4" s="12" t="s">
        <v>16</v>
      </c>
      <c r="AJ4" s="12" t="s">
        <v>16</v>
      </c>
      <c r="AK4" s="13" t="s">
        <v>16</v>
      </c>
      <c r="AL4" s="20" t="s">
        <v>16</v>
      </c>
      <c r="AM4" s="19" t="s">
        <v>16</v>
      </c>
      <c r="AN4" s="19" t="s">
        <v>16</v>
      </c>
      <c r="AO4" s="97" t="s">
        <v>16</v>
      </c>
      <c r="AP4" s="20" t="s">
        <v>16</v>
      </c>
      <c r="AQ4" s="19" t="s">
        <v>16</v>
      </c>
      <c r="AR4" s="19" t="s">
        <v>16</v>
      </c>
      <c r="AS4" s="97" t="s">
        <v>16</v>
      </c>
      <c r="AT4" s="20" t="s">
        <v>16</v>
      </c>
      <c r="AU4" s="19" t="s">
        <v>16</v>
      </c>
      <c r="AV4" s="19" t="s">
        <v>16</v>
      </c>
      <c r="AW4" s="97" t="s">
        <v>16</v>
      </c>
      <c r="AX4" s="56" t="s">
        <v>16</v>
      </c>
      <c r="AY4" s="57" t="s">
        <v>16</v>
      </c>
      <c r="AZ4" s="56" t="s">
        <v>16</v>
      </c>
      <c r="BA4" s="57" t="s">
        <v>16</v>
      </c>
      <c r="BB4" s="56" t="s">
        <v>16</v>
      </c>
      <c r="BC4" s="57" t="s">
        <v>16</v>
      </c>
    </row>
    <row r="5" spans="1:55" x14ac:dyDescent="0.2">
      <c r="A5" s="64">
        <v>2001</v>
      </c>
      <c r="B5" s="7" t="s">
        <v>16</v>
      </c>
      <c r="C5" s="31" t="s">
        <v>16</v>
      </c>
      <c r="D5" s="1" t="s">
        <v>16</v>
      </c>
      <c r="E5" s="39" t="s">
        <v>16</v>
      </c>
      <c r="F5" s="8" t="s">
        <v>16</v>
      </c>
      <c r="G5" s="31" t="s">
        <v>16</v>
      </c>
      <c r="H5" s="7" t="s">
        <v>16</v>
      </c>
      <c r="I5" s="33" t="s">
        <v>16</v>
      </c>
      <c r="J5" s="7" t="s">
        <v>16</v>
      </c>
      <c r="K5" s="31" t="s">
        <v>16</v>
      </c>
      <c r="L5" s="1" t="s">
        <v>16</v>
      </c>
      <c r="M5" s="39" t="s">
        <v>16</v>
      </c>
      <c r="N5" s="23" t="s">
        <v>16</v>
      </c>
      <c r="O5" s="14" t="s">
        <v>16</v>
      </c>
      <c r="P5" s="14" t="s">
        <v>16</v>
      </c>
      <c r="Q5" s="86" t="s">
        <v>16</v>
      </c>
      <c r="R5" s="23" t="s">
        <v>16</v>
      </c>
      <c r="S5" s="14" t="s">
        <v>16</v>
      </c>
      <c r="T5" s="14" t="s">
        <v>16</v>
      </c>
      <c r="U5" s="86" t="s">
        <v>16</v>
      </c>
      <c r="V5" s="23" t="s">
        <v>16</v>
      </c>
      <c r="W5" s="14" t="s">
        <v>16</v>
      </c>
      <c r="X5" s="14" t="s">
        <v>16</v>
      </c>
      <c r="Y5" s="86" t="s">
        <v>16</v>
      </c>
      <c r="Z5" s="7" t="s">
        <v>16</v>
      </c>
      <c r="AA5" s="1" t="s">
        <v>16</v>
      </c>
      <c r="AB5" s="1" t="s">
        <v>16</v>
      </c>
      <c r="AC5" s="6" t="s">
        <v>16</v>
      </c>
      <c r="AD5" s="8" t="s">
        <v>16</v>
      </c>
      <c r="AE5" s="1" t="s">
        <v>16</v>
      </c>
      <c r="AF5" s="1" t="s">
        <v>16</v>
      </c>
      <c r="AG5" s="6" t="s">
        <v>16</v>
      </c>
      <c r="AH5" s="8" t="s">
        <v>16</v>
      </c>
      <c r="AI5" s="1" t="s">
        <v>16</v>
      </c>
      <c r="AJ5" s="1" t="s">
        <v>16</v>
      </c>
      <c r="AK5" s="6" t="s">
        <v>16</v>
      </c>
      <c r="AL5" s="23" t="s">
        <v>16</v>
      </c>
      <c r="AM5" s="14" t="s">
        <v>16</v>
      </c>
      <c r="AN5" s="14" t="s">
        <v>16</v>
      </c>
      <c r="AO5" s="86" t="s">
        <v>16</v>
      </c>
      <c r="AP5" s="23" t="s">
        <v>16</v>
      </c>
      <c r="AQ5" s="14" t="s">
        <v>16</v>
      </c>
      <c r="AR5" s="14" t="s">
        <v>16</v>
      </c>
      <c r="AS5" s="86" t="s">
        <v>16</v>
      </c>
      <c r="AT5" s="23" t="s">
        <v>16</v>
      </c>
      <c r="AU5" s="14" t="s">
        <v>16</v>
      </c>
      <c r="AV5" s="14" t="s">
        <v>16</v>
      </c>
      <c r="AW5" s="86" t="s">
        <v>16</v>
      </c>
      <c r="AX5" s="58" t="s">
        <v>16</v>
      </c>
      <c r="AY5" s="59" t="s">
        <v>16</v>
      </c>
      <c r="AZ5" s="58" t="s">
        <v>16</v>
      </c>
      <c r="BA5" s="59" t="s">
        <v>16</v>
      </c>
      <c r="BB5" s="58" t="s">
        <v>16</v>
      </c>
      <c r="BC5" s="59" t="s">
        <v>16</v>
      </c>
    </row>
    <row r="6" spans="1:55" x14ac:dyDescent="0.2">
      <c r="A6" s="64">
        <v>2002</v>
      </c>
      <c r="B6" s="127">
        <v>60</v>
      </c>
      <c r="C6" s="105">
        <v>6.1332572809430488</v>
      </c>
      <c r="D6" s="62">
        <v>76</v>
      </c>
      <c r="E6" s="106">
        <v>7.5240000752400009</v>
      </c>
      <c r="F6" s="127">
        <v>55</v>
      </c>
      <c r="G6" s="31">
        <v>6.9072915881747168</v>
      </c>
      <c r="H6" s="62">
        <v>62</v>
      </c>
      <c r="I6" s="33">
        <v>7.4593734848147601</v>
      </c>
      <c r="J6" s="127">
        <v>14</v>
      </c>
      <c r="K6" s="105">
        <v>3.0331917843833955</v>
      </c>
      <c r="L6" s="62">
        <v>5</v>
      </c>
      <c r="M6" s="106">
        <v>1.0033129393256532</v>
      </c>
      <c r="N6" s="27">
        <v>57</v>
      </c>
      <c r="O6" s="17">
        <v>18.107597248915926</v>
      </c>
      <c r="P6" s="16">
        <v>71</v>
      </c>
      <c r="Q6" s="28">
        <v>20.073678883337998</v>
      </c>
      <c r="R6" s="21">
        <v>52</v>
      </c>
      <c r="S6" s="15">
        <v>21.259024864882544</v>
      </c>
      <c r="T6" s="14">
        <v>58</v>
      </c>
      <c r="U6" s="22">
        <v>20.499190635404222</v>
      </c>
      <c r="V6" s="23">
        <v>13</v>
      </c>
      <c r="W6" s="15">
        <v>10.895254697530968</v>
      </c>
      <c r="X6" s="14">
        <v>4</v>
      </c>
      <c r="Y6" s="24">
        <v>2.7698145609151466</v>
      </c>
      <c r="Z6" s="58">
        <v>0</v>
      </c>
      <c r="AA6" s="105">
        <v>0</v>
      </c>
      <c r="AB6" s="62">
        <v>0</v>
      </c>
      <c r="AC6" s="106">
        <v>0</v>
      </c>
      <c r="AD6" s="8">
        <v>0</v>
      </c>
      <c r="AE6" s="32">
        <v>0</v>
      </c>
      <c r="AF6" s="1">
        <v>0</v>
      </c>
      <c r="AG6" s="33">
        <v>0</v>
      </c>
      <c r="AH6" s="8">
        <v>0</v>
      </c>
      <c r="AI6" s="31">
        <v>0</v>
      </c>
      <c r="AJ6" s="1">
        <v>0</v>
      </c>
      <c r="AK6" s="39">
        <v>0</v>
      </c>
      <c r="AL6" s="27">
        <v>3</v>
      </c>
      <c r="AM6" s="17">
        <v>0.4728706241734616</v>
      </c>
      <c r="AN6" s="16">
        <v>5</v>
      </c>
      <c r="AO6" s="28">
        <v>0.79197632941146667</v>
      </c>
      <c r="AP6" s="23">
        <v>3</v>
      </c>
      <c r="AQ6" s="15">
        <v>0.56890048603064858</v>
      </c>
      <c r="AR6" s="14">
        <v>4</v>
      </c>
      <c r="AS6" s="24">
        <v>0.75845343759539918</v>
      </c>
      <c r="AT6" s="23">
        <v>1</v>
      </c>
      <c r="AU6" s="15">
        <v>0.30044014481214981</v>
      </c>
      <c r="AV6" s="14">
        <v>1</v>
      </c>
      <c r="AW6" s="22">
        <v>0.29085240113199751</v>
      </c>
      <c r="AX6" s="58">
        <v>1</v>
      </c>
      <c r="AY6" s="59">
        <v>0</v>
      </c>
      <c r="AZ6" s="58">
        <v>1</v>
      </c>
      <c r="BA6" s="59">
        <v>0</v>
      </c>
      <c r="BB6" s="58">
        <v>0</v>
      </c>
      <c r="BC6" s="59">
        <v>0</v>
      </c>
    </row>
    <row r="7" spans="1:55" x14ac:dyDescent="0.2">
      <c r="A7" s="64">
        <v>2003</v>
      </c>
      <c r="B7" s="127">
        <v>91</v>
      </c>
      <c r="C7" s="105">
        <v>9.3021068760969587</v>
      </c>
      <c r="D7" s="62">
        <v>75</v>
      </c>
      <c r="E7" s="106">
        <v>7.4250000742500006</v>
      </c>
      <c r="F7" s="127">
        <v>82</v>
      </c>
      <c r="G7" s="31">
        <v>10.298143822369578</v>
      </c>
      <c r="H7" s="62">
        <v>62</v>
      </c>
      <c r="I7" s="33">
        <v>7.4593734848147601</v>
      </c>
      <c r="J7" s="127">
        <v>15</v>
      </c>
      <c r="K7" s="105">
        <v>3.2498483404107805</v>
      </c>
      <c r="L7" s="62">
        <v>8</v>
      </c>
      <c r="M7" s="106">
        <v>0</v>
      </c>
      <c r="N7" s="27">
        <v>82</v>
      </c>
      <c r="O7" s="17">
        <v>26.049525866861508</v>
      </c>
      <c r="P7" s="16">
        <v>68</v>
      </c>
      <c r="Q7" s="28">
        <v>19.225495268549068</v>
      </c>
      <c r="R7" s="21">
        <v>73</v>
      </c>
      <c r="S7" s="15">
        <v>29.844400291085112</v>
      </c>
      <c r="T7" s="14">
        <v>57</v>
      </c>
      <c r="U7" s="22">
        <v>20.145756314104151</v>
      </c>
      <c r="V7" s="23">
        <v>13</v>
      </c>
      <c r="W7" s="15">
        <v>10.895254697530968</v>
      </c>
      <c r="X7" s="14">
        <v>8</v>
      </c>
      <c r="Y7" s="24">
        <v>0</v>
      </c>
      <c r="Z7" s="58">
        <v>0</v>
      </c>
      <c r="AA7" s="105">
        <v>0</v>
      </c>
      <c r="AB7" s="62">
        <v>0</v>
      </c>
      <c r="AC7" s="106">
        <v>0</v>
      </c>
      <c r="AD7" s="8">
        <v>0</v>
      </c>
      <c r="AE7" s="32">
        <v>0</v>
      </c>
      <c r="AF7" s="1">
        <v>0</v>
      </c>
      <c r="AG7" s="33">
        <v>0</v>
      </c>
      <c r="AH7" s="8">
        <v>0</v>
      </c>
      <c r="AI7" s="31">
        <v>0</v>
      </c>
      <c r="AJ7" s="1">
        <v>0</v>
      </c>
      <c r="AK7" s="39">
        <v>0</v>
      </c>
      <c r="AL7" s="27">
        <v>9</v>
      </c>
      <c r="AM7" s="17">
        <v>1.4186118725203847</v>
      </c>
      <c r="AN7" s="16">
        <v>7</v>
      </c>
      <c r="AO7" s="28">
        <v>1.1087668611760533</v>
      </c>
      <c r="AP7" s="23">
        <v>9</v>
      </c>
      <c r="AQ7" s="15">
        <v>1.7067014580919457</v>
      </c>
      <c r="AR7" s="14">
        <v>5</v>
      </c>
      <c r="AS7" s="24">
        <v>0.94806679699424901</v>
      </c>
      <c r="AT7" s="23">
        <v>2</v>
      </c>
      <c r="AU7" s="15">
        <v>0.60088028962429962</v>
      </c>
      <c r="AV7" s="14">
        <v>0</v>
      </c>
      <c r="AW7" s="22">
        <v>0</v>
      </c>
      <c r="AX7" s="58">
        <v>1</v>
      </c>
      <c r="AY7" s="59">
        <v>0</v>
      </c>
      <c r="AZ7" s="58">
        <v>1</v>
      </c>
      <c r="BA7" s="59">
        <v>0</v>
      </c>
      <c r="BB7" s="58">
        <v>0</v>
      </c>
      <c r="BC7" s="59">
        <v>0</v>
      </c>
    </row>
    <row r="8" spans="1:55" x14ac:dyDescent="0.2">
      <c r="A8" s="64">
        <v>2004</v>
      </c>
      <c r="B8" s="127">
        <v>171</v>
      </c>
      <c r="C8" s="105">
        <v>17.479783250687692</v>
      </c>
      <c r="D8" s="62">
        <v>117</v>
      </c>
      <c r="E8" s="106">
        <v>11.583000115830002</v>
      </c>
      <c r="F8" s="127">
        <v>154</v>
      </c>
      <c r="G8" s="31">
        <v>19.340416446889204</v>
      </c>
      <c r="H8" s="62">
        <v>96</v>
      </c>
      <c r="I8" s="33">
        <v>11.549997653906726</v>
      </c>
      <c r="J8" s="127">
        <v>39</v>
      </c>
      <c r="K8" s="105">
        <v>8.4496056850680308</v>
      </c>
      <c r="L8" s="62">
        <v>9</v>
      </c>
      <c r="M8" s="106">
        <v>0</v>
      </c>
      <c r="N8" s="27">
        <v>144</v>
      </c>
      <c r="O8" s="17">
        <v>45.745508839366551</v>
      </c>
      <c r="P8" s="16">
        <v>109</v>
      </c>
      <c r="Q8" s="28">
        <v>30.817338003997769</v>
      </c>
      <c r="R8" s="21">
        <v>127</v>
      </c>
      <c r="S8" s="15">
        <v>51.921079958463132</v>
      </c>
      <c r="T8" s="14">
        <v>89</v>
      </c>
      <c r="U8" s="22">
        <v>31.455654595706477</v>
      </c>
      <c r="V8" s="23">
        <v>27</v>
      </c>
      <c r="W8" s="15">
        <v>22.628605910256628</v>
      </c>
      <c r="X8" s="14">
        <v>8</v>
      </c>
      <c r="Y8" s="24">
        <v>0</v>
      </c>
      <c r="Z8" s="58">
        <v>1</v>
      </c>
      <c r="AA8" s="105">
        <v>3.440564252537416</v>
      </c>
      <c r="AB8" s="62">
        <v>0</v>
      </c>
      <c r="AC8" s="106">
        <v>0</v>
      </c>
      <c r="AD8" s="8">
        <v>1</v>
      </c>
      <c r="AE8" s="32">
        <v>0.46314950929309495</v>
      </c>
      <c r="AF8" s="1">
        <v>0</v>
      </c>
      <c r="AG8" s="33">
        <v>0</v>
      </c>
      <c r="AH8" s="8">
        <v>0</v>
      </c>
      <c r="AI8" s="31">
        <v>0</v>
      </c>
      <c r="AJ8" s="1">
        <v>0</v>
      </c>
      <c r="AK8" s="39">
        <v>0</v>
      </c>
      <c r="AL8" s="27">
        <v>26</v>
      </c>
      <c r="AM8" s="17">
        <v>4.0982120761700003</v>
      </c>
      <c r="AN8" s="16">
        <v>8</v>
      </c>
      <c r="AO8" s="28">
        <v>1.2671621270583466</v>
      </c>
      <c r="AP8" s="23">
        <v>26</v>
      </c>
      <c r="AQ8" s="15">
        <v>4.9304708789322875</v>
      </c>
      <c r="AR8" s="14">
        <v>7</v>
      </c>
      <c r="AS8" s="24">
        <v>1.3272935157919485</v>
      </c>
      <c r="AT8" s="23">
        <v>12</v>
      </c>
      <c r="AU8" s="15">
        <v>3.6052817377457975</v>
      </c>
      <c r="AV8" s="14">
        <v>1</v>
      </c>
      <c r="AW8" s="22">
        <v>0.29085240113199751</v>
      </c>
      <c r="AX8" s="58">
        <v>1</v>
      </c>
      <c r="AY8" s="59">
        <v>0</v>
      </c>
      <c r="AZ8" s="58">
        <v>1</v>
      </c>
      <c r="BA8" s="59">
        <v>0</v>
      </c>
      <c r="BB8" s="58">
        <v>1</v>
      </c>
      <c r="BC8" s="59">
        <v>0</v>
      </c>
    </row>
    <row r="9" spans="1:55" x14ac:dyDescent="0.2">
      <c r="A9" s="64">
        <v>2005</v>
      </c>
      <c r="B9" s="127">
        <v>141</v>
      </c>
      <c r="C9" s="105">
        <v>15.622870552883418</v>
      </c>
      <c r="D9" s="62">
        <v>110</v>
      </c>
      <c r="E9" s="106">
        <v>11.544690019825381</v>
      </c>
      <c r="F9" s="127">
        <v>128</v>
      </c>
      <c r="G9" s="32">
        <v>17.403529381372511</v>
      </c>
      <c r="H9" s="62">
        <v>85</v>
      </c>
      <c r="I9" s="34">
        <v>10.226560422729914</v>
      </c>
      <c r="J9" s="127">
        <v>28</v>
      </c>
      <c r="K9" s="105">
        <v>5.3507717532759145</v>
      </c>
      <c r="L9" s="62">
        <v>4</v>
      </c>
      <c r="M9" s="106">
        <v>0.70247534750577345</v>
      </c>
      <c r="N9" s="27">
        <v>128</v>
      </c>
      <c r="O9" s="17">
        <v>45.432764832200469</v>
      </c>
      <c r="P9" s="16">
        <v>95</v>
      </c>
      <c r="Q9" s="28">
        <v>27.720472590288498</v>
      </c>
      <c r="R9" s="25">
        <v>115</v>
      </c>
      <c r="S9" s="17">
        <v>53.262193568705911</v>
      </c>
      <c r="T9" s="16">
        <v>74</v>
      </c>
      <c r="U9" s="26">
        <v>26.489497272297715</v>
      </c>
      <c r="V9" s="27">
        <v>21</v>
      </c>
      <c r="W9" s="17">
        <v>15.349755134858563</v>
      </c>
      <c r="X9" s="16">
        <v>2</v>
      </c>
      <c r="Y9" s="28">
        <v>0</v>
      </c>
      <c r="Z9" s="58">
        <v>2</v>
      </c>
      <c r="AA9" s="105">
        <v>5.9094669660796599</v>
      </c>
      <c r="AB9" s="62">
        <v>3</v>
      </c>
      <c r="AC9" s="106">
        <v>10.637543436635699</v>
      </c>
      <c r="AD9" s="9">
        <v>2</v>
      </c>
      <c r="AE9" s="32">
        <v>7.1710290426676231</v>
      </c>
      <c r="AF9" s="2">
        <v>2</v>
      </c>
      <c r="AG9" s="34">
        <v>0</v>
      </c>
      <c r="AH9" s="8">
        <v>0</v>
      </c>
      <c r="AI9" s="31">
        <v>0</v>
      </c>
      <c r="AJ9" s="2">
        <v>1</v>
      </c>
      <c r="AK9" s="40">
        <v>0</v>
      </c>
      <c r="AL9" s="27">
        <v>11</v>
      </c>
      <c r="AM9" s="17">
        <v>1.8741140551739177</v>
      </c>
      <c r="AN9" s="16">
        <v>12</v>
      </c>
      <c r="AO9" s="28">
        <v>2.0621745630767645</v>
      </c>
      <c r="AP9" s="27">
        <v>11</v>
      </c>
      <c r="AQ9" s="15">
        <v>2.2372274650178978</v>
      </c>
      <c r="AR9" s="16">
        <v>9</v>
      </c>
      <c r="AS9" s="28">
        <v>1.8120793207521335</v>
      </c>
      <c r="AT9" s="27">
        <v>7</v>
      </c>
      <c r="AU9" s="17">
        <v>1.8640966986847465</v>
      </c>
      <c r="AV9" s="16">
        <v>1</v>
      </c>
      <c r="AW9" s="26">
        <v>0.25795068498804397</v>
      </c>
      <c r="AX9" s="58">
        <v>1</v>
      </c>
      <c r="AY9" s="59">
        <v>0</v>
      </c>
      <c r="AZ9" s="58">
        <v>1</v>
      </c>
      <c r="BA9" s="59">
        <v>0</v>
      </c>
      <c r="BB9" s="58">
        <v>0</v>
      </c>
      <c r="BC9" s="59">
        <v>0</v>
      </c>
    </row>
    <row r="10" spans="1:55" x14ac:dyDescent="0.2">
      <c r="A10" s="64">
        <v>2006</v>
      </c>
      <c r="B10" s="127">
        <v>182</v>
      </c>
      <c r="C10" s="105">
        <v>20.165691068260866</v>
      </c>
      <c r="D10" s="62">
        <v>120</v>
      </c>
      <c r="E10" s="106">
        <v>12.594207294354963</v>
      </c>
      <c r="F10" s="127">
        <v>169</v>
      </c>
      <c r="G10" s="32">
        <v>22.978097386343396</v>
      </c>
      <c r="H10" s="62">
        <v>91</v>
      </c>
      <c r="I10" s="34">
        <v>10.948435276099083</v>
      </c>
      <c r="J10" s="127">
        <v>3</v>
      </c>
      <c r="K10" s="105">
        <v>0.57329697356527654</v>
      </c>
      <c r="L10" s="62">
        <v>10</v>
      </c>
      <c r="M10" s="106">
        <v>1.7561883687644337</v>
      </c>
      <c r="N10" s="27">
        <v>148</v>
      </c>
      <c r="O10" s="17">
        <v>52.531634337231793</v>
      </c>
      <c r="P10" s="16">
        <v>97</v>
      </c>
      <c r="Q10" s="28">
        <v>28.304061486926148</v>
      </c>
      <c r="R10" s="25">
        <v>136</v>
      </c>
      <c r="S10" s="17">
        <v>62.988333263860909</v>
      </c>
      <c r="T10" s="16">
        <v>72</v>
      </c>
      <c r="U10" s="26">
        <v>25.773564913586966</v>
      </c>
      <c r="V10" s="27">
        <v>25</v>
      </c>
      <c r="W10" s="17">
        <v>18.273518017688765</v>
      </c>
      <c r="X10" s="16">
        <v>8</v>
      </c>
      <c r="Y10" s="28">
        <v>4.7248651936899426</v>
      </c>
      <c r="Z10" s="58">
        <v>2</v>
      </c>
      <c r="AA10" s="105">
        <v>5.9094669660796599</v>
      </c>
      <c r="AB10" s="62">
        <v>1</v>
      </c>
      <c r="AC10" s="106">
        <v>3.5458478122118997</v>
      </c>
      <c r="AD10" s="9">
        <v>2</v>
      </c>
      <c r="AE10" s="32">
        <v>7.1710290426676231</v>
      </c>
      <c r="AF10" s="2">
        <v>1</v>
      </c>
      <c r="AG10" s="34">
        <v>4.0666937779585197</v>
      </c>
      <c r="AH10" s="8">
        <v>1</v>
      </c>
      <c r="AI10" s="31">
        <v>0</v>
      </c>
      <c r="AJ10" s="2">
        <v>0</v>
      </c>
      <c r="AK10" s="40">
        <v>0</v>
      </c>
      <c r="AL10" s="27">
        <v>32</v>
      </c>
      <c r="AM10" s="17">
        <v>5.4519681605059427</v>
      </c>
      <c r="AN10" s="16">
        <v>22</v>
      </c>
      <c r="AO10" s="28">
        <v>3.7806533656407351</v>
      </c>
      <c r="AP10" s="27">
        <v>31</v>
      </c>
      <c r="AQ10" s="15">
        <v>6.3049137650504399</v>
      </c>
      <c r="AR10" s="16">
        <v>18</v>
      </c>
      <c r="AS10" s="28">
        <v>3.624158641504267</v>
      </c>
      <c r="AT10" s="27">
        <v>9</v>
      </c>
      <c r="AU10" s="17">
        <v>2.3966957554518169</v>
      </c>
      <c r="AV10" s="16">
        <v>2</v>
      </c>
      <c r="AW10" s="26">
        <v>0.51590136997608793</v>
      </c>
      <c r="AX10" s="58">
        <v>2</v>
      </c>
      <c r="AY10" s="59">
        <v>0</v>
      </c>
      <c r="AZ10" s="58">
        <v>2</v>
      </c>
      <c r="BA10" s="59">
        <v>0</v>
      </c>
      <c r="BB10" s="58">
        <v>0</v>
      </c>
      <c r="BC10" s="59">
        <v>0</v>
      </c>
    </row>
    <row r="11" spans="1:55" x14ac:dyDescent="0.2">
      <c r="A11" s="64">
        <v>2007</v>
      </c>
      <c r="B11" s="127">
        <v>258</v>
      </c>
      <c r="C11" s="105">
        <v>28.5865290967654</v>
      </c>
      <c r="D11" s="62">
        <v>182</v>
      </c>
      <c r="E11" s="106">
        <v>19.101214396438358</v>
      </c>
      <c r="F11" s="127">
        <v>230</v>
      </c>
      <c r="G11" s="32">
        <v>31.271966857153735</v>
      </c>
      <c r="H11" s="62">
        <v>148</v>
      </c>
      <c r="I11" s="34">
        <v>17.806246383106203</v>
      </c>
      <c r="J11" s="127">
        <v>68</v>
      </c>
      <c r="K11" s="105">
        <v>12.994731400812936</v>
      </c>
      <c r="L11" s="62">
        <v>27</v>
      </c>
      <c r="M11" s="106">
        <v>4.7417085956639715</v>
      </c>
      <c r="N11" s="27">
        <v>206</v>
      </c>
      <c r="O11" s="17">
        <v>73.118355901822639</v>
      </c>
      <c r="P11" s="16">
        <v>151</v>
      </c>
      <c r="Q11" s="28">
        <v>44.060961696142769</v>
      </c>
      <c r="R11" s="25">
        <v>180</v>
      </c>
      <c r="S11" s="17">
        <v>83.366911672757084</v>
      </c>
      <c r="T11" s="16">
        <v>123</v>
      </c>
      <c r="U11" s="26">
        <v>44.029840060711059</v>
      </c>
      <c r="V11" s="27">
        <v>45</v>
      </c>
      <c r="W11" s="17">
        <v>32.892332431839776</v>
      </c>
      <c r="X11" s="16">
        <v>25</v>
      </c>
      <c r="Y11" s="28">
        <v>14.765203730281071</v>
      </c>
      <c r="Z11" s="58">
        <v>2</v>
      </c>
      <c r="AA11" s="105">
        <v>5.9094669660796599</v>
      </c>
      <c r="AB11" s="62">
        <v>0</v>
      </c>
      <c r="AC11" s="106">
        <v>0</v>
      </c>
      <c r="AD11" s="9">
        <v>2</v>
      </c>
      <c r="AE11" s="32">
        <v>7.1710290426676231</v>
      </c>
      <c r="AF11" s="2">
        <v>0</v>
      </c>
      <c r="AG11" s="34">
        <v>0</v>
      </c>
      <c r="AH11" s="8">
        <v>0</v>
      </c>
      <c r="AI11" s="31">
        <v>0</v>
      </c>
      <c r="AJ11" s="2">
        <v>0</v>
      </c>
      <c r="AK11" s="40">
        <v>0</v>
      </c>
      <c r="AL11" s="27">
        <v>50</v>
      </c>
      <c r="AM11" s="17">
        <v>8.5187002507905358</v>
      </c>
      <c r="AN11" s="16">
        <v>31</v>
      </c>
      <c r="AO11" s="28">
        <v>5.3272842879483084</v>
      </c>
      <c r="AP11" s="27">
        <v>48</v>
      </c>
      <c r="AQ11" s="15">
        <v>9.7624471200781002</v>
      </c>
      <c r="AR11" s="16">
        <v>25</v>
      </c>
      <c r="AS11" s="28">
        <v>5.0335536687559266</v>
      </c>
      <c r="AT11" s="27">
        <v>23</v>
      </c>
      <c r="AU11" s="17">
        <v>6.1248891528213107</v>
      </c>
      <c r="AV11" s="16">
        <v>2</v>
      </c>
      <c r="AW11" s="26">
        <v>0.51590136997608793</v>
      </c>
      <c r="AX11" s="58">
        <v>3</v>
      </c>
      <c r="AY11" s="59">
        <v>1</v>
      </c>
      <c r="AZ11" s="58">
        <v>3</v>
      </c>
      <c r="BA11" s="59">
        <v>1</v>
      </c>
      <c r="BB11" s="58">
        <v>2</v>
      </c>
      <c r="BC11" s="59">
        <v>0</v>
      </c>
    </row>
    <row r="12" spans="1:55" x14ac:dyDescent="0.2">
      <c r="A12" s="64">
        <v>2008</v>
      </c>
      <c r="B12" s="127">
        <v>306</v>
      </c>
      <c r="C12" s="105">
        <v>33.904953114768269</v>
      </c>
      <c r="D12" s="62">
        <v>287</v>
      </c>
      <c r="E12" s="106">
        <v>30.121145778998947</v>
      </c>
      <c r="F12" s="127">
        <v>274</v>
      </c>
      <c r="G12" s="32">
        <v>37.254430082000532</v>
      </c>
      <c r="H12" s="62">
        <v>236</v>
      </c>
      <c r="I12" s="34">
        <v>28.393744232520699</v>
      </c>
      <c r="J12" s="127">
        <v>95</v>
      </c>
      <c r="K12" s="105">
        <v>18.154404162900423</v>
      </c>
      <c r="L12" s="62">
        <v>23</v>
      </c>
      <c r="M12" s="106">
        <v>4.0392332481581974</v>
      </c>
      <c r="N12" s="27">
        <v>268</v>
      </c>
      <c r="O12" s="17">
        <v>95.124851367419737</v>
      </c>
      <c r="P12" s="16">
        <v>250</v>
      </c>
      <c r="Q12" s="28">
        <v>72.948612079706578</v>
      </c>
      <c r="R12" s="25">
        <v>238</v>
      </c>
      <c r="S12" s="17">
        <v>110.22958321175659</v>
      </c>
      <c r="T12" s="16">
        <v>202</v>
      </c>
      <c r="U12" s="26">
        <v>72.309168229785655</v>
      </c>
      <c r="V12" s="27">
        <v>77</v>
      </c>
      <c r="W12" s="17">
        <v>56.282435494481398</v>
      </c>
      <c r="X12" s="16">
        <v>23</v>
      </c>
      <c r="Y12" s="28">
        <v>13.583987431858587</v>
      </c>
      <c r="Z12" s="58">
        <v>6</v>
      </c>
      <c r="AA12" s="105">
        <v>17.728400898238977</v>
      </c>
      <c r="AB12" s="62">
        <v>1</v>
      </c>
      <c r="AC12" s="106">
        <v>3.5458478122118997</v>
      </c>
      <c r="AD12" s="9">
        <v>6</v>
      </c>
      <c r="AE12" s="32">
        <v>21.513087128002869</v>
      </c>
      <c r="AF12" s="2">
        <v>1</v>
      </c>
      <c r="AG12" s="34">
        <v>0</v>
      </c>
      <c r="AH12" s="8">
        <v>1</v>
      </c>
      <c r="AI12" s="31">
        <v>9.1224229155263625</v>
      </c>
      <c r="AJ12" s="2">
        <v>0</v>
      </c>
      <c r="AK12" s="40">
        <v>0</v>
      </c>
      <c r="AL12" s="27">
        <v>32</v>
      </c>
      <c r="AM12" s="17">
        <v>5.4519681605059427</v>
      </c>
      <c r="AN12" s="16">
        <v>36</v>
      </c>
      <c r="AO12" s="28">
        <v>6.1865236892302935</v>
      </c>
      <c r="AP12" s="27">
        <v>30</v>
      </c>
      <c r="AQ12" s="15">
        <v>6.1015294500488118</v>
      </c>
      <c r="AR12" s="16">
        <v>33</v>
      </c>
      <c r="AS12" s="28">
        <v>6.6442908427578233</v>
      </c>
      <c r="AT12" s="27">
        <v>17</v>
      </c>
      <c r="AU12" s="17">
        <v>4.5270919825200995</v>
      </c>
      <c r="AV12" s="16">
        <v>4</v>
      </c>
      <c r="AW12" s="26">
        <v>1.0318027399521759</v>
      </c>
      <c r="AX12" s="58">
        <v>1</v>
      </c>
      <c r="AY12" s="59">
        <v>0</v>
      </c>
      <c r="AZ12" s="58">
        <v>1</v>
      </c>
      <c r="BA12" s="59">
        <v>0</v>
      </c>
      <c r="BB12" s="58">
        <v>1</v>
      </c>
      <c r="BC12" s="59">
        <v>0</v>
      </c>
    </row>
    <row r="13" spans="1:55" x14ac:dyDescent="0.2">
      <c r="A13" s="64">
        <v>2009</v>
      </c>
      <c r="B13" s="127">
        <v>314</v>
      </c>
      <c r="C13" s="105">
        <v>34.79135711776874</v>
      </c>
      <c r="D13" s="62">
        <v>289</v>
      </c>
      <c r="E13" s="106">
        <v>30.331049233904864</v>
      </c>
      <c r="F13" s="127">
        <v>284</v>
      </c>
      <c r="G13" s="32">
        <v>38.614080814920264</v>
      </c>
      <c r="H13" s="62">
        <v>237</v>
      </c>
      <c r="I13" s="34">
        <v>28.514056708082233</v>
      </c>
      <c r="J13" s="127">
        <v>69</v>
      </c>
      <c r="K13" s="105">
        <v>13.18583039200136</v>
      </c>
      <c r="L13" s="62">
        <v>43</v>
      </c>
      <c r="M13" s="106">
        <v>7.5516099856870644</v>
      </c>
      <c r="N13" s="27">
        <v>276</v>
      </c>
      <c r="O13" s="17">
        <v>97.964399169432269</v>
      </c>
      <c r="P13" s="16">
        <v>245</v>
      </c>
      <c r="Q13" s="28">
        <v>71.489639838112438</v>
      </c>
      <c r="R13" s="25">
        <v>248</v>
      </c>
      <c r="S13" s="17">
        <v>114.86107830468754</v>
      </c>
      <c r="T13" s="16">
        <v>197</v>
      </c>
      <c r="U13" s="26">
        <v>70.519337333008778</v>
      </c>
      <c r="V13" s="27">
        <v>49</v>
      </c>
      <c r="W13" s="17">
        <v>35.81609531466998</v>
      </c>
      <c r="X13" s="16">
        <v>30</v>
      </c>
      <c r="Y13" s="28">
        <v>17.718244476337283</v>
      </c>
      <c r="Z13" s="58">
        <v>3</v>
      </c>
      <c r="AA13" s="105">
        <v>8.8642004491194886</v>
      </c>
      <c r="AB13" s="62">
        <v>1</v>
      </c>
      <c r="AC13" s="106">
        <v>3.5458478122118997</v>
      </c>
      <c r="AD13" s="9">
        <v>3</v>
      </c>
      <c r="AE13" s="32">
        <v>0</v>
      </c>
      <c r="AF13" s="2">
        <v>1</v>
      </c>
      <c r="AG13" s="34">
        <v>0</v>
      </c>
      <c r="AH13" s="8">
        <v>0</v>
      </c>
      <c r="AI13" s="31">
        <v>0</v>
      </c>
      <c r="AJ13" s="2">
        <v>0</v>
      </c>
      <c r="AK13" s="40">
        <v>0</v>
      </c>
      <c r="AL13" s="27">
        <v>35</v>
      </c>
      <c r="AM13" s="17">
        <v>5.9630901755533747</v>
      </c>
      <c r="AN13" s="16">
        <v>43</v>
      </c>
      <c r="AO13" s="28">
        <v>7.3894588510250729</v>
      </c>
      <c r="AP13" s="27">
        <v>33</v>
      </c>
      <c r="AQ13" s="15">
        <v>6.7116823950536935</v>
      </c>
      <c r="AR13" s="16">
        <v>39</v>
      </c>
      <c r="AS13" s="28">
        <v>7.8523437232592466</v>
      </c>
      <c r="AT13" s="27">
        <v>20</v>
      </c>
      <c r="AU13" s="17">
        <v>5.3259905676707042</v>
      </c>
      <c r="AV13" s="16">
        <v>13</v>
      </c>
      <c r="AW13" s="26">
        <v>3.3533589048445722</v>
      </c>
      <c r="AX13" s="58">
        <v>0</v>
      </c>
      <c r="AY13" s="59">
        <v>0</v>
      </c>
      <c r="AZ13" s="58">
        <v>0</v>
      </c>
      <c r="BA13" s="59">
        <v>0</v>
      </c>
      <c r="BB13" s="58">
        <v>0</v>
      </c>
      <c r="BC13" s="59">
        <v>0</v>
      </c>
    </row>
    <row r="14" spans="1:55" x14ac:dyDescent="0.2">
      <c r="A14" s="64" t="s">
        <v>61</v>
      </c>
      <c r="B14" s="127">
        <v>235</v>
      </c>
      <c r="C14" s="105">
        <v>25.651017363009924</v>
      </c>
      <c r="D14" s="62">
        <v>216</v>
      </c>
      <c r="E14" s="106">
        <v>23.577105320894226</v>
      </c>
      <c r="F14" s="127">
        <v>210</v>
      </c>
      <c r="G14" s="31">
        <v>28.027167667859377</v>
      </c>
      <c r="H14" s="62">
        <v>161</v>
      </c>
      <c r="I14" s="33">
        <v>19.370308565406074</v>
      </c>
      <c r="J14" s="127">
        <v>38</v>
      </c>
      <c r="K14" s="105">
        <v>6.8178433726076992</v>
      </c>
      <c r="L14" s="62">
        <v>2</v>
      </c>
      <c r="M14" s="106">
        <v>0.33984071665610333</v>
      </c>
      <c r="N14" s="27">
        <v>208</v>
      </c>
      <c r="O14" s="17">
        <v>68.252218197091409</v>
      </c>
      <c r="P14" s="16">
        <v>194</v>
      </c>
      <c r="Q14" s="28">
        <v>58.532994204026707</v>
      </c>
      <c r="R14" s="21">
        <v>184</v>
      </c>
      <c r="S14" s="15">
        <v>76.892538498506028</v>
      </c>
      <c r="T14" s="14">
        <v>144</v>
      </c>
      <c r="U14" s="22">
        <v>54.09710430222249</v>
      </c>
      <c r="V14" s="27">
        <v>31</v>
      </c>
      <c r="W14" s="17">
        <v>19.230292052306392</v>
      </c>
      <c r="X14" s="14">
        <v>24</v>
      </c>
      <c r="Y14" s="24">
        <v>12.875329259722214</v>
      </c>
      <c r="Z14" s="58">
        <v>5</v>
      </c>
      <c r="AA14" s="105">
        <v>9.5485448017722092</v>
      </c>
      <c r="AB14" s="62">
        <v>0</v>
      </c>
      <c r="AC14" s="106">
        <v>0</v>
      </c>
      <c r="AD14" s="8">
        <v>4</v>
      </c>
      <c r="AE14" s="31">
        <v>8.7713527618797009</v>
      </c>
      <c r="AF14" s="1">
        <v>0</v>
      </c>
      <c r="AG14" s="33">
        <v>0</v>
      </c>
      <c r="AH14" s="8">
        <v>0</v>
      </c>
      <c r="AI14" s="31">
        <v>0</v>
      </c>
      <c r="AJ14" s="1">
        <v>0</v>
      </c>
      <c r="AK14" s="39">
        <v>0</v>
      </c>
      <c r="AL14" s="27">
        <v>22</v>
      </c>
      <c r="AM14" s="17">
        <v>3.9354092020600078</v>
      </c>
      <c r="AN14" s="16">
        <v>22</v>
      </c>
      <c r="AO14" s="28">
        <v>3.9926607635782223</v>
      </c>
      <c r="AP14" s="23">
        <v>22</v>
      </c>
      <c r="AQ14" s="15">
        <v>4.7375504710632574</v>
      </c>
      <c r="AR14" s="14">
        <v>17</v>
      </c>
      <c r="AS14" s="24">
        <v>3.6966165086544311</v>
      </c>
      <c r="AT14" s="23">
        <v>7</v>
      </c>
      <c r="AU14" s="15">
        <v>1.8407489218470601</v>
      </c>
      <c r="AV14" s="14">
        <v>5</v>
      </c>
      <c r="AW14" s="22">
        <v>1.2886896861009662</v>
      </c>
      <c r="AX14" s="58">
        <v>9</v>
      </c>
      <c r="AY14" s="59">
        <v>1</v>
      </c>
      <c r="AZ14" s="58">
        <v>8</v>
      </c>
      <c r="BA14" s="59">
        <v>6</v>
      </c>
      <c r="BB14" s="58">
        <v>3</v>
      </c>
      <c r="BC14" s="59">
        <v>1</v>
      </c>
    </row>
    <row r="15" spans="1:55" x14ac:dyDescent="0.2">
      <c r="A15" s="64">
        <v>2011</v>
      </c>
      <c r="B15" s="127">
        <v>227</v>
      </c>
      <c r="C15" s="105">
        <v>24.777791240013844</v>
      </c>
      <c r="D15" s="62">
        <v>159</v>
      </c>
      <c r="E15" s="106">
        <v>17.355369194547141</v>
      </c>
      <c r="F15" s="127">
        <v>199</v>
      </c>
      <c r="G15" s="31">
        <v>26.559077932876267</v>
      </c>
      <c r="H15" s="62">
        <v>110</v>
      </c>
      <c r="I15" s="33">
        <v>13.234372311768123</v>
      </c>
      <c r="J15" s="127">
        <v>36</v>
      </c>
      <c r="K15" s="105">
        <v>6.4590095108915051</v>
      </c>
      <c r="L15" s="62">
        <v>17</v>
      </c>
      <c r="M15" s="106">
        <v>2.8886460915768781</v>
      </c>
      <c r="N15" s="27">
        <v>182</v>
      </c>
      <c r="O15" s="17">
        <v>59.720690922454978</v>
      </c>
      <c r="P15" s="16">
        <v>147</v>
      </c>
      <c r="Q15" s="28">
        <v>44.352320350473846</v>
      </c>
      <c r="R15" s="21">
        <v>157</v>
      </c>
      <c r="S15" s="15">
        <v>65.609394262312208</v>
      </c>
      <c r="T15" s="14">
        <v>101</v>
      </c>
      <c r="U15" s="22">
        <v>37.943107878642159</v>
      </c>
      <c r="V15" s="27">
        <v>22</v>
      </c>
      <c r="W15" s="17">
        <v>13.647304037120668</v>
      </c>
      <c r="X15" s="14">
        <v>13</v>
      </c>
      <c r="Y15" s="24">
        <v>6.9741366823495339</v>
      </c>
      <c r="Z15" s="58">
        <v>2</v>
      </c>
      <c r="AA15" s="105">
        <v>3.8194179207088839</v>
      </c>
      <c r="AB15" s="62">
        <v>0</v>
      </c>
      <c r="AC15" s="106">
        <v>0</v>
      </c>
      <c r="AD15" s="8">
        <v>2</v>
      </c>
      <c r="AE15" s="31">
        <v>4.3856763809398505</v>
      </c>
      <c r="AF15" s="1">
        <v>0</v>
      </c>
      <c r="AG15" s="33">
        <v>0</v>
      </c>
      <c r="AH15" s="8">
        <v>2</v>
      </c>
      <c r="AI15" s="31">
        <v>0</v>
      </c>
      <c r="AJ15" s="1">
        <v>0</v>
      </c>
      <c r="AK15" s="39">
        <v>0</v>
      </c>
      <c r="AL15" s="27">
        <v>43</v>
      </c>
      <c r="AM15" s="17">
        <v>7.6919361676627425</v>
      </c>
      <c r="AN15" s="16">
        <v>12</v>
      </c>
      <c r="AO15" s="28">
        <v>2.1778149619517579</v>
      </c>
      <c r="AP15" s="23">
        <v>40</v>
      </c>
      <c r="AQ15" s="15">
        <v>8.6137281292059225</v>
      </c>
      <c r="AR15" s="14">
        <v>9</v>
      </c>
      <c r="AS15" s="24">
        <v>1.9570322692876401</v>
      </c>
      <c r="AT15" s="23">
        <v>12</v>
      </c>
      <c r="AU15" s="15">
        <v>3.1555695803092454</v>
      </c>
      <c r="AV15" s="14">
        <v>4</v>
      </c>
      <c r="AW15" s="22">
        <v>1.0309517488807729</v>
      </c>
      <c r="AX15" s="58">
        <v>0</v>
      </c>
      <c r="AY15" s="59">
        <v>0</v>
      </c>
      <c r="AZ15" s="58">
        <v>0</v>
      </c>
      <c r="BA15" s="59">
        <v>0</v>
      </c>
      <c r="BB15" s="58">
        <v>0</v>
      </c>
      <c r="BC15" s="59">
        <v>0</v>
      </c>
    </row>
    <row r="16" spans="1:55" x14ac:dyDescent="0.2">
      <c r="A16" s="64">
        <v>2012</v>
      </c>
      <c r="B16" s="127">
        <v>190</v>
      </c>
      <c r="C16" s="105">
        <v>20.739120421156962</v>
      </c>
      <c r="D16" s="62">
        <v>119</v>
      </c>
      <c r="E16" s="106">
        <v>12.989238579566727</v>
      </c>
      <c r="F16" s="127">
        <v>170</v>
      </c>
      <c r="G16" s="31">
        <v>22.688659540648068</v>
      </c>
      <c r="H16" s="62">
        <v>89</v>
      </c>
      <c r="I16" s="33">
        <v>10.707810324976029</v>
      </c>
      <c r="J16" s="127">
        <v>22</v>
      </c>
      <c r="K16" s="105">
        <v>3.9471724788781417</v>
      </c>
      <c r="L16" s="62">
        <v>8</v>
      </c>
      <c r="M16" s="106">
        <v>1.3593628666244133</v>
      </c>
      <c r="N16" s="27">
        <v>164</v>
      </c>
      <c r="O16" s="17">
        <v>53.814248963091302</v>
      </c>
      <c r="P16" s="16">
        <v>107</v>
      </c>
      <c r="Q16" s="28">
        <v>32.283661751705452</v>
      </c>
      <c r="R16" s="21">
        <v>145</v>
      </c>
      <c r="S16" s="15">
        <v>60.594663490670513</v>
      </c>
      <c r="T16" s="14">
        <v>80</v>
      </c>
      <c r="U16" s="22">
        <v>30.053946834568048</v>
      </c>
      <c r="V16" s="27">
        <v>13</v>
      </c>
      <c r="W16" s="17">
        <v>8.064316021934939</v>
      </c>
      <c r="X16" s="14">
        <v>5</v>
      </c>
      <c r="Y16" s="24">
        <v>2.6823602624421281</v>
      </c>
      <c r="Z16" s="58">
        <v>2</v>
      </c>
      <c r="AA16" s="105">
        <v>3.8194179207088839</v>
      </c>
      <c r="AB16" s="62">
        <v>0</v>
      </c>
      <c r="AC16" s="106">
        <v>0</v>
      </c>
      <c r="AD16" s="8">
        <v>2</v>
      </c>
      <c r="AE16" s="31">
        <v>0</v>
      </c>
      <c r="AF16" s="1">
        <v>0</v>
      </c>
      <c r="AG16" s="33">
        <v>0</v>
      </c>
      <c r="AH16" s="8">
        <v>2</v>
      </c>
      <c r="AI16" s="31">
        <v>12.596838193613404</v>
      </c>
      <c r="AJ16" s="1">
        <v>1</v>
      </c>
      <c r="AK16" s="39">
        <v>0</v>
      </c>
      <c r="AL16" s="27">
        <v>24</v>
      </c>
      <c r="AM16" s="17">
        <v>4.2931736749745539</v>
      </c>
      <c r="AN16" s="16">
        <v>12</v>
      </c>
      <c r="AO16" s="28">
        <v>2.1778149619517579</v>
      </c>
      <c r="AP16" s="23">
        <v>23</v>
      </c>
      <c r="AQ16" s="15">
        <v>4.9528936742934055</v>
      </c>
      <c r="AR16" s="14">
        <v>9</v>
      </c>
      <c r="AS16" s="24">
        <v>1.9570322692876401</v>
      </c>
      <c r="AT16" s="23">
        <v>7</v>
      </c>
      <c r="AU16" s="15">
        <v>1.8407489218470601</v>
      </c>
      <c r="AV16" s="14">
        <v>2</v>
      </c>
      <c r="AW16" s="22">
        <v>0.51547587444038645</v>
      </c>
      <c r="AX16" s="58">
        <v>0</v>
      </c>
      <c r="AY16" s="59">
        <v>0</v>
      </c>
      <c r="AZ16" s="58">
        <v>0</v>
      </c>
      <c r="BA16" s="59">
        <v>0</v>
      </c>
      <c r="BB16" s="58">
        <v>0</v>
      </c>
      <c r="BC16" s="59">
        <v>0</v>
      </c>
    </row>
    <row r="17" spans="1:55" x14ac:dyDescent="0.2">
      <c r="A17" s="64">
        <v>2013</v>
      </c>
      <c r="B17" s="127">
        <v>251</v>
      </c>
      <c r="C17" s="105">
        <v>27.397469609002087</v>
      </c>
      <c r="D17" s="62">
        <v>108</v>
      </c>
      <c r="E17" s="106">
        <v>11.788552660447113</v>
      </c>
      <c r="F17" s="127">
        <v>220</v>
      </c>
      <c r="G17" s="31">
        <v>29.361794699662205</v>
      </c>
      <c r="H17" s="62">
        <v>88</v>
      </c>
      <c r="I17" s="33">
        <v>10.5874978494145</v>
      </c>
      <c r="J17" s="127">
        <v>54</v>
      </c>
      <c r="K17" s="105">
        <v>9.6885142663372577</v>
      </c>
      <c r="L17" s="62">
        <v>6</v>
      </c>
      <c r="M17" s="106">
        <v>1.0195221499683098</v>
      </c>
      <c r="N17" s="27">
        <v>195</v>
      </c>
      <c r="O17" s="17">
        <v>63.986454559773186</v>
      </c>
      <c r="P17" s="16">
        <v>97</v>
      </c>
      <c r="Q17" s="28">
        <v>29.266497102013354</v>
      </c>
      <c r="R17" s="21">
        <v>169</v>
      </c>
      <c r="S17" s="15">
        <v>70.624125033953902</v>
      </c>
      <c r="T17" s="14">
        <v>79</v>
      </c>
      <c r="U17" s="22">
        <v>29.678272499135947</v>
      </c>
      <c r="V17" s="23">
        <v>29</v>
      </c>
      <c r="W17" s="17">
        <v>17.989628048931788</v>
      </c>
      <c r="X17" s="14">
        <v>4</v>
      </c>
      <c r="Y17" s="24">
        <v>2.1458882099537022</v>
      </c>
      <c r="Z17" s="58">
        <v>5</v>
      </c>
      <c r="AA17" s="105">
        <v>9.5485448017722092</v>
      </c>
      <c r="AB17" s="62">
        <v>1</v>
      </c>
      <c r="AC17" s="106">
        <v>2.7016074564365797</v>
      </c>
      <c r="AD17" s="8">
        <v>5</v>
      </c>
      <c r="AE17" s="31">
        <v>10.964190952349625</v>
      </c>
      <c r="AF17" s="1">
        <v>1</v>
      </c>
      <c r="AG17" s="33">
        <v>0</v>
      </c>
      <c r="AH17" s="8">
        <v>1</v>
      </c>
      <c r="AI17" s="31">
        <v>6.2984190968067022</v>
      </c>
      <c r="AJ17" s="1">
        <v>0</v>
      </c>
      <c r="AK17" s="39">
        <v>0</v>
      </c>
      <c r="AL17" s="27">
        <v>51</v>
      </c>
      <c r="AM17" s="17">
        <v>9.1229940593209271</v>
      </c>
      <c r="AN17" s="16">
        <v>10</v>
      </c>
      <c r="AO17" s="28">
        <v>1.8148458016264648</v>
      </c>
      <c r="AP17" s="23">
        <v>46</v>
      </c>
      <c r="AQ17" s="15">
        <v>9.9057873485868111</v>
      </c>
      <c r="AR17" s="14">
        <v>8</v>
      </c>
      <c r="AS17" s="24">
        <v>1.7395842393667913</v>
      </c>
      <c r="AT17" s="23">
        <v>24</v>
      </c>
      <c r="AU17" s="15">
        <v>6.3111391606184908</v>
      </c>
      <c r="AV17" s="14">
        <v>2</v>
      </c>
      <c r="AW17" s="22">
        <v>0.51547587444038645</v>
      </c>
      <c r="AX17" s="58">
        <v>0</v>
      </c>
      <c r="AY17" s="59">
        <v>0</v>
      </c>
      <c r="AZ17" s="58">
        <v>0</v>
      </c>
      <c r="BA17" s="59">
        <v>0</v>
      </c>
      <c r="BB17" s="58">
        <v>0</v>
      </c>
      <c r="BC17" s="59">
        <v>0</v>
      </c>
    </row>
    <row r="18" spans="1:55" x14ac:dyDescent="0.2">
      <c r="A18" s="64">
        <v>2014</v>
      </c>
      <c r="B18" s="127">
        <v>376</v>
      </c>
      <c r="C18" s="105">
        <v>41.04162778081588</v>
      </c>
      <c r="D18" s="62">
        <v>122</v>
      </c>
      <c r="E18" s="106">
        <v>13.31669837569026</v>
      </c>
      <c r="F18" s="127">
        <v>345</v>
      </c>
      <c r="G18" s="31">
        <v>46.044632597197548</v>
      </c>
      <c r="H18" s="62">
        <v>87</v>
      </c>
      <c r="I18" s="33">
        <v>10.467185373852972</v>
      </c>
      <c r="J18" s="127">
        <v>65</v>
      </c>
      <c r="K18" s="105">
        <v>11.662100505776328</v>
      </c>
      <c r="L18" s="62">
        <v>8</v>
      </c>
      <c r="M18" s="106">
        <v>1.3593628666244133</v>
      </c>
      <c r="N18" s="27">
        <v>280</v>
      </c>
      <c r="O18" s="17">
        <v>91.877986034546126</v>
      </c>
      <c r="P18" s="16">
        <v>110</v>
      </c>
      <c r="Q18" s="28">
        <v>33.188811146613084</v>
      </c>
      <c r="R18" s="21">
        <v>255</v>
      </c>
      <c r="S18" s="15">
        <v>106.56302889738608</v>
      </c>
      <c r="T18" s="14">
        <v>78</v>
      </c>
      <c r="U18" s="22">
        <v>29.302598163703852</v>
      </c>
      <c r="V18" s="27">
        <v>34</v>
      </c>
      <c r="W18" s="17">
        <v>21.091288057368303</v>
      </c>
      <c r="X18" s="14">
        <v>5</v>
      </c>
      <c r="Y18" s="24">
        <v>2.6823602624421281</v>
      </c>
      <c r="Z18" s="58">
        <v>8</v>
      </c>
      <c r="AA18" s="105">
        <v>15.277671682835535</v>
      </c>
      <c r="AB18" s="62">
        <v>1</v>
      </c>
      <c r="AC18" s="106">
        <v>2.7016074564365797</v>
      </c>
      <c r="AD18" s="8">
        <v>6</v>
      </c>
      <c r="AE18" s="31">
        <v>13.15702914281955</v>
      </c>
      <c r="AF18" s="1">
        <v>1</v>
      </c>
      <c r="AG18" s="33">
        <v>0</v>
      </c>
      <c r="AH18" s="8">
        <v>3</v>
      </c>
      <c r="AI18" s="31">
        <v>18.895257290420105</v>
      </c>
      <c r="AJ18" s="1">
        <v>0</v>
      </c>
      <c r="AK18" s="39">
        <v>0</v>
      </c>
      <c r="AL18" s="27">
        <v>88</v>
      </c>
      <c r="AM18" s="17">
        <v>15.741636808240031</v>
      </c>
      <c r="AN18" s="16">
        <v>11</v>
      </c>
      <c r="AO18" s="28">
        <v>1.9963303817891112</v>
      </c>
      <c r="AP18" s="23">
        <v>84</v>
      </c>
      <c r="AQ18" s="15">
        <v>18.088829071332434</v>
      </c>
      <c r="AR18" s="14">
        <v>8</v>
      </c>
      <c r="AS18" s="24">
        <v>1.7395842393667913</v>
      </c>
      <c r="AT18" s="23">
        <v>28</v>
      </c>
      <c r="AU18" s="15">
        <v>7.3629956873882403</v>
      </c>
      <c r="AV18" s="14">
        <v>3</v>
      </c>
      <c r="AW18" s="22">
        <v>0.77321381166057968</v>
      </c>
      <c r="AX18" s="58">
        <v>0</v>
      </c>
      <c r="AY18" s="59">
        <v>0</v>
      </c>
      <c r="AZ18" s="58">
        <v>0</v>
      </c>
      <c r="BA18" s="59">
        <v>0</v>
      </c>
      <c r="BB18" s="58">
        <v>0</v>
      </c>
      <c r="BC18" s="59">
        <v>0</v>
      </c>
    </row>
    <row r="19" spans="1:55" x14ac:dyDescent="0.2">
      <c r="A19" s="64">
        <v>2015</v>
      </c>
      <c r="B19" s="127">
        <v>447</v>
      </c>
      <c r="C19" s="105">
        <v>47.568474126793923</v>
      </c>
      <c r="D19" s="62">
        <v>181</v>
      </c>
      <c r="E19" s="106">
        <v>19.26150742046913</v>
      </c>
      <c r="F19" s="127">
        <v>410</v>
      </c>
      <c r="G19" s="32">
        <v>52.367054736344649</v>
      </c>
      <c r="H19" s="62">
        <v>139</v>
      </c>
      <c r="I19" s="34">
        <v>16.723434103052448</v>
      </c>
      <c r="J19" s="127">
        <v>59</v>
      </c>
      <c r="K19" s="105">
        <v>10.138937817378826</v>
      </c>
      <c r="L19" s="62">
        <v>6</v>
      </c>
      <c r="M19" s="106">
        <v>0.96752658279286219</v>
      </c>
      <c r="N19" s="27">
        <v>344</v>
      </c>
      <c r="O19" s="17">
        <v>108.40825793602023</v>
      </c>
      <c r="P19" s="16">
        <v>165</v>
      </c>
      <c r="Q19" s="28">
        <v>359.51628717725242</v>
      </c>
      <c r="R19" s="29">
        <v>313</v>
      </c>
      <c r="S19" s="17">
        <v>121.46565975644776</v>
      </c>
      <c r="T19" s="18">
        <v>125</v>
      </c>
      <c r="U19" s="26">
        <v>44.385106488747489</v>
      </c>
      <c r="V19" s="30">
        <v>25</v>
      </c>
      <c r="W19" s="17">
        <v>15.276318040720554</v>
      </c>
      <c r="X19" s="18">
        <v>4</v>
      </c>
      <c r="Y19" s="28">
        <v>2.0608571104722451</v>
      </c>
      <c r="Z19" s="58">
        <v>4</v>
      </c>
      <c r="AA19" s="105">
        <v>6.3215121056956827</v>
      </c>
      <c r="AB19" s="62">
        <v>0</v>
      </c>
      <c r="AC19" s="106">
        <v>0</v>
      </c>
      <c r="AD19" s="10">
        <v>4</v>
      </c>
      <c r="AE19" s="32">
        <v>7.1651201948912693</v>
      </c>
      <c r="AF19" s="3">
        <v>0</v>
      </c>
      <c r="AG19" s="34">
        <v>0</v>
      </c>
      <c r="AH19" s="10">
        <v>4</v>
      </c>
      <c r="AI19" s="32">
        <v>19.457145636735092</v>
      </c>
      <c r="AJ19" s="3">
        <v>0</v>
      </c>
      <c r="AK19" s="40">
        <v>0</v>
      </c>
      <c r="AL19" s="27">
        <v>99</v>
      </c>
      <c r="AM19" s="17">
        <v>17.706934142725043</v>
      </c>
      <c r="AN19" s="16">
        <v>16</v>
      </c>
      <c r="AO19" s="28">
        <v>2.8892966007425493</v>
      </c>
      <c r="AP19" s="30">
        <v>93</v>
      </c>
      <c r="AQ19" s="17">
        <v>19.811555888825218</v>
      </c>
      <c r="AR19" s="18">
        <v>14</v>
      </c>
      <c r="AS19" s="28">
        <v>2.9812225567816424</v>
      </c>
      <c r="AT19" s="30">
        <v>30</v>
      </c>
      <c r="AU19" s="17">
        <v>7.5432795665128678</v>
      </c>
      <c r="AV19" s="18">
        <v>2</v>
      </c>
      <c r="AW19" s="26">
        <v>0.49019968284080517</v>
      </c>
      <c r="AX19" s="58">
        <v>0</v>
      </c>
      <c r="AY19" s="59">
        <v>0</v>
      </c>
      <c r="AZ19" s="58">
        <v>0</v>
      </c>
      <c r="BA19" s="59">
        <v>0</v>
      </c>
      <c r="BB19" s="58">
        <v>0</v>
      </c>
      <c r="BC19" s="59">
        <v>0</v>
      </c>
    </row>
    <row r="20" spans="1:55" x14ac:dyDescent="0.2">
      <c r="A20" s="64">
        <v>2016</v>
      </c>
      <c r="B20" s="127">
        <v>493</v>
      </c>
      <c r="C20" s="105">
        <v>52.463663857962885</v>
      </c>
      <c r="D20" s="62">
        <v>180</v>
      </c>
      <c r="E20" s="106">
        <v>19.155090252400239</v>
      </c>
      <c r="F20" s="127">
        <v>439</v>
      </c>
      <c r="G20" s="32">
        <v>56.071065925012931</v>
      </c>
      <c r="H20" s="62">
        <v>130</v>
      </c>
      <c r="I20" s="34">
        <v>15.640621822998691</v>
      </c>
      <c r="J20" s="127">
        <v>63</v>
      </c>
      <c r="K20" s="105">
        <v>10.826323432116373</v>
      </c>
      <c r="L20" s="62">
        <v>9</v>
      </c>
      <c r="M20" s="106">
        <v>1.4512898741892934</v>
      </c>
      <c r="N20" s="27">
        <v>366</v>
      </c>
      <c r="O20" s="17">
        <v>115.34134419937034</v>
      </c>
      <c r="P20" s="16">
        <v>153</v>
      </c>
      <c r="Q20" s="28">
        <v>333.3696481098159</v>
      </c>
      <c r="R20" s="29">
        <v>323</v>
      </c>
      <c r="S20" s="17">
        <v>125.3463517614461</v>
      </c>
      <c r="T20" s="18">
        <v>106</v>
      </c>
      <c r="U20" s="26">
        <v>37.638570302457865</v>
      </c>
      <c r="V20" s="30">
        <v>22</v>
      </c>
      <c r="W20" s="17">
        <v>13.443159875834088</v>
      </c>
      <c r="X20" s="18">
        <v>8</v>
      </c>
      <c r="Y20" s="28">
        <v>4.1217142209444901</v>
      </c>
      <c r="Z20" s="58">
        <v>9</v>
      </c>
      <c r="AA20" s="105">
        <v>14.223402237815286</v>
      </c>
      <c r="AB20" s="62">
        <v>0</v>
      </c>
      <c r="AC20" s="106">
        <v>0</v>
      </c>
      <c r="AD20" s="10">
        <v>8</v>
      </c>
      <c r="AE20" s="32">
        <v>14.330240389782539</v>
      </c>
      <c r="AF20" s="3">
        <v>0</v>
      </c>
      <c r="AG20" s="34">
        <v>0</v>
      </c>
      <c r="AH20" s="10">
        <v>2</v>
      </c>
      <c r="AI20" s="32">
        <v>9.7285728183675459</v>
      </c>
      <c r="AJ20" s="3">
        <v>0</v>
      </c>
      <c r="AK20" s="40">
        <v>0</v>
      </c>
      <c r="AL20" s="27">
        <v>118</v>
      </c>
      <c r="AM20" s="17">
        <v>21.105234634763182</v>
      </c>
      <c r="AN20" s="16">
        <v>27</v>
      </c>
      <c r="AO20" s="28">
        <v>4.8756880137530514</v>
      </c>
      <c r="AP20" s="30">
        <v>108</v>
      </c>
      <c r="AQ20" s="17">
        <v>23.006968128958317</v>
      </c>
      <c r="AR20" s="18">
        <v>24</v>
      </c>
      <c r="AS20" s="28">
        <v>5.1106672401971007</v>
      </c>
      <c r="AT20" s="30">
        <v>39</v>
      </c>
      <c r="AU20" s="17">
        <v>9.8062634364667272</v>
      </c>
      <c r="AV20" s="18">
        <v>1</v>
      </c>
      <c r="AW20" s="26">
        <v>0.24509984142040259</v>
      </c>
      <c r="AX20" s="58">
        <v>0</v>
      </c>
      <c r="AY20" s="59">
        <v>0</v>
      </c>
      <c r="AZ20" s="58">
        <v>0</v>
      </c>
      <c r="BA20" s="59">
        <v>0</v>
      </c>
      <c r="BB20" s="58">
        <v>0</v>
      </c>
      <c r="BC20" s="59">
        <v>0</v>
      </c>
    </row>
    <row r="21" spans="1:55" x14ac:dyDescent="0.2">
      <c r="A21" s="64">
        <v>2017</v>
      </c>
      <c r="B21" s="130">
        <v>435</v>
      </c>
      <c r="C21" s="105">
        <v>46.291468109967248</v>
      </c>
      <c r="D21" s="2">
        <v>173</v>
      </c>
      <c r="E21" s="106">
        <v>18.410170075918007</v>
      </c>
      <c r="F21" s="127">
        <v>403</v>
      </c>
      <c r="G21" s="32">
        <v>51.472983070114374</v>
      </c>
      <c r="H21" s="62">
        <v>149</v>
      </c>
      <c r="I21" s="34">
        <v>17.926558858667732</v>
      </c>
      <c r="J21" s="130">
        <v>54</v>
      </c>
      <c r="K21" s="105">
        <v>9.2797057989568934</v>
      </c>
      <c r="L21" s="2">
        <v>8</v>
      </c>
      <c r="M21" s="106">
        <v>1.2900354437238164</v>
      </c>
      <c r="N21" s="27">
        <v>303</v>
      </c>
      <c r="O21" s="17">
        <v>95.487506263413167</v>
      </c>
      <c r="P21" s="16">
        <v>147</v>
      </c>
      <c r="Q21" s="28">
        <v>320.29632857609761</v>
      </c>
      <c r="R21" s="25">
        <v>262</v>
      </c>
      <c r="S21" s="17">
        <v>101.67413053095628</v>
      </c>
      <c r="T21" s="16">
        <v>124</v>
      </c>
      <c r="U21" s="26">
        <v>44.030025636837507</v>
      </c>
      <c r="V21" s="27">
        <v>23</v>
      </c>
      <c r="W21" s="17">
        <v>14.054212597462909</v>
      </c>
      <c r="X21" s="16">
        <v>8</v>
      </c>
      <c r="Y21" s="28">
        <v>4.1217142209444901</v>
      </c>
      <c r="Z21" s="58">
        <v>12</v>
      </c>
      <c r="AA21" s="105">
        <v>18.964536317087045</v>
      </c>
      <c r="AB21" s="62">
        <v>0</v>
      </c>
      <c r="AC21" s="106">
        <v>0</v>
      </c>
      <c r="AD21" s="10">
        <v>12</v>
      </c>
      <c r="AE21" s="32">
        <v>21.495360584673808</v>
      </c>
      <c r="AF21" s="3">
        <v>0</v>
      </c>
      <c r="AG21" s="34">
        <v>0</v>
      </c>
      <c r="AH21" s="10">
        <v>0</v>
      </c>
      <c r="AI21" s="32">
        <v>0</v>
      </c>
      <c r="AJ21" s="3">
        <v>0</v>
      </c>
      <c r="AK21" s="40">
        <v>0</v>
      </c>
      <c r="AL21" s="27">
        <v>143</v>
      </c>
      <c r="AM21" s="17">
        <v>25.576682650602844</v>
      </c>
      <c r="AN21" s="16">
        <v>26</v>
      </c>
      <c r="AO21" s="28">
        <v>4.6951069762066426</v>
      </c>
      <c r="AP21" s="30">
        <v>129</v>
      </c>
      <c r="AQ21" s="17">
        <v>27.480545265144659</v>
      </c>
      <c r="AR21" s="18">
        <v>25</v>
      </c>
      <c r="AS21" s="28">
        <v>5.3236117085386478</v>
      </c>
      <c r="AT21" s="30">
        <v>31</v>
      </c>
      <c r="AU21" s="17">
        <v>7.7947222187299641</v>
      </c>
      <c r="AV21" s="18">
        <v>1</v>
      </c>
      <c r="AW21" s="26">
        <v>0.24509984142040259</v>
      </c>
      <c r="AX21" s="58">
        <v>0</v>
      </c>
      <c r="AY21" s="59">
        <v>0</v>
      </c>
      <c r="AZ21" s="58">
        <v>0</v>
      </c>
      <c r="BA21" s="59">
        <v>0</v>
      </c>
      <c r="BB21" s="58">
        <v>0</v>
      </c>
      <c r="BC21" s="59">
        <v>0</v>
      </c>
    </row>
    <row r="22" spans="1:55" ht="15.75" thickBot="1" x14ac:dyDescent="0.25">
      <c r="A22" s="65" t="s">
        <v>21</v>
      </c>
      <c r="B22" s="128">
        <v>79</v>
      </c>
      <c r="C22" s="103" t="s">
        <v>16</v>
      </c>
      <c r="D22" s="78">
        <v>33</v>
      </c>
      <c r="E22" s="104" t="s">
        <v>16</v>
      </c>
      <c r="F22" s="128">
        <v>74</v>
      </c>
      <c r="G22" s="103" t="s">
        <v>16</v>
      </c>
      <c r="H22" s="78">
        <v>30</v>
      </c>
      <c r="I22" s="104" t="s">
        <v>16</v>
      </c>
      <c r="J22" s="128">
        <v>11</v>
      </c>
      <c r="K22" s="103" t="s">
        <v>16</v>
      </c>
      <c r="L22" s="78">
        <v>1</v>
      </c>
      <c r="M22" s="103" t="s">
        <v>16</v>
      </c>
      <c r="N22" s="87">
        <v>56</v>
      </c>
      <c r="O22" s="88" t="s">
        <v>16</v>
      </c>
      <c r="P22" s="88">
        <v>22</v>
      </c>
      <c r="Q22" s="89" t="s">
        <v>16</v>
      </c>
      <c r="R22" s="90">
        <v>48</v>
      </c>
      <c r="S22" s="88" t="s">
        <v>16</v>
      </c>
      <c r="T22" s="88">
        <v>20</v>
      </c>
      <c r="U22" s="126" t="s">
        <v>16</v>
      </c>
      <c r="V22" s="87">
        <v>5</v>
      </c>
      <c r="W22" s="88" t="s">
        <v>16</v>
      </c>
      <c r="X22" s="88">
        <v>1</v>
      </c>
      <c r="Y22" s="89" t="s">
        <v>16</v>
      </c>
      <c r="Z22" s="77">
        <v>4</v>
      </c>
      <c r="AA22" s="78" t="s">
        <v>16</v>
      </c>
      <c r="AB22" s="78">
        <v>0</v>
      </c>
      <c r="AC22" s="79" t="s">
        <v>16</v>
      </c>
      <c r="AD22" s="38">
        <v>4</v>
      </c>
      <c r="AE22" s="36" t="s">
        <v>16</v>
      </c>
      <c r="AF22" s="35">
        <v>0</v>
      </c>
      <c r="AG22" s="37" t="s">
        <v>16</v>
      </c>
      <c r="AH22" s="38">
        <v>0</v>
      </c>
      <c r="AI22" s="78" t="s">
        <v>16</v>
      </c>
      <c r="AJ22" s="35">
        <v>0</v>
      </c>
      <c r="AK22" s="79" t="s">
        <v>16</v>
      </c>
      <c r="AL22" s="87">
        <v>19</v>
      </c>
      <c r="AM22" s="88" t="s">
        <v>16</v>
      </c>
      <c r="AN22" s="88">
        <v>11</v>
      </c>
      <c r="AO22" s="89" t="s">
        <v>16</v>
      </c>
      <c r="AP22" s="41">
        <v>19</v>
      </c>
      <c r="AQ22" s="42" t="s">
        <v>16</v>
      </c>
      <c r="AR22" s="43">
        <v>10</v>
      </c>
      <c r="AS22" s="44" t="s">
        <v>16</v>
      </c>
      <c r="AT22" s="41">
        <v>6</v>
      </c>
      <c r="AU22" s="42" t="s">
        <v>16</v>
      </c>
      <c r="AV22" s="43">
        <v>0</v>
      </c>
      <c r="AW22" s="45" t="s">
        <v>16</v>
      </c>
      <c r="AX22" s="77">
        <v>0</v>
      </c>
      <c r="AY22" s="79">
        <v>0</v>
      </c>
      <c r="AZ22" s="77">
        <v>0</v>
      </c>
      <c r="BA22" s="79">
        <v>0</v>
      </c>
      <c r="BB22" s="77">
        <v>0</v>
      </c>
      <c r="BC22" s="79">
        <v>0</v>
      </c>
    </row>
    <row r="23" spans="1:55" x14ac:dyDescent="0.2">
      <c r="A23" s="139" t="s">
        <v>62</v>
      </c>
      <c r="B23" s="139"/>
      <c r="C23" s="139"/>
      <c r="D23" s="139"/>
      <c r="E23" s="139"/>
    </row>
    <row r="25" spans="1:55" ht="15.75" thickBot="1" x14ac:dyDescent="0.25"/>
    <row r="26" spans="1:55" ht="16.5" thickBot="1" x14ac:dyDescent="0.3">
      <c r="A26" s="115" t="s">
        <v>47</v>
      </c>
      <c r="B26" s="134" t="s">
        <v>48</v>
      </c>
      <c r="C26" s="118"/>
      <c r="D26" s="115">
        <v>2000</v>
      </c>
      <c r="E26" s="115">
        <v>2005</v>
      </c>
      <c r="F26" s="115">
        <v>2010</v>
      </c>
      <c r="G26" s="115">
        <v>2015</v>
      </c>
    </row>
    <row r="27" spans="1:55" x14ac:dyDescent="0.2">
      <c r="A27" s="98" t="s">
        <v>58</v>
      </c>
      <c r="B27" s="136" t="s">
        <v>49</v>
      </c>
      <c r="C27" s="109"/>
      <c r="D27" s="98">
        <v>631332</v>
      </c>
      <c r="E27" s="98">
        <v>581910</v>
      </c>
      <c r="F27" s="98">
        <v>551011</v>
      </c>
      <c r="G27" s="98">
        <v>553768</v>
      </c>
    </row>
    <row r="28" spans="1:55" x14ac:dyDescent="0.2">
      <c r="A28" s="99"/>
      <c r="B28" s="137" t="s">
        <v>50</v>
      </c>
      <c r="C28" s="110"/>
      <c r="D28" s="99">
        <v>353697</v>
      </c>
      <c r="E28" s="99">
        <v>342707</v>
      </c>
      <c r="F28" s="99">
        <v>331437</v>
      </c>
      <c r="G28" s="135">
        <v>340158</v>
      </c>
    </row>
    <row r="29" spans="1:55" x14ac:dyDescent="0.2">
      <c r="A29" s="99"/>
      <c r="B29" s="137" t="s">
        <v>51</v>
      </c>
      <c r="C29" s="110"/>
      <c r="D29" s="99">
        <v>25072</v>
      </c>
      <c r="E29" s="99">
        <v>28202</v>
      </c>
      <c r="F29" s="99">
        <v>37015</v>
      </c>
      <c r="G29" s="135">
        <v>45895</v>
      </c>
    </row>
    <row r="30" spans="1:55" x14ac:dyDescent="0.2">
      <c r="A30" s="99"/>
      <c r="B30" s="137" t="s">
        <v>52</v>
      </c>
      <c r="C30" s="110"/>
      <c r="D30" s="99">
        <v>1010101</v>
      </c>
      <c r="E30" s="99">
        <v>952819</v>
      </c>
      <c r="F30" s="99">
        <v>919463</v>
      </c>
      <c r="G30" s="135">
        <v>939821</v>
      </c>
    </row>
    <row r="31" spans="1:55" x14ac:dyDescent="0.2">
      <c r="A31" s="99"/>
      <c r="B31" s="137" t="s">
        <v>53</v>
      </c>
      <c r="C31" s="110"/>
      <c r="D31" s="116">
        <v>634423</v>
      </c>
      <c r="E31" s="116">
        <v>586944</v>
      </c>
      <c r="F31" s="116">
        <v>559027</v>
      </c>
      <c r="G31" s="116">
        <v>559103</v>
      </c>
    </row>
    <row r="32" spans="1:55" x14ac:dyDescent="0.2">
      <c r="A32" s="99"/>
      <c r="B32" s="137" t="s">
        <v>54</v>
      </c>
      <c r="C32" s="110"/>
      <c r="D32" s="116">
        <v>314785</v>
      </c>
      <c r="E32" s="116">
        <v>281735</v>
      </c>
      <c r="F32" s="116">
        <v>304752</v>
      </c>
      <c r="G32" s="116">
        <v>317319</v>
      </c>
    </row>
    <row r="33" spans="1:7" x14ac:dyDescent="0.2">
      <c r="A33" s="99"/>
      <c r="B33" s="137" t="s">
        <v>55</v>
      </c>
      <c r="C33" s="110"/>
      <c r="D33" s="116">
        <v>29065</v>
      </c>
      <c r="E33" s="116">
        <v>33844</v>
      </c>
      <c r="F33" s="116">
        <v>52364</v>
      </c>
      <c r="G33" s="116">
        <v>63276</v>
      </c>
    </row>
    <row r="34" spans="1:7" ht="15.75" thickBot="1" x14ac:dyDescent="0.25">
      <c r="A34" s="100"/>
      <c r="B34" s="138" t="s">
        <v>56</v>
      </c>
      <c r="C34" s="111"/>
      <c r="D34" s="117">
        <v>978273</v>
      </c>
      <c r="E34" s="117">
        <v>902523</v>
      </c>
      <c r="F34" s="117">
        <v>916143</v>
      </c>
      <c r="G34" s="117">
        <v>939698</v>
      </c>
    </row>
    <row r="35" spans="1:7" x14ac:dyDescent="0.2">
      <c r="A35" s="98" t="s">
        <v>59</v>
      </c>
      <c r="B35" s="136" t="s">
        <v>49</v>
      </c>
      <c r="C35" s="112"/>
      <c r="D35" s="98">
        <v>527389</v>
      </c>
      <c r="E35" s="98">
        <v>496667</v>
      </c>
      <c r="F35" s="98">
        <v>459880</v>
      </c>
      <c r="G35" s="98">
        <v>469606</v>
      </c>
    </row>
    <row r="36" spans="1:7" x14ac:dyDescent="0.2">
      <c r="A36" s="99"/>
      <c r="B36" s="137" t="s">
        <v>50</v>
      </c>
      <c r="C36" s="113"/>
      <c r="D36" s="99">
        <v>282938</v>
      </c>
      <c r="E36" s="99">
        <v>279356</v>
      </c>
      <c r="F36" s="99">
        <v>266188</v>
      </c>
      <c r="G36" s="135">
        <v>281626</v>
      </c>
    </row>
    <row r="37" spans="1:7" x14ac:dyDescent="0.2">
      <c r="A37" s="99"/>
      <c r="B37" s="137" t="s">
        <v>51</v>
      </c>
      <c r="C37" s="113"/>
      <c r="D37" s="99">
        <v>20842</v>
      </c>
      <c r="E37" s="99">
        <v>24590</v>
      </c>
      <c r="F37" s="99">
        <v>30872</v>
      </c>
      <c r="G37" s="135">
        <v>38710</v>
      </c>
    </row>
    <row r="38" spans="1:7" x14ac:dyDescent="0.2">
      <c r="A38" s="99"/>
      <c r="B38" s="137" t="s">
        <v>52</v>
      </c>
      <c r="C38" s="113"/>
      <c r="D38" s="99">
        <v>831169</v>
      </c>
      <c r="E38" s="99">
        <v>800613</v>
      </c>
      <c r="F38" s="99">
        <v>756940</v>
      </c>
      <c r="G38" s="135">
        <v>789942</v>
      </c>
    </row>
    <row r="39" spans="1:7" x14ac:dyDescent="0.2">
      <c r="A39" s="99"/>
      <c r="B39" s="137" t="s">
        <v>53</v>
      </c>
      <c r="C39" s="113"/>
      <c r="D39" s="116">
        <v>527333</v>
      </c>
      <c r="E39" s="116">
        <v>491680</v>
      </c>
      <c r="F39" s="116">
        <v>464375</v>
      </c>
      <c r="G39" s="116">
        <v>469423</v>
      </c>
    </row>
    <row r="40" spans="1:7" x14ac:dyDescent="0.2">
      <c r="A40" s="99"/>
      <c r="B40" s="137" t="s">
        <v>54</v>
      </c>
      <c r="C40" s="113"/>
      <c r="D40" s="116">
        <v>244602</v>
      </c>
      <c r="E40" s="116">
        <v>215913</v>
      </c>
      <c r="F40" s="116">
        <v>239295</v>
      </c>
      <c r="G40" s="116">
        <v>257686</v>
      </c>
    </row>
    <row r="41" spans="1:7" x14ac:dyDescent="0.2">
      <c r="A41" s="99"/>
      <c r="B41" s="137" t="s">
        <v>55</v>
      </c>
      <c r="C41" s="113"/>
      <c r="D41" s="116">
        <v>24325</v>
      </c>
      <c r="E41" s="116">
        <v>27890</v>
      </c>
      <c r="F41" s="116">
        <v>45603</v>
      </c>
      <c r="G41" s="116">
        <v>55826</v>
      </c>
    </row>
    <row r="42" spans="1:7" ht="15.75" thickBot="1" x14ac:dyDescent="0.25">
      <c r="A42" s="100"/>
      <c r="B42" s="138" t="s">
        <v>56</v>
      </c>
      <c r="C42" s="114"/>
      <c r="D42" s="117">
        <v>796260</v>
      </c>
      <c r="E42" s="117">
        <v>735483</v>
      </c>
      <c r="F42" s="117">
        <v>749273</v>
      </c>
      <c r="G42" s="117">
        <v>782935</v>
      </c>
    </row>
    <row r="43" spans="1:7" x14ac:dyDescent="0.2">
      <c r="A43" s="98" t="s">
        <v>57</v>
      </c>
      <c r="B43" s="136" t="s">
        <v>49</v>
      </c>
      <c r="C43" s="109"/>
      <c r="D43" s="98">
        <v>343817</v>
      </c>
      <c r="E43" s="98">
        <v>387671</v>
      </c>
      <c r="F43" s="98">
        <v>387991</v>
      </c>
      <c r="G43" s="98">
        <v>407997</v>
      </c>
    </row>
    <row r="44" spans="1:7" x14ac:dyDescent="0.2">
      <c r="A44" s="99"/>
      <c r="B44" s="137" t="s">
        <v>50</v>
      </c>
      <c r="C44" s="110"/>
      <c r="D44" s="99">
        <v>144414</v>
      </c>
      <c r="E44" s="99">
        <v>169317</v>
      </c>
      <c r="F44" s="99">
        <v>186403</v>
      </c>
      <c r="G44" s="135">
        <v>194094</v>
      </c>
    </row>
    <row r="45" spans="1:7" x14ac:dyDescent="0.2">
      <c r="A45" s="99"/>
      <c r="B45" s="137" t="s">
        <v>51</v>
      </c>
      <c r="C45" s="110"/>
      <c r="D45" s="99">
        <v>10118</v>
      </c>
      <c r="E45" s="99">
        <v>12427</v>
      </c>
      <c r="F45" s="99">
        <v>14117</v>
      </c>
      <c r="G45" s="135">
        <v>18047</v>
      </c>
    </row>
    <row r="46" spans="1:7" x14ac:dyDescent="0.2">
      <c r="A46" s="99"/>
      <c r="B46" s="137" t="s">
        <v>52</v>
      </c>
      <c r="C46" s="110"/>
      <c r="D46" s="99">
        <v>498349</v>
      </c>
      <c r="E46" s="99">
        <v>569415</v>
      </c>
      <c r="F46" s="99">
        <v>588511</v>
      </c>
      <c r="G46" s="135">
        <v>620138</v>
      </c>
    </row>
    <row r="47" spans="1:7" x14ac:dyDescent="0.2">
      <c r="A47" s="99"/>
      <c r="B47" s="137" t="s">
        <v>53</v>
      </c>
      <c r="C47" s="110"/>
      <c r="D47" s="116">
        <v>332845</v>
      </c>
      <c r="E47" s="116">
        <v>375517</v>
      </c>
      <c r="F47" s="116">
        <v>380280</v>
      </c>
      <c r="G47" s="116">
        <v>397705</v>
      </c>
    </row>
    <row r="48" spans="1:7" x14ac:dyDescent="0.2">
      <c r="A48" s="99"/>
      <c r="B48" s="137" t="s">
        <v>54</v>
      </c>
      <c r="C48" s="110"/>
      <c r="D48" s="116">
        <v>119318</v>
      </c>
      <c r="E48" s="116">
        <v>136810</v>
      </c>
      <c r="F48" s="116">
        <v>161204</v>
      </c>
      <c r="G48" s="116">
        <v>163652</v>
      </c>
    </row>
    <row r="49" spans="1:7" x14ac:dyDescent="0.2">
      <c r="A49" s="99"/>
      <c r="B49" s="137" t="s">
        <v>55</v>
      </c>
      <c r="C49" s="110"/>
      <c r="D49" s="116">
        <v>9397</v>
      </c>
      <c r="E49" s="116">
        <v>10962</v>
      </c>
      <c r="F49" s="116">
        <v>15877</v>
      </c>
      <c r="G49" s="116">
        <v>20558</v>
      </c>
    </row>
    <row r="50" spans="1:7" ht="15.75" thickBot="1" x14ac:dyDescent="0.25">
      <c r="A50" s="100"/>
      <c r="B50" s="138" t="s">
        <v>56</v>
      </c>
      <c r="C50" s="111"/>
      <c r="D50" s="117">
        <v>461560</v>
      </c>
      <c r="E50" s="117">
        <v>523289</v>
      </c>
      <c r="F50" s="117">
        <v>557361</v>
      </c>
      <c r="G50" s="117">
        <v>581915</v>
      </c>
    </row>
  </sheetData>
  <mergeCells count="20">
    <mergeCell ref="AX1:BC1"/>
    <mergeCell ref="BB2:BC2"/>
    <mergeCell ref="AZ2:BA2"/>
    <mergeCell ref="AX2:AY2"/>
    <mergeCell ref="AD2:AG2"/>
    <mergeCell ref="AL2:AO2"/>
    <mergeCell ref="AP2:AS2"/>
    <mergeCell ref="AT2:AW2"/>
    <mergeCell ref="AL1:AW1"/>
    <mergeCell ref="B1:M1"/>
    <mergeCell ref="N1:Y1"/>
    <mergeCell ref="Z1:AK1"/>
    <mergeCell ref="J2:M2"/>
    <mergeCell ref="V2:Y2"/>
    <mergeCell ref="AH2:AK2"/>
    <mergeCell ref="F2:I2"/>
    <mergeCell ref="B2:E2"/>
    <mergeCell ref="N2:Q2"/>
    <mergeCell ref="R2:U2"/>
    <mergeCell ref="Z2:AC2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0"/>
  <sheetViews>
    <sheetView workbookViewId="0">
      <pane xSplit="1" topLeftCell="B1" activePane="topRight" state="frozen"/>
      <selection pane="topRight" activeCell="K27" sqref="K27"/>
    </sheetView>
  </sheetViews>
  <sheetFormatPr defaultColWidth="11" defaultRowHeight="15.75" x14ac:dyDescent="0.25"/>
  <cols>
    <col min="1" max="1" width="14.875" style="60" customWidth="1"/>
    <col min="2" max="7" width="11" style="60"/>
    <col min="8" max="18" width="11" style="60" customWidth="1"/>
    <col min="19" max="19" width="11.75" style="60" customWidth="1"/>
    <col min="20" max="45" width="11" style="60" customWidth="1"/>
    <col min="46" max="55" width="11" style="60"/>
    <col min="56" max="16384" width="11" style="131"/>
  </cols>
  <sheetData>
    <row r="1" spans="1:55" ht="16.5" thickBot="1" x14ac:dyDescent="0.3">
      <c r="A1" s="121" t="s">
        <v>60</v>
      </c>
      <c r="B1" s="171" t="s">
        <v>6</v>
      </c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2"/>
      <c r="N1" s="173" t="s">
        <v>22</v>
      </c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5"/>
      <c r="Z1" s="176" t="s">
        <v>23</v>
      </c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8"/>
      <c r="AL1" s="185" t="s">
        <v>24</v>
      </c>
      <c r="AM1" s="186"/>
      <c r="AN1" s="186"/>
      <c r="AO1" s="186"/>
      <c r="AP1" s="186"/>
      <c r="AQ1" s="186"/>
      <c r="AR1" s="186"/>
      <c r="AS1" s="186"/>
      <c r="AT1" s="186"/>
      <c r="AU1" s="186"/>
      <c r="AV1" s="186"/>
      <c r="AW1" s="186"/>
      <c r="AX1" s="179" t="s">
        <v>25</v>
      </c>
      <c r="AY1" s="171"/>
      <c r="AZ1" s="171"/>
      <c r="BA1" s="171"/>
      <c r="BB1" s="171"/>
      <c r="BC1" s="172"/>
    </row>
    <row r="2" spans="1:55" ht="16.5" thickBot="1" x14ac:dyDescent="0.3">
      <c r="A2" s="132" t="s">
        <v>1</v>
      </c>
      <c r="B2" s="179" t="s">
        <v>2</v>
      </c>
      <c r="C2" s="171"/>
      <c r="D2" s="171"/>
      <c r="E2" s="172"/>
      <c r="F2" s="171" t="s">
        <v>3</v>
      </c>
      <c r="G2" s="171"/>
      <c r="H2" s="171"/>
      <c r="I2" s="171"/>
      <c r="J2" s="179" t="s">
        <v>4</v>
      </c>
      <c r="K2" s="171"/>
      <c r="L2" s="171"/>
      <c r="M2" s="172"/>
      <c r="N2" s="180" t="s">
        <v>2</v>
      </c>
      <c r="O2" s="181"/>
      <c r="P2" s="181"/>
      <c r="Q2" s="182"/>
      <c r="R2" s="181" t="s">
        <v>3</v>
      </c>
      <c r="S2" s="181"/>
      <c r="T2" s="181"/>
      <c r="U2" s="181"/>
      <c r="V2" s="180" t="s">
        <v>4</v>
      </c>
      <c r="W2" s="181"/>
      <c r="X2" s="181"/>
      <c r="Y2" s="182"/>
      <c r="Z2" s="179" t="s">
        <v>2</v>
      </c>
      <c r="AA2" s="171"/>
      <c r="AB2" s="171"/>
      <c r="AC2" s="172"/>
      <c r="AD2" s="179" t="s">
        <v>3</v>
      </c>
      <c r="AE2" s="171"/>
      <c r="AF2" s="171"/>
      <c r="AG2" s="172"/>
      <c r="AH2" s="179" t="s">
        <v>4</v>
      </c>
      <c r="AI2" s="171"/>
      <c r="AJ2" s="171"/>
      <c r="AK2" s="171"/>
      <c r="AL2" s="180" t="s">
        <v>2</v>
      </c>
      <c r="AM2" s="181"/>
      <c r="AN2" s="181"/>
      <c r="AO2" s="182"/>
      <c r="AP2" s="181" t="s">
        <v>3</v>
      </c>
      <c r="AQ2" s="181"/>
      <c r="AR2" s="181"/>
      <c r="AS2" s="181"/>
      <c r="AT2" s="180" t="s">
        <v>4</v>
      </c>
      <c r="AU2" s="181"/>
      <c r="AV2" s="181"/>
      <c r="AW2" s="181"/>
      <c r="AX2" s="183" t="s">
        <v>2</v>
      </c>
      <c r="AY2" s="184"/>
      <c r="AZ2" s="183" t="s">
        <v>3</v>
      </c>
      <c r="BA2" s="184"/>
      <c r="BB2" s="183" t="s">
        <v>4</v>
      </c>
      <c r="BC2" s="184"/>
    </row>
    <row r="3" spans="1:55" ht="16.5" thickBot="1" x14ac:dyDescent="0.3">
      <c r="A3" s="132" t="s">
        <v>5</v>
      </c>
      <c r="B3" s="46" t="s">
        <v>17</v>
      </c>
      <c r="C3" s="47" t="s">
        <v>18</v>
      </c>
      <c r="D3" s="47" t="s">
        <v>19</v>
      </c>
      <c r="E3" s="48" t="s">
        <v>20</v>
      </c>
      <c r="F3" s="119" t="s">
        <v>17</v>
      </c>
      <c r="G3" s="122" t="s">
        <v>18</v>
      </c>
      <c r="H3" s="122" t="s">
        <v>19</v>
      </c>
      <c r="I3" s="120" t="s">
        <v>20</v>
      </c>
      <c r="J3" s="119" t="s">
        <v>17</v>
      </c>
      <c r="K3" s="122" t="s">
        <v>18</v>
      </c>
      <c r="L3" s="122" t="s">
        <v>19</v>
      </c>
      <c r="M3" s="120" t="s">
        <v>20</v>
      </c>
      <c r="N3" s="49" t="s">
        <v>17</v>
      </c>
      <c r="O3" s="50" t="s">
        <v>18</v>
      </c>
      <c r="P3" s="50" t="s">
        <v>19</v>
      </c>
      <c r="Q3" s="51" t="s">
        <v>20</v>
      </c>
      <c r="R3" s="52" t="s">
        <v>17</v>
      </c>
      <c r="S3" s="52" t="s">
        <v>18</v>
      </c>
      <c r="T3" s="52" t="s">
        <v>19</v>
      </c>
      <c r="U3" s="52" t="s">
        <v>20</v>
      </c>
      <c r="V3" s="53" t="s">
        <v>17</v>
      </c>
      <c r="W3" s="52" t="s">
        <v>18</v>
      </c>
      <c r="X3" s="52" t="s">
        <v>19</v>
      </c>
      <c r="Y3" s="54" t="s">
        <v>20</v>
      </c>
      <c r="Z3" s="119" t="s">
        <v>17</v>
      </c>
      <c r="AA3" s="122" t="s">
        <v>18</v>
      </c>
      <c r="AB3" s="122" t="s">
        <v>19</v>
      </c>
      <c r="AC3" s="120" t="s">
        <v>20</v>
      </c>
      <c r="AD3" s="119" t="s">
        <v>17</v>
      </c>
      <c r="AE3" s="122" t="s">
        <v>18</v>
      </c>
      <c r="AF3" s="122" t="s">
        <v>19</v>
      </c>
      <c r="AG3" s="120" t="s">
        <v>20</v>
      </c>
      <c r="AH3" s="119" t="s">
        <v>17</v>
      </c>
      <c r="AI3" s="122" t="s">
        <v>18</v>
      </c>
      <c r="AJ3" s="122" t="s">
        <v>19</v>
      </c>
      <c r="AK3" s="120" t="s">
        <v>20</v>
      </c>
      <c r="AL3" s="49" t="s">
        <v>17</v>
      </c>
      <c r="AM3" s="50" t="s">
        <v>18</v>
      </c>
      <c r="AN3" s="50" t="s">
        <v>19</v>
      </c>
      <c r="AO3" s="51" t="s">
        <v>20</v>
      </c>
      <c r="AP3" s="123" t="s">
        <v>17</v>
      </c>
      <c r="AQ3" s="124" t="s">
        <v>18</v>
      </c>
      <c r="AR3" s="124" t="s">
        <v>19</v>
      </c>
      <c r="AS3" s="125" t="s">
        <v>20</v>
      </c>
      <c r="AT3" s="123" t="s">
        <v>17</v>
      </c>
      <c r="AU3" s="124" t="s">
        <v>18</v>
      </c>
      <c r="AV3" s="124" t="s">
        <v>19</v>
      </c>
      <c r="AW3" s="55" t="s">
        <v>20</v>
      </c>
      <c r="AX3" s="119" t="s">
        <v>17</v>
      </c>
      <c r="AY3" s="120" t="s">
        <v>19</v>
      </c>
      <c r="AZ3" s="119" t="s">
        <v>17</v>
      </c>
      <c r="BA3" s="120" t="s">
        <v>19</v>
      </c>
      <c r="BB3" s="119" t="s">
        <v>17</v>
      </c>
      <c r="BC3" s="120" t="s">
        <v>19</v>
      </c>
    </row>
    <row r="4" spans="1:55" x14ac:dyDescent="0.25">
      <c r="A4" s="133">
        <v>2000</v>
      </c>
      <c r="B4" s="11" t="s">
        <v>16</v>
      </c>
      <c r="C4" s="12" t="s">
        <v>16</v>
      </c>
      <c r="D4" s="12" t="s">
        <v>16</v>
      </c>
      <c r="E4" s="13" t="s">
        <v>16</v>
      </c>
      <c r="F4" s="96" t="s">
        <v>16</v>
      </c>
      <c r="G4" s="129" t="s">
        <v>16</v>
      </c>
      <c r="H4" s="11" t="s">
        <v>16</v>
      </c>
      <c r="I4" s="108" t="s">
        <v>16</v>
      </c>
      <c r="J4" s="107" t="s">
        <v>16</v>
      </c>
      <c r="K4" s="101" t="s">
        <v>16</v>
      </c>
      <c r="L4" s="12" t="s">
        <v>16</v>
      </c>
      <c r="M4" s="102" t="s">
        <v>16</v>
      </c>
      <c r="N4" s="20" t="s">
        <v>16</v>
      </c>
      <c r="O4" s="19" t="s">
        <v>16</v>
      </c>
      <c r="P4" s="19" t="s">
        <v>16</v>
      </c>
      <c r="Q4" s="97" t="s">
        <v>16</v>
      </c>
      <c r="R4" s="20" t="s">
        <v>16</v>
      </c>
      <c r="S4" s="19" t="s">
        <v>16</v>
      </c>
      <c r="T4" s="19" t="s">
        <v>16</v>
      </c>
      <c r="U4" s="97" t="s">
        <v>16</v>
      </c>
      <c r="V4" s="20" t="s">
        <v>16</v>
      </c>
      <c r="W4" s="19" t="s">
        <v>16</v>
      </c>
      <c r="X4" s="19" t="s">
        <v>16</v>
      </c>
      <c r="Y4" s="97" t="s">
        <v>16</v>
      </c>
      <c r="Z4" s="11" t="s">
        <v>16</v>
      </c>
      <c r="AA4" s="12" t="s">
        <v>16</v>
      </c>
      <c r="AB4" s="12" t="s">
        <v>16</v>
      </c>
      <c r="AC4" s="13" t="s">
        <v>16</v>
      </c>
      <c r="AD4" s="96" t="s">
        <v>16</v>
      </c>
      <c r="AE4" s="12" t="s">
        <v>16</v>
      </c>
      <c r="AF4" s="12" t="s">
        <v>16</v>
      </c>
      <c r="AG4" s="13" t="s">
        <v>16</v>
      </c>
      <c r="AH4" s="96" t="s">
        <v>16</v>
      </c>
      <c r="AI4" s="12" t="s">
        <v>16</v>
      </c>
      <c r="AJ4" s="12" t="s">
        <v>16</v>
      </c>
      <c r="AK4" s="13" t="s">
        <v>16</v>
      </c>
      <c r="AL4" s="20" t="s">
        <v>16</v>
      </c>
      <c r="AM4" s="19" t="s">
        <v>16</v>
      </c>
      <c r="AN4" s="19" t="s">
        <v>16</v>
      </c>
      <c r="AO4" s="97" t="s">
        <v>16</v>
      </c>
      <c r="AP4" s="20" t="s">
        <v>16</v>
      </c>
      <c r="AQ4" s="19" t="s">
        <v>16</v>
      </c>
      <c r="AR4" s="19" t="s">
        <v>16</v>
      </c>
      <c r="AS4" s="97" t="s">
        <v>16</v>
      </c>
      <c r="AT4" s="20" t="s">
        <v>16</v>
      </c>
      <c r="AU4" s="19" t="s">
        <v>16</v>
      </c>
      <c r="AV4" s="19" t="s">
        <v>16</v>
      </c>
      <c r="AW4" s="97" t="s">
        <v>16</v>
      </c>
      <c r="AX4" s="56" t="s">
        <v>16</v>
      </c>
      <c r="AY4" s="57" t="s">
        <v>16</v>
      </c>
      <c r="AZ4" s="56" t="s">
        <v>16</v>
      </c>
      <c r="BA4" s="57" t="s">
        <v>16</v>
      </c>
      <c r="BB4" s="56" t="s">
        <v>16</v>
      </c>
      <c r="BC4" s="57" t="s">
        <v>16</v>
      </c>
    </row>
    <row r="5" spans="1:55" x14ac:dyDescent="0.25">
      <c r="A5" s="64">
        <v>2001</v>
      </c>
      <c r="B5" s="7" t="s">
        <v>16</v>
      </c>
      <c r="C5" s="1" t="s">
        <v>16</v>
      </c>
      <c r="D5" s="1" t="s">
        <v>16</v>
      </c>
      <c r="E5" s="6" t="s">
        <v>16</v>
      </c>
      <c r="F5" s="8" t="s">
        <v>16</v>
      </c>
      <c r="G5" s="31" t="s">
        <v>16</v>
      </c>
      <c r="H5" s="7" t="s">
        <v>16</v>
      </c>
      <c r="I5" s="33" t="s">
        <v>16</v>
      </c>
      <c r="J5" s="7" t="s">
        <v>16</v>
      </c>
      <c r="K5" s="31" t="s">
        <v>16</v>
      </c>
      <c r="L5" s="1" t="s">
        <v>16</v>
      </c>
      <c r="M5" s="39" t="s">
        <v>16</v>
      </c>
      <c r="N5" s="23" t="s">
        <v>16</v>
      </c>
      <c r="O5" s="14" t="s">
        <v>16</v>
      </c>
      <c r="P5" s="14" t="s">
        <v>16</v>
      </c>
      <c r="Q5" s="86" t="s">
        <v>16</v>
      </c>
      <c r="R5" s="23" t="s">
        <v>16</v>
      </c>
      <c r="S5" s="14" t="s">
        <v>16</v>
      </c>
      <c r="T5" s="14" t="s">
        <v>16</v>
      </c>
      <c r="U5" s="86" t="s">
        <v>16</v>
      </c>
      <c r="V5" s="23" t="s">
        <v>16</v>
      </c>
      <c r="W5" s="14" t="s">
        <v>16</v>
      </c>
      <c r="X5" s="14" t="s">
        <v>16</v>
      </c>
      <c r="Y5" s="86" t="s">
        <v>16</v>
      </c>
      <c r="Z5" s="7" t="s">
        <v>16</v>
      </c>
      <c r="AA5" s="1" t="s">
        <v>16</v>
      </c>
      <c r="AB5" s="1" t="s">
        <v>16</v>
      </c>
      <c r="AC5" s="6" t="s">
        <v>16</v>
      </c>
      <c r="AD5" s="8" t="s">
        <v>16</v>
      </c>
      <c r="AE5" s="1" t="s">
        <v>16</v>
      </c>
      <c r="AF5" s="1" t="s">
        <v>16</v>
      </c>
      <c r="AG5" s="6" t="s">
        <v>16</v>
      </c>
      <c r="AH5" s="8" t="s">
        <v>16</v>
      </c>
      <c r="AI5" s="1" t="s">
        <v>16</v>
      </c>
      <c r="AJ5" s="1" t="s">
        <v>16</v>
      </c>
      <c r="AK5" s="6" t="s">
        <v>16</v>
      </c>
      <c r="AL5" s="23" t="s">
        <v>16</v>
      </c>
      <c r="AM5" s="14" t="s">
        <v>16</v>
      </c>
      <c r="AN5" s="14" t="s">
        <v>16</v>
      </c>
      <c r="AO5" s="86" t="s">
        <v>16</v>
      </c>
      <c r="AP5" s="23" t="s">
        <v>16</v>
      </c>
      <c r="AQ5" s="14" t="s">
        <v>16</v>
      </c>
      <c r="AR5" s="14" t="s">
        <v>16</v>
      </c>
      <c r="AS5" s="86" t="s">
        <v>16</v>
      </c>
      <c r="AT5" s="23" t="s">
        <v>16</v>
      </c>
      <c r="AU5" s="14" t="s">
        <v>16</v>
      </c>
      <c r="AV5" s="14" t="s">
        <v>16</v>
      </c>
      <c r="AW5" s="86" t="s">
        <v>16</v>
      </c>
      <c r="AX5" s="58" t="s">
        <v>16</v>
      </c>
      <c r="AY5" s="59" t="s">
        <v>16</v>
      </c>
      <c r="AZ5" s="58" t="s">
        <v>16</v>
      </c>
      <c r="BA5" s="59" t="s">
        <v>16</v>
      </c>
      <c r="BB5" s="58" t="s">
        <v>16</v>
      </c>
      <c r="BC5" s="59" t="s">
        <v>16</v>
      </c>
    </row>
    <row r="6" spans="1:55" x14ac:dyDescent="0.25">
      <c r="A6" s="64">
        <v>2002</v>
      </c>
      <c r="B6" s="127">
        <v>88</v>
      </c>
      <c r="C6" s="105">
        <v>8.9954440120498056</v>
      </c>
      <c r="D6" s="62">
        <v>96</v>
      </c>
      <c r="E6" s="106">
        <v>9.5040000950400003</v>
      </c>
      <c r="F6" s="127">
        <v>77</v>
      </c>
      <c r="G6" s="31">
        <v>9.6702082234446021</v>
      </c>
      <c r="H6" s="62">
        <v>75</v>
      </c>
      <c r="I6" s="33">
        <v>9.0234356671146294</v>
      </c>
      <c r="J6" s="127">
        <v>6</v>
      </c>
      <c r="K6" s="105">
        <v>1.2999393361643123</v>
      </c>
      <c r="L6" s="62">
        <v>4</v>
      </c>
      <c r="M6" s="106">
        <v>0.80265035146052266</v>
      </c>
      <c r="N6" s="27">
        <v>79</v>
      </c>
      <c r="O6" s="17">
        <v>25.096494432708042</v>
      </c>
      <c r="P6" s="16">
        <v>83</v>
      </c>
      <c r="Q6" s="28">
        <v>23.466413342493716</v>
      </c>
      <c r="R6" s="21">
        <v>68</v>
      </c>
      <c r="S6" s="15">
        <v>27.800263284846402</v>
      </c>
      <c r="T6" s="14">
        <v>64</v>
      </c>
      <c r="U6" s="22">
        <v>22.619796563204659</v>
      </c>
      <c r="V6" s="23">
        <v>4</v>
      </c>
      <c r="W6" s="15">
        <v>3.3523860607787594</v>
      </c>
      <c r="X6" s="14">
        <v>3</v>
      </c>
      <c r="Y6" s="24">
        <v>2.0773609206863601</v>
      </c>
      <c r="Z6" s="58">
        <v>0</v>
      </c>
      <c r="AA6" s="105">
        <v>0</v>
      </c>
      <c r="AB6" s="62">
        <v>0</v>
      </c>
      <c r="AC6" s="106">
        <v>0</v>
      </c>
      <c r="AD6" s="8">
        <v>0</v>
      </c>
      <c r="AE6" s="31">
        <v>0</v>
      </c>
      <c r="AF6" s="1">
        <v>0</v>
      </c>
      <c r="AG6" s="33">
        <v>0</v>
      </c>
      <c r="AH6" s="8">
        <v>0</v>
      </c>
      <c r="AI6" s="105">
        <v>0</v>
      </c>
      <c r="AJ6" s="1">
        <v>0</v>
      </c>
      <c r="AK6" s="106">
        <v>0</v>
      </c>
      <c r="AL6" s="27">
        <v>9</v>
      </c>
      <c r="AM6" s="17">
        <v>1.4186118725203847</v>
      </c>
      <c r="AN6" s="16">
        <v>13</v>
      </c>
      <c r="AO6" s="28">
        <v>2.059138456469813</v>
      </c>
      <c r="AP6" s="23">
        <v>9</v>
      </c>
      <c r="AQ6" s="15">
        <v>1.7067014580919457</v>
      </c>
      <c r="AR6" s="14">
        <v>11</v>
      </c>
      <c r="AS6" s="24">
        <v>2.0857469533873481</v>
      </c>
      <c r="AT6" s="23">
        <v>2</v>
      </c>
      <c r="AU6" s="15">
        <v>0.60088028962429962</v>
      </c>
      <c r="AV6" s="14">
        <v>1</v>
      </c>
      <c r="AW6" s="22">
        <v>0.29085240113199751</v>
      </c>
      <c r="AX6" s="58">
        <v>0</v>
      </c>
      <c r="AY6" s="59">
        <v>0</v>
      </c>
      <c r="AZ6" s="58">
        <v>0</v>
      </c>
      <c r="BA6" s="59">
        <v>0</v>
      </c>
      <c r="BB6" s="58">
        <v>1</v>
      </c>
      <c r="BC6" s="59">
        <v>0</v>
      </c>
    </row>
    <row r="7" spans="1:55" x14ac:dyDescent="0.25">
      <c r="A7" s="64">
        <v>2003</v>
      </c>
      <c r="B7" s="127">
        <v>76</v>
      </c>
      <c r="C7" s="105">
        <v>7.7687925558611965</v>
      </c>
      <c r="D7" s="62">
        <v>110</v>
      </c>
      <c r="E7" s="106">
        <v>10.890000108900001</v>
      </c>
      <c r="F7" s="127">
        <v>71</v>
      </c>
      <c r="G7" s="31">
        <v>8.9166855047346338</v>
      </c>
      <c r="H7" s="62">
        <v>80</v>
      </c>
      <c r="I7" s="33">
        <v>9.6249980449222718</v>
      </c>
      <c r="J7" s="127">
        <v>16</v>
      </c>
      <c r="K7" s="105">
        <v>3.4665048964381664</v>
      </c>
      <c r="L7" s="62">
        <v>9</v>
      </c>
      <c r="M7" s="106">
        <v>1.805963290786176</v>
      </c>
      <c r="N7" s="27">
        <v>65</v>
      </c>
      <c r="O7" s="17">
        <v>20.649014406658516</v>
      </c>
      <c r="P7" s="16">
        <v>98</v>
      </c>
      <c r="Q7" s="28">
        <v>27.707331416438365</v>
      </c>
      <c r="R7" s="21">
        <v>60</v>
      </c>
      <c r="S7" s="15">
        <v>24.529644074864471</v>
      </c>
      <c r="T7" s="14">
        <v>71</v>
      </c>
      <c r="U7" s="22">
        <v>25.09383681230517</v>
      </c>
      <c r="V7" s="23">
        <v>8</v>
      </c>
      <c r="W7" s="15">
        <v>6.7047721215575189</v>
      </c>
      <c r="X7" s="14">
        <v>8</v>
      </c>
      <c r="Y7" s="24">
        <v>5.5396291218302931</v>
      </c>
      <c r="Z7" s="58">
        <v>0</v>
      </c>
      <c r="AA7" s="105">
        <v>0</v>
      </c>
      <c r="AB7" s="62">
        <v>0</v>
      </c>
      <c r="AC7" s="106">
        <v>0</v>
      </c>
      <c r="AD7" s="8">
        <v>0</v>
      </c>
      <c r="AE7" s="31">
        <v>0</v>
      </c>
      <c r="AF7" s="1">
        <v>0</v>
      </c>
      <c r="AG7" s="33">
        <v>0</v>
      </c>
      <c r="AH7" s="8">
        <v>0</v>
      </c>
      <c r="AI7" s="105">
        <v>0</v>
      </c>
      <c r="AJ7" s="1">
        <v>0</v>
      </c>
      <c r="AK7" s="106">
        <v>0</v>
      </c>
      <c r="AL7" s="27">
        <v>11</v>
      </c>
      <c r="AM7" s="17">
        <v>1.7338589553026924</v>
      </c>
      <c r="AN7" s="16">
        <v>12</v>
      </c>
      <c r="AO7" s="28">
        <v>1.9007431905875196</v>
      </c>
      <c r="AP7" s="23">
        <v>11</v>
      </c>
      <c r="AQ7" s="15">
        <v>2.0859684487790449</v>
      </c>
      <c r="AR7" s="14">
        <v>9</v>
      </c>
      <c r="AS7" s="24">
        <v>1.7065202345896482</v>
      </c>
      <c r="AT7" s="23">
        <v>8</v>
      </c>
      <c r="AU7" s="15">
        <v>2.4035211584971985</v>
      </c>
      <c r="AV7" s="14">
        <v>1</v>
      </c>
      <c r="AW7" s="22">
        <v>0.29085240113199751</v>
      </c>
      <c r="AX7" s="58">
        <v>2</v>
      </c>
      <c r="AY7" s="59">
        <v>2</v>
      </c>
      <c r="AZ7" s="58">
        <v>2</v>
      </c>
      <c r="BA7" s="59">
        <v>2</v>
      </c>
      <c r="BB7" s="58">
        <v>0</v>
      </c>
      <c r="BC7" s="59">
        <v>1</v>
      </c>
    </row>
    <row r="8" spans="1:55" x14ac:dyDescent="0.25">
      <c r="A8" s="64">
        <v>2004</v>
      </c>
      <c r="B8" s="127">
        <v>121</v>
      </c>
      <c r="C8" s="105">
        <v>12.368735516568483</v>
      </c>
      <c r="D8" s="62">
        <v>169</v>
      </c>
      <c r="E8" s="106">
        <v>16.731000167310004</v>
      </c>
      <c r="F8" s="127">
        <v>104</v>
      </c>
      <c r="G8" s="31">
        <v>13.061060457639464</v>
      </c>
      <c r="H8" s="62">
        <v>131</v>
      </c>
      <c r="I8" s="33">
        <v>15.760934298560221</v>
      </c>
      <c r="J8" s="127">
        <v>19</v>
      </c>
      <c r="K8" s="105">
        <v>4.1164745645203222</v>
      </c>
      <c r="L8" s="62">
        <v>15</v>
      </c>
      <c r="M8" s="106">
        <v>3.0099388179769599</v>
      </c>
      <c r="N8" s="27">
        <v>112</v>
      </c>
      <c r="O8" s="17">
        <v>35.579840208396206</v>
      </c>
      <c r="P8" s="16">
        <v>142</v>
      </c>
      <c r="Q8" s="28">
        <v>40.147357766675995</v>
      </c>
      <c r="R8" s="21">
        <v>96</v>
      </c>
      <c r="S8" s="15">
        <v>39.247430519783158</v>
      </c>
      <c r="T8" s="14">
        <v>106</v>
      </c>
      <c r="U8" s="22">
        <v>37.46403805780772</v>
      </c>
      <c r="V8" s="23">
        <v>18</v>
      </c>
      <c r="W8" s="15">
        <v>15.085737273504417</v>
      </c>
      <c r="X8" s="14">
        <v>10</v>
      </c>
      <c r="Y8" s="24">
        <v>6.9245364022878668</v>
      </c>
      <c r="Z8" s="58">
        <v>0</v>
      </c>
      <c r="AA8" s="105">
        <v>0</v>
      </c>
      <c r="AB8" s="62">
        <v>1</v>
      </c>
      <c r="AC8" s="106">
        <v>3.9885130823229105</v>
      </c>
      <c r="AD8" s="8">
        <v>0</v>
      </c>
      <c r="AE8" s="31">
        <v>0</v>
      </c>
      <c r="AF8" s="1">
        <v>1</v>
      </c>
      <c r="AG8" s="33">
        <v>0</v>
      </c>
      <c r="AH8" s="8">
        <v>0</v>
      </c>
      <c r="AI8" s="105">
        <v>0</v>
      </c>
      <c r="AJ8" s="1">
        <v>0</v>
      </c>
      <c r="AK8" s="106">
        <v>0</v>
      </c>
      <c r="AL8" s="27">
        <v>9</v>
      </c>
      <c r="AM8" s="17">
        <v>1.4186118725203847</v>
      </c>
      <c r="AN8" s="16">
        <v>26</v>
      </c>
      <c r="AO8" s="28">
        <v>4.1182769129396259</v>
      </c>
      <c r="AP8" s="23">
        <v>8</v>
      </c>
      <c r="AQ8" s="15">
        <v>1.5170679627483963</v>
      </c>
      <c r="AR8" s="14">
        <v>24</v>
      </c>
      <c r="AS8" s="24">
        <v>4.5507206255723958</v>
      </c>
      <c r="AT8" s="23">
        <v>1</v>
      </c>
      <c r="AU8" s="15">
        <v>0.30044014481214981</v>
      </c>
      <c r="AV8" s="14">
        <v>5</v>
      </c>
      <c r="AW8" s="22">
        <v>1.4542620056599878</v>
      </c>
      <c r="AX8" s="58">
        <v>0</v>
      </c>
      <c r="AY8" s="59">
        <v>2</v>
      </c>
      <c r="AZ8" s="58">
        <v>0</v>
      </c>
      <c r="BA8" s="59">
        <v>1</v>
      </c>
      <c r="BB8" s="58">
        <v>1</v>
      </c>
      <c r="BC8" s="59">
        <v>0</v>
      </c>
    </row>
    <row r="9" spans="1:55" x14ac:dyDescent="0.25">
      <c r="A9" s="64">
        <v>2005</v>
      </c>
      <c r="B9" s="127">
        <v>110</v>
      </c>
      <c r="C9" s="105">
        <v>12.188055041256566</v>
      </c>
      <c r="D9" s="62">
        <v>130</v>
      </c>
      <c r="E9" s="106">
        <v>13.64372456888454</v>
      </c>
      <c r="F9" s="127">
        <v>95</v>
      </c>
      <c r="G9" s="32">
        <v>12.916681962737412</v>
      </c>
      <c r="H9" s="62">
        <v>108</v>
      </c>
      <c r="I9" s="34">
        <v>12.993747360645067</v>
      </c>
      <c r="J9" s="127">
        <v>16</v>
      </c>
      <c r="K9" s="105">
        <v>3.0575838590148083</v>
      </c>
      <c r="L9" s="62">
        <v>6</v>
      </c>
      <c r="M9" s="106">
        <v>1.0537130212586603</v>
      </c>
      <c r="N9" s="27">
        <v>96</v>
      </c>
      <c r="O9" s="17">
        <v>34.074573624150354</v>
      </c>
      <c r="P9" s="16">
        <v>113</v>
      </c>
      <c r="Q9" s="28">
        <v>32.972772660027367</v>
      </c>
      <c r="R9" s="25">
        <v>81</v>
      </c>
      <c r="S9" s="17">
        <v>37.515110252740683</v>
      </c>
      <c r="T9" s="16">
        <v>91</v>
      </c>
      <c r="U9" s="26">
        <v>32.574922321339081</v>
      </c>
      <c r="V9" s="27">
        <v>12</v>
      </c>
      <c r="W9" s="17">
        <v>8.7712886484906072</v>
      </c>
      <c r="X9" s="16">
        <v>6</v>
      </c>
      <c r="Y9" s="28">
        <v>3.5436488952674572</v>
      </c>
      <c r="Z9" s="58">
        <v>4</v>
      </c>
      <c r="AA9" s="105">
        <v>11.81893393215932</v>
      </c>
      <c r="AB9" s="62">
        <v>1</v>
      </c>
      <c r="AC9" s="106">
        <v>3.5458478122118997</v>
      </c>
      <c r="AD9" s="9">
        <v>4</v>
      </c>
      <c r="AE9" s="32">
        <v>14.342058085335246</v>
      </c>
      <c r="AF9" s="2">
        <v>1</v>
      </c>
      <c r="AG9" s="34">
        <v>4.0666937779585197</v>
      </c>
      <c r="AH9" s="8">
        <v>1</v>
      </c>
      <c r="AI9" s="105">
        <v>9.1224229155263625</v>
      </c>
      <c r="AJ9" s="2">
        <v>0</v>
      </c>
      <c r="AK9" s="106">
        <v>0</v>
      </c>
      <c r="AL9" s="27">
        <v>10</v>
      </c>
      <c r="AM9" s="17">
        <v>1.703740050158107</v>
      </c>
      <c r="AN9" s="16">
        <v>16</v>
      </c>
      <c r="AO9" s="28">
        <v>2.7495660841023524</v>
      </c>
      <c r="AP9" s="27">
        <v>10</v>
      </c>
      <c r="AQ9" s="17">
        <v>2.0338431500162706</v>
      </c>
      <c r="AR9" s="16">
        <v>16</v>
      </c>
      <c r="AS9" s="28">
        <v>3.2214743480037931</v>
      </c>
      <c r="AT9" s="27">
        <v>3</v>
      </c>
      <c r="AU9" s="17">
        <v>0.79889858515060574</v>
      </c>
      <c r="AV9" s="16">
        <v>0</v>
      </c>
      <c r="AW9" s="26">
        <v>0</v>
      </c>
      <c r="AX9" s="58">
        <v>2</v>
      </c>
      <c r="AY9" s="59">
        <v>2</v>
      </c>
      <c r="AZ9" s="58">
        <v>2</v>
      </c>
      <c r="BA9" s="59">
        <v>2</v>
      </c>
      <c r="BB9" s="58">
        <v>2</v>
      </c>
      <c r="BC9" s="59">
        <v>1</v>
      </c>
    </row>
    <row r="10" spans="1:55" x14ac:dyDescent="0.25">
      <c r="A10" s="64">
        <v>2006</v>
      </c>
      <c r="B10" s="127">
        <v>174</v>
      </c>
      <c r="C10" s="105">
        <v>19.279287065260387</v>
      </c>
      <c r="D10" s="62">
        <v>242</v>
      </c>
      <c r="E10" s="106">
        <v>25.398318043615838</v>
      </c>
      <c r="F10" s="127">
        <v>158</v>
      </c>
      <c r="G10" s="32">
        <v>21.482481580131694</v>
      </c>
      <c r="H10" s="62">
        <v>204</v>
      </c>
      <c r="I10" s="34">
        <v>24.543745014551796</v>
      </c>
      <c r="J10" s="127">
        <v>4</v>
      </c>
      <c r="K10" s="105">
        <v>0.76439596475370208</v>
      </c>
      <c r="L10" s="62">
        <v>16</v>
      </c>
      <c r="M10" s="106">
        <v>2.8099013900230938</v>
      </c>
      <c r="N10" s="27">
        <v>162</v>
      </c>
      <c r="O10" s="17">
        <v>57.500842990753718</v>
      </c>
      <c r="P10" s="16">
        <v>191</v>
      </c>
      <c r="Q10" s="28">
        <v>55.732739628895821</v>
      </c>
      <c r="R10" s="25">
        <v>146</v>
      </c>
      <c r="S10" s="17">
        <v>67.619828356791857</v>
      </c>
      <c r="T10" s="16">
        <v>158</v>
      </c>
      <c r="U10" s="26">
        <v>56.55865633814917</v>
      </c>
      <c r="V10" s="27">
        <v>34</v>
      </c>
      <c r="W10" s="17">
        <v>24.85198450405672</v>
      </c>
      <c r="X10" s="16">
        <v>9</v>
      </c>
      <c r="Y10" s="28">
        <v>5.3154733429011856</v>
      </c>
      <c r="Z10" s="58">
        <v>0</v>
      </c>
      <c r="AA10" s="105">
        <v>0</v>
      </c>
      <c r="AB10" s="62">
        <v>1</v>
      </c>
      <c r="AC10" s="106">
        <v>3.5458478122118997</v>
      </c>
      <c r="AD10" s="9">
        <v>0</v>
      </c>
      <c r="AE10" s="32">
        <v>0</v>
      </c>
      <c r="AF10" s="2">
        <v>1</v>
      </c>
      <c r="AG10" s="34">
        <v>0</v>
      </c>
      <c r="AH10" s="8">
        <v>0</v>
      </c>
      <c r="AI10" s="105">
        <v>0</v>
      </c>
      <c r="AJ10" s="2">
        <v>0</v>
      </c>
      <c r="AK10" s="106">
        <v>0</v>
      </c>
      <c r="AL10" s="27">
        <v>12</v>
      </c>
      <c r="AM10" s="17">
        <v>2.0444880601897286</v>
      </c>
      <c r="AN10" s="16">
        <v>50</v>
      </c>
      <c r="AO10" s="28">
        <v>8.5923940128198506</v>
      </c>
      <c r="AP10" s="27">
        <v>12</v>
      </c>
      <c r="AQ10" s="17">
        <v>2.4406117800195251</v>
      </c>
      <c r="AR10" s="16">
        <v>45</v>
      </c>
      <c r="AS10" s="28">
        <v>9.0603966037606671</v>
      </c>
      <c r="AT10" s="27">
        <v>15</v>
      </c>
      <c r="AU10" s="17">
        <v>3.9944929257530286</v>
      </c>
      <c r="AV10" s="16">
        <v>7</v>
      </c>
      <c r="AW10" s="26">
        <v>1.8056547949163078</v>
      </c>
      <c r="AX10" s="58">
        <v>3</v>
      </c>
      <c r="AY10" s="59">
        <v>3</v>
      </c>
      <c r="AZ10" s="58">
        <v>3</v>
      </c>
      <c r="BA10" s="59">
        <v>2</v>
      </c>
      <c r="BB10" s="58">
        <v>4</v>
      </c>
      <c r="BC10" s="59">
        <v>0</v>
      </c>
    </row>
    <row r="11" spans="1:55" x14ac:dyDescent="0.25">
      <c r="A11" s="64">
        <v>2007</v>
      </c>
      <c r="B11" s="127">
        <v>288</v>
      </c>
      <c r="C11" s="105">
        <v>31.910544108017191</v>
      </c>
      <c r="D11" s="62">
        <v>328</v>
      </c>
      <c r="E11" s="106">
        <v>34.424166604570225</v>
      </c>
      <c r="F11" s="127">
        <v>267</v>
      </c>
      <c r="G11" s="32">
        <v>36.302674568956725</v>
      </c>
      <c r="H11" s="62">
        <v>273</v>
      </c>
      <c r="I11" s="34">
        <v>32.845305828297256</v>
      </c>
      <c r="J11" s="127">
        <v>74</v>
      </c>
      <c r="K11" s="105">
        <v>14.141325347943488</v>
      </c>
      <c r="L11" s="62">
        <v>33</v>
      </c>
      <c r="M11" s="106">
        <v>5.7954216169226314</v>
      </c>
      <c r="N11" s="27">
        <v>250</v>
      </c>
      <c r="O11" s="17">
        <v>88.735868812891553</v>
      </c>
      <c r="P11" s="16">
        <v>267</v>
      </c>
      <c r="Q11" s="28">
        <v>77.909117701126618</v>
      </c>
      <c r="R11" s="25">
        <v>231</v>
      </c>
      <c r="S11" s="17">
        <v>106.98753664670492</v>
      </c>
      <c r="T11" s="16">
        <v>221</v>
      </c>
      <c r="U11" s="26">
        <v>79.110525637537776</v>
      </c>
      <c r="V11" s="27">
        <v>55</v>
      </c>
      <c r="W11" s="17">
        <v>40.201739638915285</v>
      </c>
      <c r="X11" s="16">
        <v>24</v>
      </c>
      <c r="Y11" s="28">
        <v>14.174595581069829</v>
      </c>
      <c r="Z11" s="58">
        <v>8</v>
      </c>
      <c r="AA11" s="105">
        <v>23.63786786431864</v>
      </c>
      <c r="AB11" s="62">
        <v>5</v>
      </c>
      <c r="AC11" s="106">
        <v>17.729239061059499</v>
      </c>
      <c r="AD11" s="9">
        <v>7</v>
      </c>
      <c r="AE11" s="32">
        <v>25.098601649336683</v>
      </c>
      <c r="AF11" s="2">
        <v>5</v>
      </c>
      <c r="AG11" s="34">
        <v>0</v>
      </c>
      <c r="AH11" s="8">
        <v>0</v>
      </c>
      <c r="AI11" s="105">
        <v>0</v>
      </c>
      <c r="AJ11" s="2">
        <v>0</v>
      </c>
      <c r="AK11" s="106">
        <v>0</v>
      </c>
      <c r="AL11" s="27">
        <v>30</v>
      </c>
      <c r="AM11" s="17">
        <v>5.1112201504743213</v>
      </c>
      <c r="AN11" s="16">
        <v>56</v>
      </c>
      <c r="AO11" s="28">
        <v>9.6234812943582337</v>
      </c>
      <c r="AP11" s="27">
        <v>29</v>
      </c>
      <c r="AQ11" s="17">
        <v>5.8981451350471854</v>
      </c>
      <c r="AR11" s="16">
        <v>47</v>
      </c>
      <c r="AS11" s="28">
        <v>9.4630808972611433</v>
      </c>
      <c r="AT11" s="27">
        <v>19</v>
      </c>
      <c r="AU11" s="17">
        <v>5.059691039287169</v>
      </c>
      <c r="AV11" s="16">
        <v>9</v>
      </c>
      <c r="AW11" s="26">
        <v>2.3215561648923959</v>
      </c>
      <c r="AX11" s="58">
        <v>2</v>
      </c>
      <c r="AY11" s="59">
        <v>4</v>
      </c>
      <c r="AZ11" s="58">
        <v>2</v>
      </c>
      <c r="BA11" s="59">
        <v>4</v>
      </c>
      <c r="BB11" s="58">
        <v>2</v>
      </c>
      <c r="BC11" s="59">
        <v>0</v>
      </c>
    </row>
    <row r="12" spans="1:55" x14ac:dyDescent="0.25">
      <c r="A12" s="64">
        <v>2008</v>
      </c>
      <c r="B12" s="127">
        <v>317</v>
      </c>
      <c r="C12" s="105">
        <v>35.123758618893923</v>
      </c>
      <c r="D12" s="62">
        <v>415</v>
      </c>
      <c r="E12" s="106">
        <v>43.554966892977575</v>
      </c>
      <c r="F12" s="127">
        <v>296</v>
      </c>
      <c r="G12" s="32">
        <v>40.245661694423937</v>
      </c>
      <c r="H12" s="62">
        <v>348</v>
      </c>
      <c r="I12" s="34">
        <v>41.868741495411889</v>
      </c>
      <c r="J12" s="127">
        <v>82</v>
      </c>
      <c r="K12" s="105">
        <v>15.670117277450892</v>
      </c>
      <c r="L12" s="62">
        <v>56</v>
      </c>
      <c r="M12" s="106">
        <v>9.8346548650808288</v>
      </c>
      <c r="N12" s="27">
        <v>280</v>
      </c>
      <c r="O12" s="17">
        <v>99.384173070438536</v>
      </c>
      <c r="P12" s="16">
        <v>340</v>
      </c>
      <c r="Q12" s="28">
        <v>99.210112428400933</v>
      </c>
      <c r="R12" s="25">
        <v>260</v>
      </c>
      <c r="S12" s="17">
        <v>120.41887241620466</v>
      </c>
      <c r="T12" s="16">
        <v>279</v>
      </c>
      <c r="U12" s="26">
        <v>99.872564040149484</v>
      </c>
      <c r="V12" s="27">
        <v>60</v>
      </c>
      <c r="W12" s="17">
        <v>43.856443242453039</v>
      </c>
      <c r="X12" s="16">
        <v>47</v>
      </c>
      <c r="Y12" s="28">
        <v>27.758583012928412</v>
      </c>
      <c r="Z12" s="58">
        <v>4</v>
      </c>
      <c r="AA12" s="105">
        <v>11.81893393215932</v>
      </c>
      <c r="AB12" s="62">
        <v>6</v>
      </c>
      <c r="AC12" s="106">
        <v>21.275086873271398</v>
      </c>
      <c r="AD12" s="9">
        <v>3</v>
      </c>
      <c r="AE12" s="32">
        <v>10.756543564001435</v>
      </c>
      <c r="AF12" s="2">
        <v>6</v>
      </c>
      <c r="AG12" s="34">
        <v>24.400162667751118</v>
      </c>
      <c r="AH12" s="8">
        <v>2</v>
      </c>
      <c r="AI12" s="105">
        <v>18.244845831052725</v>
      </c>
      <c r="AJ12" s="2">
        <v>0</v>
      </c>
      <c r="AK12" s="106">
        <v>0</v>
      </c>
      <c r="AL12" s="27">
        <v>33</v>
      </c>
      <c r="AM12" s="17">
        <v>5.6223421655217534</v>
      </c>
      <c r="AN12" s="16">
        <v>69</v>
      </c>
      <c r="AO12" s="28">
        <v>11.857503737691395</v>
      </c>
      <c r="AP12" s="27">
        <v>33</v>
      </c>
      <c r="AQ12" s="17">
        <v>6.7116823950536935</v>
      </c>
      <c r="AR12" s="16">
        <v>63</v>
      </c>
      <c r="AS12" s="28">
        <v>12.684555245264935</v>
      </c>
      <c r="AT12" s="27">
        <v>20</v>
      </c>
      <c r="AU12" s="17">
        <v>5.3259905676707042</v>
      </c>
      <c r="AV12" s="16">
        <v>9</v>
      </c>
      <c r="AW12" s="26">
        <v>2.3215561648923959</v>
      </c>
      <c r="AX12" s="58">
        <v>3</v>
      </c>
      <c r="AY12" s="59">
        <v>4</v>
      </c>
      <c r="AZ12" s="58">
        <v>3</v>
      </c>
      <c r="BA12" s="59">
        <v>3</v>
      </c>
      <c r="BB12" s="58">
        <v>3</v>
      </c>
      <c r="BC12" s="59">
        <v>2</v>
      </c>
    </row>
    <row r="13" spans="1:55" x14ac:dyDescent="0.25">
      <c r="A13" s="64">
        <v>2009</v>
      </c>
      <c r="B13" s="127">
        <v>291</v>
      </c>
      <c r="C13" s="105">
        <v>32.242945609142367</v>
      </c>
      <c r="D13" s="62">
        <v>369</v>
      </c>
      <c r="E13" s="106">
        <v>38.727187430141505</v>
      </c>
      <c r="F13" s="127">
        <v>270</v>
      </c>
      <c r="G13" s="32">
        <v>36.710569788832643</v>
      </c>
      <c r="H13" s="62">
        <v>309</v>
      </c>
      <c r="I13" s="34">
        <v>37.176554948512276</v>
      </c>
      <c r="J13" s="127">
        <v>60</v>
      </c>
      <c r="K13" s="105">
        <v>11.46593947130553</v>
      </c>
      <c r="L13" s="62">
        <v>32</v>
      </c>
      <c r="M13" s="106">
        <v>5.6198027800461876</v>
      </c>
      <c r="N13" s="27">
        <v>257</v>
      </c>
      <c r="O13" s="17">
        <v>91.220473139652512</v>
      </c>
      <c r="P13" s="16">
        <v>300</v>
      </c>
      <c r="Q13" s="28">
        <v>87.538334495647888</v>
      </c>
      <c r="R13" s="25">
        <v>237</v>
      </c>
      <c r="S13" s="17">
        <v>109.76643370246349</v>
      </c>
      <c r="T13" s="16">
        <v>249</v>
      </c>
      <c r="U13" s="26">
        <v>89.133578659488251</v>
      </c>
      <c r="V13" s="27">
        <v>47</v>
      </c>
      <c r="W13" s="17">
        <v>34.354213873254878</v>
      </c>
      <c r="X13" s="16">
        <v>28</v>
      </c>
      <c r="Y13" s="28">
        <v>16.537028177914799</v>
      </c>
      <c r="Z13" s="58">
        <v>3</v>
      </c>
      <c r="AA13" s="105">
        <v>8.8642004491194886</v>
      </c>
      <c r="AB13" s="62">
        <v>2</v>
      </c>
      <c r="AC13" s="106">
        <v>7.0916956244237994</v>
      </c>
      <c r="AD13" s="9">
        <v>3</v>
      </c>
      <c r="AE13" s="32">
        <v>10.756543564001435</v>
      </c>
      <c r="AF13" s="2">
        <v>1</v>
      </c>
      <c r="AG13" s="34">
        <v>4.0666937779585197</v>
      </c>
      <c r="AH13" s="8">
        <v>1</v>
      </c>
      <c r="AI13" s="105">
        <v>9.1224229155263625</v>
      </c>
      <c r="AJ13" s="2">
        <v>0</v>
      </c>
      <c r="AK13" s="106">
        <v>0</v>
      </c>
      <c r="AL13" s="27">
        <v>31</v>
      </c>
      <c r="AM13" s="17">
        <v>5.281594155490132</v>
      </c>
      <c r="AN13" s="16">
        <v>67</v>
      </c>
      <c r="AO13" s="28">
        <v>11.513807977178601</v>
      </c>
      <c r="AP13" s="27">
        <v>30</v>
      </c>
      <c r="AQ13" s="17">
        <v>6.1015294500488118</v>
      </c>
      <c r="AR13" s="16">
        <v>59</v>
      </c>
      <c r="AS13" s="28">
        <v>11.879186658263988</v>
      </c>
      <c r="AT13" s="27">
        <v>12</v>
      </c>
      <c r="AU13" s="17">
        <v>3.195594340602423</v>
      </c>
      <c r="AV13" s="16">
        <v>4</v>
      </c>
      <c r="AW13" s="26">
        <v>1.0318027399521759</v>
      </c>
      <c r="AX13" s="58">
        <v>5</v>
      </c>
      <c r="AY13" s="59">
        <v>7</v>
      </c>
      <c r="AZ13" s="58">
        <v>5</v>
      </c>
      <c r="BA13" s="59">
        <v>6</v>
      </c>
      <c r="BB13" s="58">
        <v>1</v>
      </c>
      <c r="BC13" s="59">
        <v>0</v>
      </c>
    </row>
    <row r="14" spans="1:55" x14ac:dyDescent="0.25">
      <c r="A14" s="64" t="s">
        <v>61</v>
      </c>
      <c r="B14" s="127">
        <v>238</v>
      </c>
      <c r="C14" s="105">
        <v>25.978477159133455</v>
      </c>
      <c r="D14" s="62">
        <v>373</v>
      </c>
      <c r="E14" s="106">
        <v>40.714167984692345</v>
      </c>
      <c r="F14" s="127">
        <v>213</v>
      </c>
      <c r="G14" s="31">
        <v>28.427555777400229</v>
      </c>
      <c r="H14" s="62">
        <v>306</v>
      </c>
      <c r="I14" s="33">
        <v>36.81561752182769</v>
      </c>
      <c r="J14" s="127">
        <v>47</v>
      </c>
      <c r="K14" s="105">
        <v>8.4325957503305755</v>
      </c>
      <c r="L14" s="62">
        <v>27</v>
      </c>
      <c r="M14" s="106">
        <v>4.5878496748573943</v>
      </c>
      <c r="N14" s="27">
        <v>212</v>
      </c>
      <c r="O14" s="17">
        <v>69.56476085472778</v>
      </c>
      <c r="P14" s="16">
        <v>311</v>
      </c>
      <c r="Q14" s="28">
        <v>93.833820605424265</v>
      </c>
      <c r="R14" s="21">
        <v>189</v>
      </c>
      <c r="S14" s="15">
        <v>78.982009653356741</v>
      </c>
      <c r="T14" s="14">
        <v>257</v>
      </c>
      <c r="U14" s="22">
        <v>96.548304206049863</v>
      </c>
      <c r="V14" s="27">
        <v>37</v>
      </c>
      <c r="W14" s="17">
        <v>22.952284062430213</v>
      </c>
      <c r="X14" s="14">
        <v>21</v>
      </c>
      <c r="Y14" s="24">
        <v>11.265913102256937</v>
      </c>
      <c r="Z14" s="58">
        <v>5</v>
      </c>
      <c r="AA14" s="105">
        <v>9.5485448017722092</v>
      </c>
      <c r="AB14" s="62">
        <v>4</v>
      </c>
      <c r="AC14" s="106">
        <v>10.806429825746319</v>
      </c>
      <c r="AD14" s="8">
        <v>5</v>
      </c>
      <c r="AE14" s="31">
        <v>10.964190952349625</v>
      </c>
      <c r="AF14" s="1">
        <v>3</v>
      </c>
      <c r="AG14" s="33">
        <v>0</v>
      </c>
      <c r="AH14" s="8">
        <v>0</v>
      </c>
      <c r="AI14" s="105">
        <v>0</v>
      </c>
      <c r="AJ14" s="1">
        <v>0</v>
      </c>
      <c r="AK14" s="106">
        <v>0</v>
      </c>
      <c r="AL14" s="27">
        <v>21</v>
      </c>
      <c r="AM14" s="17">
        <v>3.7565269656027351</v>
      </c>
      <c r="AN14" s="16">
        <v>58</v>
      </c>
      <c r="AO14" s="28">
        <v>10.526105649433497</v>
      </c>
      <c r="AP14" s="23">
        <v>19</v>
      </c>
      <c r="AQ14" s="15">
        <v>4.0915208613728131</v>
      </c>
      <c r="AR14" s="14">
        <v>46</v>
      </c>
      <c r="AS14" s="24">
        <v>10.00260937635905</v>
      </c>
      <c r="AT14" s="23">
        <v>10</v>
      </c>
      <c r="AU14" s="15">
        <v>2.6296413169243715</v>
      </c>
      <c r="AV14" s="14">
        <v>6</v>
      </c>
      <c r="AW14" s="22">
        <v>1.5464276233211594</v>
      </c>
      <c r="AX14" s="58">
        <v>12</v>
      </c>
      <c r="AY14" s="59">
        <v>13</v>
      </c>
      <c r="AZ14" s="58">
        <v>12</v>
      </c>
      <c r="BA14" s="59">
        <v>11</v>
      </c>
      <c r="BB14" s="58">
        <v>5</v>
      </c>
      <c r="BC14" s="59">
        <v>2</v>
      </c>
    </row>
    <row r="15" spans="1:55" x14ac:dyDescent="0.25">
      <c r="A15" s="64">
        <v>2011</v>
      </c>
      <c r="B15" s="127">
        <v>220</v>
      </c>
      <c r="C15" s="105">
        <v>24.01371838239227</v>
      </c>
      <c r="D15" s="62">
        <v>172</v>
      </c>
      <c r="E15" s="106">
        <v>18.774361644415773</v>
      </c>
      <c r="F15" s="127">
        <v>199</v>
      </c>
      <c r="G15" s="31">
        <v>26.559077932876267</v>
      </c>
      <c r="H15" s="62">
        <v>139</v>
      </c>
      <c r="I15" s="33">
        <v>16.723434103052448</v>
      </c>
      <c r="J15" s="127">
        <v>52</v>
      </c>
      <c r="K15" s="105">
        <v>9.3296804046210635</v>
      </c>
      <c r="L15" s="62">
        <v>12</v>
      </c>
      <c r="M15" s="106">
        <v>2.0390442999366196</v>
      </c>
      <c r="N15" s="27">
        <v>182</v>
      </c>
      <c r="O15" s="17">
        <v>59.720690922454978</v>
      </c>
      <c r="P15" s="16">
        <v>172</v>
      </c>
      <c r="Q15" s="28">
        <v>51.895231974704096</v>
      </c>
      <c r="R15" s="21">
        <v>164</v>
      </c>
      <c r="S15" s="15">
        <v>68.534653879103189</v>
      </c>
      <c r="T15" s="14">
        <v>139</v>
      </c>
      <c r="U15" s="22">
        <v>52.218732625061989</v>
      </c>
      <c r="V15" s="27">
        <v>38</v>
      </c>
      <c r="W15" s="17">
        <v>23.572616064117515</v>
      </c>
      <c r="X15" s="14">
        <v>12</v>
      </c>
      <c r="Y15" s="24">
        <v>6.4376646298611071</v>
      </c>
      <c r="Z15" s="58">
        <v>3</v>
      </c>
      <c r="AA15" s="105">
        <v>5.7291268810633262</v>
      </c>
      <c r="AB15" s="62">
        <v>3</v>
      </c>
      <c r="AC15" s="106">
        <v>8.1048223693097405</v>
      </c>
      <c r="AD15" s="8">
        <v>3</v>
      </c>
      <c r="AE15" s="31">
        <v>6.5785145714097748</v>
      </c>
      <c r="AF15" s="1">
        <v>2</v>
      </c>
      <c r="AG15" s="33">
        <v>0</v>
      </c>
      <c r="AH15" s="8">
        <v>2</v>
      </c>
      <c r="AI15" s="105">
        <v>12.596838193613404</v>
      </c>
      <c r="AJ15" s="1">
        <v>0</v>
      </c>
      <c r="AK15" s="106">
        <v>0</v>
      </c>
      <c r="AL15" s="27">
        <v>35</v>
      </c>
      <c r="AM15" s="17">
        <v>6.2608782760045578</v>
      </c>
      <c r="AN15" s="16">
        <v>21</v>
      </c>
      <c r="AO15" s="28">
        <v>3.8111761834155757</v>
      </c>
      <c r="AP15" s="23">
        <v>32</v>
      </c>
      <c r="AQ15" s="15">
        <v>6.8909825033647367</v>
      </c>
      <c r="AR15" s="14">
        <v>19</v>
      </c>
      <c r="AS15" s="24">
        <v>4.1315125684961291</v>
      </c>
      <c r="AT15" s="23">
        <v>12</v>
      </c>
      <c r="AU15" s="15">
        <v>3.1555695803092454</v>
      </c>
      <c r="AV15" s="14">
        <v>5</v>
      </c>
      <c r="AW15" s="22">
        <v>1.2886896861009662</v>
      </c>
      <c r="AX15" s="58">
        <v>0</v>
      </c>
      <c r="AY15" s="59">
        <v>0</v>
      </c>
      <c r="AZ15" s="58">
        <v>0</v>
      </c>
      <c r="BA15" s="59">
        <v>0</v>
      </c>
      <c r="BB15" s="58">
        <v>0</v>
      </c>
      <c r="BC15" s="59">
        <v>0</v>
      </c>
    </row>
    <row r="16" spans="1:55" x14ac:dyDescent="0.25">
      <c r="A16" s="64">
        <v>2012</v>
      </c>
      <c r="B16" s="127">
        <v>173</v>
      </c>
      <c r="C16" s="105">
        <v>18.883514909790286</v>
      </c>
      <c r="D16" s="62">
        <v>121</v>
      </c>
      <c r="E16" s="106">
        <v>13.207545110315749</v>
      </c>
      <c r="F16" s="127">
        <v>160</v>
      </c>
      <c r="G16" s="31">
        <v>21.35403250884524</v>
      </c>
      <c r="H16" s="62">
        <v>96</v>
      </c>
      <c r="I16" s="33">
        <v>11.549997653906726</v>
      </c>
      <c r="J16" s="127">
        <v>34</v>
      </c>
      <c r="K16" s="105">
        <v>6.1001756491753101</v>
      </c>
      <c r="L16" s="62">
        <v>11</v>
      </c>
      <c r="M16" s="106">
        <v>1.8691239416085683</v>
      </c>
      <c r="N16" s="27">
        <v>139</v>
      </c>
      <c r="O16" s="17">
        <v>45.610857352863967</v>
      </c>
      <c r="P16" s="16">
        <v>103</v>
      </c>
      <c r="Q16" s="28">
        <v>31.076795891828613</v>
      </c>
      <c r="R16" s="21">
        <v>136</v>
      </c>
      <c r="S16" s="15">
        <v>56.833615411939242</v>
      </c>
      <c r="T16" s="14">
        <v>82</v>
      </c>
      <c r="U16" s="22">
        <v>30.805295505432252</v>
      </c>
      <c r="V16" s="27">
        <v>24</v>
      </c>
      <c r="W16" s="17">
        <v>14.887968040495274</v>
      </c>
      <c r="X16" s="14">
        <v>10</v>
      </c>
      <c r="Y16" s="24">
        <v>5.3647205248842562</v>
      </c>
      <c r="Z16" s="58">
        <v>3</v>
      </c>
      <c r="AA16" s="105">
        <v>5.7291268810633262</v>
      </c>
      <c r="AB16" s="62">
        <v>5</v>
      </c>
      <c r="AC16" s="106">
        <v>13.508037282182897</v>
      </c>
      <c r="AD16" s="8">
        <v>3</v>
      </c>
      <c r="AE16" s="31">
        <v>6.5785145714097748</v>
      </c>
      <c r="AF16" s="1">
        <v>4</v>
      </c>
      <c r="AG16" s="33">
        <v>0</v>
      </c>
      <c r="AH16" s="8">
        <v>1</v>
      </c>
      <c r="AI16" s="105">
        <v>6.2984190968067022</v>
      </c>
      <c r="AJ16" s="1">
        <v>0</v>
      </c>
      <c r="AK16" s="106">
        <v>0</v>
      </c>
      <c r="AL16" s="27">
        <v>21</v>
      </c>
      <c r="AM16" s="17">
        <v>3.7565269656027351</v>
      </c>
      <c r="AN16" s="16">
        <v>13</v>
      </c>
      <c r="AO16" s="28">
        <v>2.3592995421144041</v>
      </c>
      <c r="AP16" s="23">
        <v>21</v>
      </c>
      <c r="AQ16" s="15">
        <v>4.5222072678331084</v>
      </c>
      <c r="AR16" s="14">
        <v>10</v>
      </c>
      <c r="AS16" s="24">
        <v>2.1744802992084891</v>
      </c>
      <c r="AT16" s="23">
        <v>9</v>
      </c>
      <c r="AU16" s="15">
        <v>2.3666771852319344</v>
      </c>
      <c r="AV16" s="14">
        <v>1</v>
      </c>
      <c r="AW16" s="22">
        <v>0.25773793722019323</v>
      </c>
      <c r="AX16" s="58">
        <v>0</v>
      </c>
      <c r="AY16" s="59">
        <v>0</v>
      </c>
      <c r="AZ16" s="58">
        <v>0</v>
      </c>
      <c r="BA16" s="59">
        <v>0</v>
      </c>
      <c r="BB16" s="58">
        <v>0</v>
      </c>
      <c r="BC16" s="59">
        <v>0</v>
      </c>
    </row>
    <row r="17" spans="1:55" x14ac:dyDescent="0.25">
      <c r="A17" s="64">
        <v>2013</v>
      </c>
      <c r="B17" s="127">
        <v>145</v>
      </c>
      <c r="C17" s="105">
        <v>15.827223479303996</v>
      </c>
      <c r="D17" s="62">
        <v>97</v>
      </c>
      <c r="E17" s="106">
        <v>10.587866741327501</v>
      </c>
      <c r="F17" s="127">
        <v>132</v>
      </c>
      <c r="G17" s="31">
        <v>17.617076819797322</v>
      </c>
      <c r="H17" s="62">
        <v>81</v>
      </c>
      <c r="I17" s="33">
        <v>9.7453105204838018</v>
      </c>
      <c r="J17" s="127">
        <v>25</v>
      </c>
      <c r="K17" s="105">
        <v>4.4854232714524338</v>
      </c>
      <c r="L17" s="62">
        <v>4</v>
      </c>
      <c r="M17" s="106">
        <v>0.67968143331220665</v>
      </c>
      <c r="N17" s="27">
        <v>113</v>
      </c>
      <c r="O17" s="17">
        <v>37.079330078227542</v>
      </c>
      <c r="P17" s="16">
        <v>82</v>
      </c>
      <c r="Q17" s="28">
        <v>24.740750127475206</v>
      </c>
      <c r="R17" s="21">
        <v>103</v>
      </c>
      <c r="S17" s="15">
        <v>43.043105789924574</v>
      </c>
      <c r="T17" s="14">
        <v>70</v>
      </c>
      <c r="U17" s="22">
        <v>26.297203480247042</v>
      </c>
      <c r="V17" s="23">
        <v>18</v>
      </c>
      <c r="W17" s="17">
        <v>11.165976030371455</v>
      </c>
      <c r="X17" s="14">
        <v>4</v>
      </c>
      <c r="Y17" s="24">
        <v>2.1458882099537022</v>
      </c>
      <c r="Z17" s="58">
        <v>3</v>
      </c>
      <c r="AA17" s="105">
        <v>5.7291268810633262</v>
      </c>
      <c r="AB17" s="62">
        <v>2</v>
      </c>
      <c r="AC17" s="106">
        <v>5.4032149128731595</v>
      </c>
      <c r="AD17" s="8">
        <v>3</v>
      </c>
      <c r="AE17" s="31">
        <v>6.5785145714097748</v>
      </c>
      <c r="AF17" s="1">
        <v>2</v>
      </c>
      <c r="AG17" s="33">
        <v>6.47836227001814</v>
      </c>
      <c r="AH17" s="8">
        <v>0</v>
      </c>
      <c r="AI17" s="105">
        <v>0</v>
      </c>
      <c r="AJ17" s="1">
        <v>0</v>
      </c>
      <c r="AK17" s="106">
        <v>0</v>
      </c>
      <c r="AL17" s="27">
        <v>29</v>
      </c>
      <c r="AM17" s="17">
        <v>5.1875848572609193</v>
      </c>
      <c r="AN17" s="16">
        <v>13</v>
      </c>
      <c r="AO17" s="28">
        <v>2.3592995421144041</v>
      </c>
      <c r="AP17" s="23">
        <v>26</v>
      </c>
      <c r="AQ17" s="15">
        <v>5.598923283983849</v>
      </c>
      <c r="AR17" s="14">
        <v>9</v>
      </c>
      <c r="AS17" s="24">
        <v>1.9570322692876401</v>
      </c>
      <c r="AT17" s="23">
        <v>7</v>
      </c>
      <c r="AU17" s="15">
        <v>1.8407489218470601</v>
      </c>
      <c r="AV17" s="14">
        <v>0</v>
      </c>
      <c r="AW17" s="22">
        <v>0</v>
      </c>
      <c r="AX17" s="58">
        <v>0</v>
      </c>
      <c r="AY17" s="59">
        <v>0</v>
      </c>
      <c r="AZ17" s="58">
        <v>0</v>
      </c>
      <c r="BA17" s="59">
        <v>0</v>
      </c>
      <c r="BB17" s="58">
        <v>0</v>
      </c>
      <c r="BC17" s="59">
        <v>0</v>
      </c>
    </row>
    <row r="18" spans="1:55" x14ac:dyDescent="0.25">
      <c r="A18" s="64">
        <v>2014</v>
      </c>
      <c r="B18" s="127">
        <v>199</v>
      </c>
      <c r="C18" s="105">
        <v>21.72149980952755</v>
      </c>
      <c r="D18" s="62">
        <v>125</v>
      </c>
      <c r="E18" s="106">
        <v>13.644158171813789</v>
      </c>
      <c r="F18" s="127">
        <v>183</v>
      </c>
      <c r="G18" s="31">
        <v>24.423674681991741</v>
      </c>
      <c r="H18" s="62">
        <v>93</v>
      </c>
      <c r="I18" s="33">
        <v>11.189060227222141</v>
      </c>
      <c r="J18" s="127">
        <v>31</v>
      </c>
      <c r="K18" s="105">
        <v>5.561924856601018</v>
      </c>
      <c r="L18" s="62">
        <v>8</v>
      </c>
      <c r="M18" s="106">
        <v>1.3593628666244133</v>
      </c>
      <c r="N18" s="27">
        <v>150</v>
      </c>
      <c r="O18" s="17">
        <v>49.220349661363997</v>
      </c>
      <c r="P18" s="16">
        <v>111</v>
      </c>
      <c r="Q18" s="28">
        <v>33.490527611582287</v>
      </c>
      <c r="R18" s="21">
        <v>137</v>
      </c>
      <c r="S18" s="15">
        <v>57.251509642909376</v>
      </c>
      <c r="T18" s="14">
        <v>80</v>
      </c>
      <c r="U18" s="22">
        <v>30.053946834568048</v>
      </c>
      <c r="V18" s="27">
        <v>21</v>
      </c>
      <c r="W18" s="17">
        <v>13.026972035433364</v>
      </c>
      <c r="X18" s="14">
        <v>4</v>
      </c>
      <c r="Y18" s="24">
        <v>2.1458882099537022</v>
      </c>
      <c r="Z18" s="58">
        <v>4</v>
      </c>
      <c r="AA18" s="105">
        <v>7.6388358414177677</v>
      </c>
      <c r="AB18" s="62">
        <v>1</v>
      </c>
      <c r="AC18" s="106">
        <v>2.7016074564365797</v>
      </c>
      <c r="AD18" s="8">
        <v>4</v>
      </c>
      <c r="AE18" s="31">
        <v>8.7713527618797009</v>
      </c>
      <c r="AF18" s="1">
        <v>1</v>
      </c>
      <c r="AG18" s="33">
        <v>3.23918113500907</v>
      </c>
      <c r="AH18" s="8">
        <v>0</v>
      </c>
      <c r="AI18" s="105">
        <v>0</v>
      </c>
      <c r="AJ18" s="1">
        <v>0</v>
      </c>
      <c r="AK18" s="106">
        <v>0</v>
      </c>
      <c r="AL18" s="27">
        <v>45</v>
      </c>
      <c r="AM18" s="17">
        <v>8.0497006405772886</v>
      </c>
      <c r="AN18" s="16">
        <v>13</v>
      </c>
      <c r="AO18" s="28">
        <v>2.3592995421144041</v>
      </c>
      <c r="AP18" s="23">
        <v>42</v>
      </c>
      <c r="AQ18" s="15">
        <v>9.0444145356662169</v>
      </c>
      <c r="AR18" s="14">
        <v>12</v>
      </c>
      <c r="AS18" s="24">
        <v>2.6093763590501871</v>
      </c>
      <c r="AT18" s="23">
        <v>10</v>
      </c>
      <c r="AU18" s="15">
        <v>2.6296413169243715</v>
      </c>
      <c r="AV18" s="14">
        <v>4</v>
      </c>
      <c r="AW18" s="22">
        <v>1.0309517488807729</v>
      </c>
      <c r="AX18" s="58">
        <v>0</v>
      </c>
      <c r="AY18" s="59">
        <v>0</v>
      </c>
      <c r="AZ18" s="58">
        <v>0</v>
      </c>
      <c r="BA18" s="59">
        <v>0</v>
      </c>
      <c r="BB18" s="58">
        <v>0</v>
      </c>
      <c r="BC18" s="59">
        <v>0</v>
      </c>
    </row>
    <row r="19" spans="1:55" x14ac:dyDescent="0.25">
      <c r="A19" s="64">
        <v>2015</v>
      </c>
      <c r="B19" s="127">
        <v>255</v>
      </c>
      <c r="C19" s="105">
        <v>27.136377857567009</v>
      </c>
      <c r="D19" s="62">
        <v>117</v>
      </c>
      <c r="E19" s="106">
        <v>12.450808664060155</v>
      </c>
      <c r="F19" s="127">
        <v>231</v>
      </c>
      <c r="G19" s="32">
        <v>29.504364985599061</v>
      </c>
      <c r="H19" s="62">
        <v>91</v>
      </c>
      <c r="I19" s="34">
        <v>10.948435276099083</v>
      </c>
      <c r="J19" s="127">
        <v>51</v>
      </c>
      <c r="K19" s="105">
        <v>8.7641665879037323</v>
      </c>
      <c r="L19" s="62">
        <v>8</v>
      </c>
      <c r="M19" s="106">
        <v>1.2900354437238164</v>
      </c>
      <c r="N19" s="27">
        <v>201</v>
      </c>
      <c r="O19" s="17">
        <v>63.343197224244371</v>
      </c>
      <c r="P19" s="16">
        <v>101</v>
      </c>
      <c r="Q19" s="28">
        <v>29.692084266723114</v>
      </c>
      <c r="R19" s="29">
        <v>178</v>
      </c>
      <c r="S19" s="17">
        <v>69.076317688970292</v>
      </c>
      <c r="T19" s="18">
        <v>76</v>
      </c>
      <c r="U19" s="26">
        <v>26.986144745158473</v>
      </c>
      <c r="V19" s="30">
        <v>27</v>
      </c>
      <c r="W19" s="17">
        <v>16.498423483978197</v>
      </c>
      <c r="X19" s="18">
        <v>6</v>
      </c>
      <c r="Y19" s="28">
        <v>3.091285665708368</v>
      </c>
      <c r="Z19" s="58">
        <v>10</v>
      </c>
      <c r="AA19" s="105">
        <v>15.803780264239206</v>
      </c>
      <c r="AB19" s="62">
        <v>1</v>
      </c>
      <c r="AC19" s="106">
        <v>2.1788865889530449</v>
      </c>
      <c r="AD19" s="10">
        <v>9</v>
      </c>
      <c r="AE19" s="32">
        <v>16.121520438505357</v>
      </c>
      <c r="AF19" s="3">
        <v>1</v>
      </c>
      <c r="AG19" s="34">
        <v>0</v>
      </c>
      <c r="AH19" s="10">
        <v>3</v>
      </c>
      <c r="AI19" s="105">
        <v>14.592859227551317</v>
      </c>
      <c r="AJ19" s="3">
        <v>1</v>
      </c>
      <c r="AK19" s="106">
        <v>5.5410871613010473</v>
      </c>
      <c r="AL19" s="27">
        <v>44</v>
      </c>
      <c r="AM19" s="17">
        <v>7.869748507877798</v>
      </c>
      <c r="AN19" s="16">
        <v>15</v>
      </c>
      <c r="AO19" s="28">
        <v>2.7087155631961402</v>
      </c>
      <c r="AP19" s="30">
        <v>44</v>
      </c>
      <c r="AQ19" s="17">
        <v>9.3732092377237581</v>
      </c>
      <c r="AR19" s="18">
        <v>14</v>
      </c>
      <c r="AS19" s="28">
        <v>2.9812225567816424</v>
      </c>
      <c r="AT19" s="30">
        <v>21</v>
      </c>
      <c r="AU19" s="17">
        <v>5.2802956965590067</v>
      </c>
      <c r="AV19" s="18">
        <v>1</v>
      </c>
      <c r="AW19" s="26">
        <v>0.24509984142040259</v>
      </c>
      <c r="AX19" s="58">
        <v>0</v>
      </c>
      <c r="AY19" s="59">
        <v>0</v>
      </c>
      <c r="AZ19" s="58">
        <v>0</v>
      </c>
      <c r="BA19" s="59">
        <v>0</v>
      </c>
      <c r="BB19" s="58">
        <v>0</v>
      </c>
      <c r="BC19" s="59">
        <v>0</v>
      </c>
    </row>
    <row r="20" spans="1:55" x14ac:dyDescent="0.25">
      <c r="A20" s="64">
        <v>2016</v>
      </c>
      <c r="B20" s="127">
        <v>325</v>
      </c>
      <c r="C20" s="105">
        <v>34.585579622389318</v>
      </c>
      <c r="D20" s="62">
        <v>166</v>
      </c>
      <c r="E20" s="106">
        <v>17.665249899435775</v>
      </c>
      <c r="F20" s="127">
        <v>303</v>
      </c>
      <c r="G20" s="32">
        <v>38.700530695396168</v>
      </c>
      <c r="H20" s="62">
        <v>129</v>
      </c>
      <c r="I20" s="34">
        <v>15.520309347437163</v>
      </c>
      <c r="J20" s="127">
        <v>62</v>
      </c>
      <c r="K20" s="105">
        <v>10.654477028431987</v>
      </c>
      <c r="L20" s="62">
        <v>9</v>
      </c>
      <c r="M20" s="106">
        <v>1.4512898741892934</v>
      </c>
      <c r="N20" s="27">
        <v>247</v>
      </c>
      <c r="O20" s="17">
        <v>77.839650320340098</v>
      </c>
      <c r="P20" s="16">
        <v>132</v>
      </c>
      <c r="Q20" s="28">
        <v>38.805496269380697</v>
      </c>
      <c r="R20" s="29">
        <v>231</v>
      </c>
      <c r="S20" s="17">
        <v>89.64398531546145</v>
      </c>
      <c r="T20" s="18">
        <v>100</v>
      </c>
      <c r="U20" s="26">
        <v>35.508085190997988</v>
      </c>
      <c r="V20" s="30">
        <v>22</v>
      </c>
      <c r="W20" s="17">
        <v>13.443159875834088</v>
      </c>
      <c r="X20" s="18">
        <v>8</v>
      </c>
      <c r="Y20" s="28">
        <v>4.1217142209444901</v>
      </c>
      <c r="Z20" s="58">
        <v>9</v>
      </c>
      <c r="AA20" s="105">
        <v>14.223402237815286</v>
      </c>
      <c r="AB20" s="62">
        <v>1</v>
      </c>
      <c r="AC20" s="106">
        <v>2.1788865889530449</v>
      </c>
      <c r="AD20" s="10">
        <v>8</v>
      </c>
      <c r="AE20" s="32">
        <v>14.330240389782539</v>
      </c>
      <c r="AF20" s="3">
        <v>1</v>
      </c>
      <c r="AG20" s="34">
        <v>0</v>
      </c>
      <c r="AH20" s="10">
        <v>7</v>
      </c>
      <c r="AI20" s="105">
        <v>34.050004864286407</v>
      </c>
      <c r="AJ20" s="3">
        <v>0</v>
      </c>
      <c r="AK20" s="106">
        <v>0</v>
      </c>
      <c r="AL20" s="27">
        <v>68</v>
      </c>
      <c r="AM20" s="17">
        <v>12.162338603083867</v>
      </c>
      <c r="AN20" s="16">
        <v>33</v>
      </c>
      <c r="AO20" s="28">
        <v>5.9591742390315074</v>
      </c>
      <c r="AP20" s="30">
        <v>64</v>
      </c>
      <c r="AQ20" s="17">
        <v>13.633758891234558</v>
      </c>
      <c r="AR20" s="18">
        <v>28</v>
      </c>
      <c r="AS20" s="28">
        <v>5.9624451135632848</v>
      </c>
      <c r="AT20" s="30">
        <v>33</v>
      </c>
      <c r="AU20" s="17">
        <v>8.2976075231641548</v>
      </c>
      <c r="AV20" s="18">
        <v>1</v>
      </c>
      <c r="AW20" s="26">
        <v>0.24509984142040259</v>
      </c>
      <c r="AX20" s="58">
        <v>0</v>
      </c>
      <c r="AY20" s="59">
        <v>0</v>
      </c>
      <c r="AZ20" s="58">
        <v>0</v>
      </c>
      <c r="BA20" s="59">
        <v>0</v>
      </c>
      <c r="BB20" s="58">
        <v>0</v>
      </c>
      <c r="BC20" s="59">
        <v>0</v>
      </c>
    </row>
    <row r="21" spans="1:55" x14ac:dyDescent="0.25">
      <c r="A21" s="64">
        <v>2017</v>
      </c>
      <c r="B21" s="127">
        <v>395</v>
      </c>
      <c r="C21" s="105">
        <v>42.034781387211638</v>
      </c>
      <c r="D21" s="62">
        <v>156</v>
      </c>
      <c r="E21" s="106">
        <v>16.601078218746874</v>
      </c>
      <c r="F21" s="127">
        <v>380</v>
      </c>
      <c r="G21" s="32">
        <v>48.535319023929191</v>
      </c>
      <c r="H21" s="62">
        <v>132</v>
      </c>
      <c r="I21" s="34">
        <v>15.881246774121749</v>
      </c>
      <c r="J21" s="127">
        <v>61</v>
      </c>
      <c r="K21" s="105">
        <v>10.4826306247476</v>
      </c>
      <c r="L21" s="62">
        <v>5</v>
      </c>
      <c r="M21" s="106">
        <v>0.80627215232738514</v>
      </c>
      <c r="N21" s="27">
        <v>270</v>
      </c>
      <c r="O21" s="17">
        <v>85.087876868387951</v>
      </c>
      <c r="P21" s="16">
        <v>120</v>
      </c>
      <c r="Q21" s="28">
        <v>35.277723881255177</v>
      </c>
      <c r="R21" s="25">
        <v>260</v>
      </c>
      <c r="S21" s="17">
        <v>100.89799212995661</v>
      </c>
      <c r="T21" s="16">
        <v>99</v>
      </c>
      <c r="U21" s="26">
        <v>35.153004339088007</v>
      </c>
      <c r="V21" s="27">
        <v>28</v>
      </c>
      <c r="W21" s="17">
        <v>17.10947620560702</v>
      </c>
      <c r="X21" s="16">
        <v>4</v>
      </c>
      <c r="Y21" s="28">
        <v>2.0608571104722451</v>
      </c>
      <c r="Z21" s="58">
        <v>19</v>
      </c>
      <c r="AA21" s="105">
        <v>30.02718250205449</v>
      </c>
      <c r="AB21" s="62">
        <v>3</v>
      </c>
      <c r="AC21" s="106">
        <v>6.5366597668591346</v>
      </c>
      <c r="AD21" s="10">
        <v>17</v>
      </c>
      <c r="AE21" s="32">
        <v>30.451760828287895</v>
      </c>
      <c r="AF21" s="3">
        <v>3</v>
      </c>
      <c r="AG21" s="34">
        <v>7.7499354172048562</v>
      </c>
      <c r="AH21" s="10">
        <v>2</v>
      </c>
      <c r="AI21" s="105">
        <v>9.7285728183675459</v>
      </c>
      <c r="AJ21" s="3">
        <v>0</v>
      </c>
      <c r="AK21" s="106">
        <v>0</v>
      </c>
      <c r="AL21" s="27">
        <v>106</v>
      </c>
      <c r="AM21" s="17">
        <v>18.958939587160145</v>
      </c>
      <c r="AN21" s="16">
        <v>33</v>
      </c>
      <c r="AO21" s="28">
        <v>5.9591742390315074</v>
      </c>
      <c r="AP21" s="30">
        <v>103</v>
      </c>
      <c r="AQ21" s="17">
        <v>21.941830715580618</v>
      </c>
      <c r="AR21" s="18">
        <v>30</v>
      </c>
      <c r="AS21" s="28">
        <v>6.3883340502463763</v>
      </c>
      <c r="AT21" s="30">
        <v>31</v>
      </c>
      <c r="AU21" s="17">
        <v>7.7947222187299641</v>
      </c>
      <c r="AV21" s="18">
        <v>1</v>
      </c>
      <c r="AW21" s="26">
        <v>0.24509984142040259</v>
      </c>
      <c r="AX21" s="58">
        <v>0</v>
      </c>
      <c r="AY21" s="59">
        <v>0</v>
      </c>
      <c r="AZ21" s="58">
        <v>0</v>
      </c>
      <c r="BA21" s="59">
        <v>0</v>
      </c>
      <c r="BB21" s="58">
        <v>0</v>
      </c>
      <c r="BC21" s="59">
        <v>0</v>
      </c>
    </row>
    <row r="22" spans="1:55" ht="16.5" thickBot="1" x14ac:dyDescent="0.3">
      <c r="A22" s="65" t="s">
        <v>21</v>
      </c>
      <c r="B22" s="128">
        <v>81</v>
      </c>
      <c r="C22" s="103" t="s">
        <v>16</v>
      </c>
      <c r="D22" s="78">
        <v>26</v>
      </c>
      <c r="E22" s="104" t="s">
        <v>16</v>
      </c>
      <c r="F22" s="128">
        <v>79</v>
      </c>
      <c r="G22" s="103" t="s">
        <v>16</v>
      </c>
      <c r="H22" s="78">
        <v>24</v>
      </c>
      <c r="I22" s="104" t="s">
        <v>16</v>
      </c>
      <c r="J22" s="128">
        <v>23</v>
      </c>
      <c r="K22" s="103" t="s">
        <v>16</v>
      </c>
      <c r="L22" s="78">
        <v>1</v>
      </c>
      <c r="M22" s="103" t="s">
        <v>16</v>
      </c>
      <c r="N22" s="87">
        <v>55</v>
      </c>
      <c r="O22" s="88" t="s">
        <v>16</v>
      </c>
      <c r="P22" s="88">
        <v>19</v>
      </c>
      <c r="Q22" s="89" t="s">
        <v>16</v>
      </c>
      <c r="R22" s="90">
        <v>54</v>
      </c>
      <c r="S22" s="88" t="s">
        <v>16</v>
      </c>
      <c r="T22" s="88">
        <v>18</v>
      </c>
      <c r="U22" s="126" t="s">
        <v>16</v>
      </c>
      <c r="V22" s="87">
        <v>10</v>
      </c>
      <c r="W22" s="88" t="s">
        <v>16</v>
      </c>
      <c r="X22" s="88">
        <v>1</v>
      </c>
      <c r="Y22" s="89" t="s">
        <v>16</v>
      </c>
      <c r="Z22" s="77">
        <v>4</v>
      </c>
      <c r="AA22" s="78" t="s">
        <v>16</v>
      </c>
      <c r="AB22" s="78">
        <v>0</v>
      </c>
      <c r="AC22" s="79" t="s">
        <v>16</v>
      </c>
      <c r="AD22" s="38">
        <v>4</v>
      </c>
      <c r="AE22" s="36" t="s">
        <v>16</v>
      </c>
      <c r="AF22" s="35">
        <v>0</v>
      </c>
      <c r="AG22" s="37" t="s">
        <v>16</v>
      </c>
      <c r="AH22" s="38">
        <v>3</v>
      </c>
      <c r="AI22" s="78" t="s">
        <v>16</v>
      </c>
      <c r="AJ22" s="35">
        <v>0</v>
      </c>
      <c r="AK22" s="79" t="s">
        <v>16</v>
      </c>
      <c r="AL22" s="87">
        <v>22</v>
      </c>
      <c r="AM22" s="88" t="s">
        <v>16</v>
      </c>
      <c r="AN22" s="88">
        <v>7</v>
      </c>
      <c r="AO22" s="89" t="s">
        <v>16</v>
      </c>
      <c r="AP22" s="41">
        <v>21</v>
      </c>
      <c r="AQ22" s="42" t="s">
        <v>16</v>
      </c>
      <c r="AR22" s="43">
        <v>6</v>
      </c>
      <c r="AS22" s="44" t="s">
        <v>16</v>
      </c>
      <c r="AT22" s="41">
        <v>10</v>
      </c>
      <c r="AU22" s="42" t="s">
        <v>16</v>
      </c>
      <c r="AV22" s="43">
        <v>0</v>
      </c>
      <c r="AW22" s="45" t="s">
        <v>16</v>
      </c>
      <c r="AX22" s="77">
        <v>0</v>
      </c>
      <c r="AY22" s="79">
        <v>0</v>
      </c>
      <c r="AZ22" s="77">
        <v>0</v>
      </c>
      <c r="BA22" s="79">
        <v>0</v>
      </c>
      <c r="BB22" s="77">
        <v>0</v>
      </c>
      <c r="BC22" s="79">
        <v>0</v>
      </c>
    </row>
    <row r="23" spans="1:55" x14ac:dyDescent="0.25">
      <c r="A23" s="139" t="s">
        <v>62</v>
      </c>
    </row>
    <row r="25" spans="1:55" ht="16.5" thickBot="1" x14ac:dyDescent="0.3"/>
    <row r="26" spans="1:55" s="60" customFormat="1" ht="16.5" thickBot="1" x14ac:dyDescent="0.3">
      <c r="A26" s="115" t="s">
        <v>47</v>
      </c>
      <c r="B26" s="134" t="s">
        <v>48</v>
      </c>
      <c r="C26" s="118"/>
      <c r="D26" s="115">
        <v>2000</v>
      </c>
      <c r="E26" s="115">
        <v>2005</v>
      </c>
      <c r="F26" s="115">
        <v>2010</v>
      </c>
      <c r="G26" s="115">
        <v>2015</v>
      </c>
    </row>
    <row r="27" spans="1:55" s="60" customFormat="1" ht="15" x14ac:dyDescent="0.2">
      <c r="A27" s="98" t="s">
        <v>58</v>
      </c>
      <c r="B27" s="136" t="s">
        <v>49</v>
      </c>
      <c r="C27" s="109"/>
      <c r="D27" s="98">
        <v>631332</v>
      </c>
      <c r="E27" s="98">
        <v>581910</v>
      </c>
      <c r="F27" s="98">
        <v>551011</v>
      </c>
      <c r="G27" s="98">
        <v>553768</v>
      </c>
    </row>
    <row r="28" spans="1:55" s="60" customFormat="1" ht="15" x14ac:dyDescent="0.2">
      <c r="A28" s="99"/>
      <c r="B28" s="137" t="s">
        <v>50</v>
      </c>
      <c r="C28" s="110"/>
      <c r="D28" s="99">
        <v>353697</v>
      </c>
      <c r="E28" s="99">
        <v>342707</v>
      </c>
      <c r="F28" s="99">
        <v>331437</v>
      </c>
      <c r="G28" s="135">
        <v>340158</v>
      </c>
    </row>
    <row r="29" spans="1:55" s="60" customFormat="1" ht="15" x14ac:dyDescent="0.2">
      <c r="A29" s="99"/>
      <c r="B29" s="137" t="s">
        <v>51</v>
      </c>
      <c r="C29" s="110"/>
      <c r="D29" s="99">
        <v>25072</v>
      </c>
      <c r="E29" s="99">
        <v>28202</v>
      </c>
      <c r="F29" s="99">
        <v>37015</v>
      </c>
      <c r="G29" s="135">
        <v>45895</v>
      </c>
    </row>
    <row r="30" spans="1:55" s="60" customFormat="1" ht="15" x14ac:dyDescent="0.2">
      <c r="A30" s="99"/>
      <c r="B30" s="137" t="s">
        <v>52</v>
      </c>
      <c r="C30" s="110"/>
      <c r="D30" s="99">
        <v>1010101</v>
      </c>
      <c r="E30" s="99">
        <v>952819</v>
      </c>
      <c r="F30" s="99">
        <v>919463</v>
      </c>
      <c r="G30" s="135">
        <v>939821</v>
      </c>
    </row>
    <row r="31" spans="1:55" s="60" customFormat="1" ht="15" x14ac:dyDescent="0.2">
      <c r="A31" s="99"/>
      <c r="B31" s="137" t="s">
        <v>53</v>
      </c>
      <c r="C31" s="110"/>
      <c r="D31" s="116">
        <v>634423</v>
      </c>
      <c r="E31" s="116">
        <v>586944</v>
      </c>
      <c r="F31" s="116">
        <v>559027</v>
      </c>
      <c r="G31" s="116">
        <v>559103</v>
      </c>
    </row>
    <row r="32" spans="1:55" s="60" customFormat="1" ht="15" x14ac:dyDescent="0.2">
      <c r="A32" s="99"/>
      <c r="B32" s="137" t="s">
        <v>54</v>
      </c>
      <c r="C32" s="110"/>
      <c r="D32" s="116">
        <v>314785</v>
      </c>
      <c r="E32" s="116">
        <v>281735</v>
      </c>
      <c r="F32" s="116">
        <v>304752</v>
      </c>
      <c r="G32" s="116">
        <v>317319</v>
      </c>
    </row>
    <row r="33" spans="1:7" s="60" customFormat="1" ht="15" x14ac:dyDescent="0.2">
      <c r="A33" s="99"/>
      <c r="B33" s="137" t="s">
        <v>55</v>
      </c>
      <c r="C33" s="110"/>
      <c r="D33" s="116">
        <v>29065</v>
      </c>
      <c r="E33" s="116">
        <v>33844</v>
      </c>
      <c r="F33" s="116">
        <v>52364</v>
      </c>
      <c r="G33" s="116">
        <v>63276</v>
      </c>
    </row>
    <row r="34" spans="1:7" s="60" customFormat="1" thickBot="1" x14ac:dyDescent="0.25">
      <c r="A34" s="100"/>
      <c r="B34" s="138" t="s">
        <v>56</v>
      </c>
      <c r="C34" s="111"/>
      <c r="D34" s="117">
        <v>978273</v>
      </c>
      <c r="E34" s="117">
        <v>902523</v>
      </c>
      <c r="F34" s="117">
        <v>916143</v>
      </c>
      <c r="G34" s="117">
        <v>939698</v>
      </c>
    </row>
    <row r="35" spans="1:7" s="60" customFormat="1" ht="15" x14ac:dyDescent="0.2">
      <c r="A35" s="98" t="s">
        <v>59</v>
      </c>
      <c r="B35" s="136" t="s">
        <v>49</v>
      </c>
      <c r="C35" s="112"/>
      <c r="D35" s="98">
        <v>527389</v>
      </c>
      <c r="E35" s="98">
        <v>496667</v>
      </c>
      <c r="F35" s="98">
        <v>459880</v>
      </c>
      <c r="G35" s="98">
        <v>469606</v>
      </c>
    </row>
    <row r="36" spans="1:7" s="60" customFormat="1" ht="15" x14ac:dyDescent="0.2">
      <c r="A36" s="99"/>
      <c r="B36" s="137" t="s">
        <v>50</v>
      </c>
      <c r="C36" s="113"/>
      <c r="D36" s="99">
        <v>282938</v>
      </c>
      <c r="E36" s="99">
        <v>279356</v>
      </c>
      <c r="F36" s="99">
        <v>266188</v>
      </c>
      <c r="G36" s="135">
        <v>281626</v>
      </c>
    </row>
    <row r="37" spans="1:7" s="60" customFormat="1" ht="15" x14ac:dyDescent="0.2">
      <c r="A37" s="99"/>
      <c r="B37" s="137" t="s">
        <v>51</v>
      </c>
      <c r="C37" s="113"/>
      <c r="D37" s="99">
        <v>20842</v>
      </c>
      <c r="E37" s="99">
        <v>24590</v>
      </c>
      <c r="F37" s="99">
        <v>30872</v>
      </c>
      <c r="G37" s="135">
        <v>38710</v>
      </c>
    </row>
    <row r="38" spans="1:7" s="60" customFormat="1" ht="15" x14ac:dyDescent="0.2">
      <c r="A38" s="99"/>
      <c r="B38" s="137" t="s">
        <v>52</v>
      </c>
      <c r="C38" s="113"/>
      <c r="D38" s="99">
        <v>831169</v>
      </c>
      <c r="E38" s="99">
        <v>800613</v>
      </c>
      <c r="F38" s="99">
        <v>756940</v>
      </c>
      <c r="G38" s="135">
        <v>789942</v>
      </c>
    </row>
    <row r="39" spans="1:7" s="60" customFormat="1" ht="15" x14ac:dyDescent="0.2">
      <c r="A39" s="99"/>
      <c r="B39" s="137" t="s">
        <v>53</v>
      </c>
      <c r="C39" s="113"/>
      <c r="D39" s="116">
        <v>527333</v>
      </c>
      <c r="E39" s="116">
        <v>491680</v>
      </c>
      <c r="F39" s="116">
        <v>464375</v>
      </c>
      <c r="G39" s="116">
        <v>469423</v>
      </c>
    </row>
    <row r="40" spans="1:7" s="60" customFormat="1" ht="15" x14ac:dyDescent="0.2">
      <c r="A40" s="99"/>
      <c r="B40" s="137" t="s">
        <v>54</v>
      </c>
      <c r="C40" s="113"/>
      <c r="D40" s="116">
        <v>244602</v>
      </c>
      <c r="E40" s="116">
        <v>215913</v>
      </c>
      <c r="F40" s="116">
        <v>239295</v>
      </c>
      <c r="G40" s="116">
        <v>257686</v>
      </c>
    </row>
    <row r="41" spans="1:7" s="60" customFormat="1" ht="15" x14ac:dyDescent="0.2">
      <c r="A41" s="99"/>
      <c r="B41" s="137" t="s">
        <v>55</v>
      </c>
      <c r="C41" s="113"/>
      <c r="D41" s="116">
        <v>24325</v>
      </c>
      <c r="E41" s="116">
        <v>27890</v>
      </c>
      <c r="F41" s="116">
        <v>45603</v>
      </c>
      <c r="G41" s="116">
        <v>55826</v>
      </c>
    </row>
    <row r="42" spans="1:7" s="60" customFormat="1" thickBot="1" x14ac:dyDescent="0.25">
      <c r="A42" s="100"/>
      <c r="B42" s="138" t="s">
        <v>56</v>
      </c>
      <c r="C42" s="114"/>
      <c r="D42" s="117">
        <v>796260</v>
      </c>
      <c r="E42" s="117">
        <v>735483</v>
      </c>
      <c r="F42" s="117">
        <v>749273</v>
      </c>
      <c r="G42" s="117">
        <v>782935</v>
      </c>
    </row>
    <row r="43" spans="1:7" s="60" customFormat="1" ht="15" x14ac:dyDescent="0.2">
      <c r="A43" s="98" t="s">
        <v>57</v>
      </c>
      <c r="B43" s="136" t="s">
        <v>49</v>
      </c>
      <c r="C43" s="109"/>
      <c r="D43" s="98">
        <v>343817</v>
      </c>
      <c r="E43" s="98">
        <v>387671</v>
      </c>
      <c r="F43" s="98">
        <v>387991</v>
      </c>
      <c r="G43" s="98">
        <v>407997</v>
      </c>
    </row>
    <row r="44" spans="1:7" s="60" customFormat="1" ht="15" x14ac:dyDescent="0.2">
      <c r="A44" s="99"/>
      <c r="B44" s="137" t="s">
        <v>50</v>
      </c>
      <c r="C44" s="110"/>
      <c r="D44" s="99">
        <v>144414</v>
      </c>
      <c r="E44" s="99">
        <v>169317</v>
      </c>
      <c r="F44" s="99">
        <v>186403</v>
      </c>
      <c r="G44" s="135">
        <v>194094</v>
      </c>
    </row>
    <row r="45" spans="1:7" s="60" customFormat="1" ht="15" x14ac:dyDescent="0.2">
      <c r="A45" s="99"/>
      <c r="B45" s="137" t="s">
        <v>51</v>
      </c>
      <c r="C45" s="110"/>
      <c r="D45" s="99">
        <v>10118</v>
      </c>
      <c r="E45" s="99">
        <v>12427</v>
      </c>
      <c r="F45" s="99">
        <v>14117</v>
      </c>
      <c r="G45" s="135">
        <v>18047</v>
      </c>
    </row>
    <row r="46" spans="1:7" s="60" customFormat="1" ht="15" x14ac:dyDescent="0.2">
      <c r="A46" s="99"/>
      <c r="B46" s="137" t="s">
        <v>52</v>
      </c>
      <c r="C46" s="110"/>
      <c r="D46" s="99">
        <v>498349</v>
      </c>
      <c r="E46" s="99">
        <v>569415</v>
      </c>
      <c r="F46" s="99">
        <v>588511</v>
      </c>
      <c r="G46" s="135">
        <v>620138</v>
      </c>
    </row>
    <row r="47" spans="1:7" s="60" customFormat="1" ht="15" x14ac:dyDescent="0.2">
      <c r="A47" s="99"/>
      <c r="B47" s="137" t="s">
        <v>53</v>
      </c>
      <c r="C47" s="110"/>
      <c r="D47" s="116">
        <v>332845</v>
      </c>
      <c r="E47" s="116">
        <v>375517</v>
      </c>
      <c r="F47" s="116">
        <v>380280</v>
      </c>
      <c r="G47" s="116">
        <v>397705</v>
      </c>
    </row>
    <row r="48" spans="1:7" s="60" customFormat="1" ht="15" x14ac:dyDescent="0.2">
      <c r="A48" s="99"/>
      <c r="B48" s="137" t="s">
        <v>54</v>
      </c>
      <c r="C48" s="110"/>
      <c r="D48" s="116">
        <v>119318</v>
      </c>
      <c r="E48" s="116">
        <v>136810</v>
      </c>
      <c r="F48" s="116">
        <v>161204</v>
      </c>
      <c r="G48" s="116">
        <v>163652</v>
      </c>
    </row>
    <row r="49" spans="1:7" s="60" customFormat="1" ht="15" x14ac:dyDescent="0.2">
      <c r="A49" s="99"/>
      <c r="B49" s="137" t="s">
        <v>55</v>
      </c>
      <c r="C49" s="110"/>
      <c r="D49" s="116">
        <v>9397</v>
      </c>
      <c r="E49" s="116">
        <v>10962</v>
      </c>
      <c r="F49" s="116">
        <v>15877</v>
      </c>
      <c r="G49" s="116">
        <v>20558</v>
      </c>
    </row>
    <row r="50" spans="1:7" s="60" customFormat="1" thickBot="1" x14ac:dyDescent="0.25">
      <c r="A50" s="100"/>
      <c r="B50" s="138" t="s">
        <v>56</v>
      </c>
      <c r="C50" s="111"/>
      <c r="D50" s="117">
        <v>461560</v>
      </c>
      <c r="E50" s="117">
        <v>523289</v>
      </c>
      <c r="F50" s="117">
        <v>557361</v>
      </c>
      <c r="G50" s="117">
        <v>581915</v>
      </c>
    </row>
  </sheetData>
  <mergeCells count="20">
    <mergeCell ref="AP2:AS2"/>
    <mergeCell ref="AT2:AW2"/>
    <mergeCell ref="AX2:AY2"/>
    <mergeCell ref="AZ2:BA2"/>
    <mergeCell ref="BB2:BC2"/>
    <mergeCell ref="V2:Y2"/>
    <mergeCell ref="Z2:AC2"/>
    <mergeCell ref="AD2:AG2"/>
    <mergeCell ref="AH2:AK2"/>
    <mergeCell ref="AL2:AO2"/>
    <mergeCell ref="B2:E2"/>
    <mergeCell ref="F2:I2"/>
    <mergeCell ref="J2:M2"/>
    <mergeCell ref="N2:Q2"/>
    <mergeCell ref="R2:U2"/>
    <mergeCell ref="B1:M1"/>
    <mergeCell ref="N1:Y1"/>
    <mergeCell ref="Z1:AK1"/>
    <mergeCell ref="AL1:AW1"/>
    <mergeCell ref="AX1:BC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J30" sqref="J30"/>
    </sheetView>
  </sheetViews>
  <sheetFormatPr defaultColWidth="11" defaultRowHeight="15" x14ac:dyDescent="0.2"/>
  <cols>
    <col min="1" max="1" width="19" style="60" customWidth="1"/>
    <col min="2" max="2" width="11" style="60"/>
    <col min="3" max="3" width="13" style="60" customWidth="1"/>
    <col min="4" max="4" width="19.375" style="60" customWidth="1"/>
    <col min="5" max="6" width="14.875" style="60" customWidth="1"/>
    <col min="7" max="7" width="18.75" style="60" customWidth="1"/>
    <col min="8" max="8" width="11" style="60"/>
    <col min="9" max="9" width="12.75" style="60" customWidth="1"/>
    <col min="10" max="10" width="18.25" style="60" customWidth="1"/>
    <col min="11" max="11" width="14" style="60" customWidth="1"/>
    <col min="12" max="12" width="12.5" style="60" customWidth="1"/>
    <col min="13" max="13" width="18.25" style="60" customWidth="1"/>
    <col min="14" max="14" width="11" style="60"/>
    <col min="15" max="15" width="15.875" style="60" customWidth="1"/>
    <col min="16" max="16" width="17.75" style="60" bestFit="1" customWidth="1"/>
    <col min="17" max="17" width="13.5" style="60" customWidth="1"/>
    <col min="18" max="18" width="13.125" style="60" customWidth="1"/>
    <col min="19" max="19" width="19.625" style="60" customWidth="1"/>
    <col min="20" max="16384" width="11" style="60"/>
  </cols>
  <sheetData>
    <row r="1" spans="1:19" ht="16.5" thickBot="1" x14ac:dyDescent="0.3">
      <c r="A1" s="199" t="s">
        <v>0</v>
      </c>
      <c r="B1" s="183" t="s">
        <v>13</v>
      </c>
      <c r="C1" s="202"/>
      <c r="D1" s="202"/>
      <c r="E1" s="202"/>
      <c r="F1" s="202"/>
      <c r="G1" s="184"/>
      <c r="H1" s="203" t="s">
        <v>14</v>
      </c>
      <c r="I1" s="204"/>
      <c r="J1" s="204"/>
      <c r="K1" s="204"/>
      <c r="L1" s="204"/>
      <c r="M1" s="205"/>
      <c r="N1" s="187" t="s">
        <v>15</v>
      </c>
      <c r="O1" s="188"/>
      <c r="P1" s="188"/>
      <c r="Q1" s="188"/>
      <c r="R1" s="188"/>
      <c r="S1" s="189"/>
    </row>
    <row r="2" spans="1:19" ht="15.75" x14ac:dyDescent="0.25">
      <c r="A2" s="200"/>
      <c r="B2" s="196" t="s">
        <v>10</v>
      </c>
      <c r="C2" s="197"/>
      <c r="D2" s="198"/>
      <c r="E2" s="196" t="s">
        <v>11</v>
      </c>
      <c r="F2" s="197"/>
      <c r="G2" s="198"/>
      <c r="H2" s="206" t="s">
        <v>10</v>
      </c>
      <c r="I2" s="207"/>
      <c r="J2" s="208"/>
      <c r="K2" s="193" t="s">
        <v>11</v>
      </c>
      <c r="L2" s="194"/>
      <c r="M2" s="195"/>
      <c r="N2" s="190" t="s">
        <v>10</v>
      </c>
      <c r="O2" s="191"/>
      <c r="P2" s="192"/>
      <c r="Q2" s="190" t="s">
        <v>11</v>
      </c>
      <c r="R2" s="191"/>
      <c r="S2" s="192"/>
    </row>
    <row r="3" spans="1:19" ht="16.5" thickBot="1" x14ac:dyDescent="0.3">
      <c r="A3" s="201"/>
      <c r="B3" s="73" t="s">
        <v>7</v>
      </c>
      <c r="C3" s="69" t="s">
        <v>8</v>
      </c>
      <c r="D3" s="74" t="s">
        <v>9</v>
      </c>
      <c r="E3" s="73" t="s">
        <v>7</v>
      </c>
      <c r="F3" s="69" t="s">
        <v>12</v>
      </c>
      <c r="G3" s="74" t="s">
        <v>9</v>
      </c>
      <c r="H3" s="82" t="s">
        <v>7</v>
      </c>
      <c r="I3" s="70" t="s">
        <v>8</v>
      </c>
      <c r="J3" s="83" t="s">
        <v>9</v>
      </c>
      <c r="K3" s="80" t="s">
        <v>7</v>
      </c>
      <c r="L3" s="70" t="s">
        <v>12</v>
      </c>
      <c r="M3" s="83" t="s">
        <v>9</v>
      </c>
      <c r="N3" s="91" t="s">
        <v>7</v>
      </c>
      <c r="O3" s="71" t="s">
        <v>8</v>
      </c>
      <c r="P3" s="72" t="s">
        <v>9</v>
      </c>
      <c r="Q3" s="91" t="s">
        <v>7</v>
      </c>
      <c r="R3" s="71" t="s">
        <v>12</v>
      </c>
      <c r="S3" s="72" t="s">
        <v>9</v>
      </c>
    </row>
    <row r="4" spans="1:19" s="61" customFormat="1" x14ac:dyDescent="0.2">
      <c r="A4" s="66">
        <v>2000</v>
      </c>
      <c r="B4" s="75" t="s">
        <v>16</v>
      </c>
      <c r="C4" s="67" t="s">
        <v>16</v>
      </c>
      <c r="D4" s="76" t="s">
        <v>16</v>
      </c>
      <c r="E4" s="75" t="s">
        <v>16</v>
      </c>
      <c r="F4" s="67" t="s">
        <v>16</v>
      </c>
      <c r="G4" s="76" t="s">
        <v>16</v>
      </c>
      <c r="H4" s="84" t="s">
        <v>16</v>
      </c>
      <c r="I4" s="68" t="s">
        <v>16</v>
      </c>
      <c r="J4" s="85" t="s">
        <v>16</v>
      </c>
      <c r="K4" s="81" t="s">
        <v>16</v>
      </c>
      <c r="L4" s="68" t="s">
        <v>16</v>
      </c>
      <c r="M4" s="85" t="s">
        <v>16</v>
      </c>
      <c r="N4" s="75" t="s">
        <v>16</v>
      </c>
      <c r="O4" s="67" t="s">
        <v>16</v>
      </c>
      <c r="P4" s="76" t="s">
        <v>16</v>
      </c>
      <c r="Q4" s="75" t="s">
        <v>16</v>
      </c>
      <c r="R4" s="67" t="s">
        <v>16</v>
      </c>
      <c r="S4" s="76" t="s">
        <v>16</v>
      </c>
    </row>
    <row r="5" spans="1:19" s="61" customFormat="1" x14ac:dyDescent="0.2">
      <c r="A5" s="63">
        <v>2001</v>
      </c>
      <c r="B5" s="9" t="s">
        <v>16</v>
      </c>
      <c r="C5" s="2" t="s">
        <v>16</v>
      </c>
      <c r="D5" s="4" t="s">
        <v>16</v>
      </c>
      <c r="E5" s="9" t="s">
        <v>16</v>
      </c>
      <c r="F5" s="2" t="s">
        <v>16</v>
      </c>
      <c r="G5" s="4" t="s">
        <v>16</v>
      </c>
      <c r="H5" s="27" t="s">
        <v>16</v>
      </c>
      <c r="I5" s="16" t="s">
        <v>16</v>
      </c>
      <c r="J5" s="86" t="s">
        <v>16</v>
      </c>
      <c r="K5" s="25" t="s">
        <v>16</v>
      </c>
      <c r="L5" s="16" t="s">
        <v>16</v>
      </c>
      <c r="M5" s="86" t="s">
        <v>16</v>
      </c>
      <c r="N5" s="9" t="s">
        <v>16</v>
      </c>
      <c r="O5" s="2" t="s">
        <v>16</v>
      </c>
      <c r="P5" s="4" t="s">
        <v>16</v>
      </c>
      <c r="Q5" s="9" t="s">
        <v>16</v>
      </c>
      <c r="R5" s="2" t="s">
        <v>16</v>
      </c>
      <c r="S5" s="4" t="s">
        <v>16</v>
      </c>
    </row>
    <row r="6" spans="1:19" s="61" customFormat="1" x14ac:dyDescent="0.2">
      <c r="A6" s="63">
        <v>2002</v>
      </c>
      <c r="B6" s="9" t="s">
        <v>16</v>
      </c>
      <c r="C6" s="2" t="s">
        <v>16</v>
      </c>
      <c r="D6" s="4" t="s">
        <v>16</v>
      </c>
      <c r="E6" s="9" t="s">
        <v>16</v>
      </c>
      <c r="F6" s="2" t="s">
        <v>16</v>
      </c>
      <c r="G6" s="4" t="s">
        <v>16</v>
      </c>
      <c r="H6" s="27" t="s">
        <v>16</v>
      </c>
      <c r="I6" s="16" t="s">
        <v>16</v>
      </c>
      <c r="J6" s="86" t="s">
        <v>16</v>
      </c>
      <c r="K6" s="25" t="s">
        <v>16</v>
      </c>
      <c r="L6" s="16" t="s">
        <v>16</v>
      </c>
      <c r="M6" s="86" t="s">
        <v>16</v>
      </c>
      <c r="N6" s="9" t="s">
        <v>16</v>
      </c>
      <c r="O6" s="2" t="s">
        <v>16</v>
      </c>
      <c r="P6" s="4" t="s">
        <v>16</v>
      </c>
      <c r="Q6" s="9" t="s">
        <v>16</v>
      </c>
      <c r="R6" s="2" t="s">
        <v>16</v>
      </c>
      <c r="S6" s="4" t="s">
        <v>16</v>
      </c>
    </row>
    <row r="7" spans="1:19" s="61" customFormat="1" x14ac:dyDescent="0.2">
      <c r="A7" s="63">
        <v>2003</v>
      </c>
      <c r="B7" s="9" t="s">
        <v>16</v>
      </c>
      <c r="C7" s="2" t="s">
        <v>16</v>
      </c>
      <c r="D7" s="4" t="s">
        <v>16</v>
      </c>
      <c r="E7" s="9" t="s">
        <v>16</v>
      </c>
      <c r="F7" s="2" t="s">
        <v>16</v>
      </c>
      <c r="G7" s="4" t="s">
        <v>16</v>
      </c>
      <c r="H7" s="27" t="s">
        <v>16</v>
      </c>
      <c r="I7" s="16" t="s">
        <v>16</v>
      </c>
      <c r="J7" s="86" t="s">
        <v>16</v>
      </c>
      <c r="K7" s="25" t="s">
        <v>16</v>
      </c>
      <c r="L7" s="16" t="s">
        <v>16</v>
      </c>
      <c r="M7" s="86" t="s">
        <v>16</v>
      </c>
      <c r="N7" s="9" t="s">
        <v>16</v>
      </c>
      <c r="O7" s="2" t="s">
        <v>16</v>
      </c>
      <c r="P7" s="4" t="s">
        <v>16</v>
      </c>
      <c r="Q7" s="9" t="s">
        <v>16</v>
      </c>
      <c r="R7" s="2" t="s">
        <v>16</v>
      </c>
      <c r="S7" s="4" t="s">
        <v>16</v>
      </c>
    </row>
    <row r="8" spans="1:19" s="61" customFormat="1" x14ac:dyDescent="0.2">
      <c r="A8" s="63">
        <v>2004</v>
      </c>
      <c r="B8" s="9" t="s">
        <v>16</v>
      </c>
      <c r="C8" s="2" t="s">
        <v>16</v>
      </c>
      <c r="D8" s="4" t="s">
        <v>16</v>
      </c>
      <c r="E8" s="9" t="s">
        <v>16</v>
      </c>
      <c r="F8" s="2" t="s">
        <v>16</v>
      </c>
      <c r="G8" s="4" t="s">
        <v>16</v>
      </c>
      <c r="H8" s="27" t="s">
        <v>16</v>
      </c>
      <c r="I8" s="16" t="s">
        <v>16</v>
      </c>
      <c r="J8" s="86" t="s">
        <v>16</v>
      </c>
      <c r="K8" s="25" t="s">
        <v>16</v>
      </c>
      <c r="L8" s="16" t="s">
        <v>16</v>
      </c>
      <c r="M8" s="86" t="s">
        <v>16</v>
      </c>
      <c r="N8" s="9" t="s">
        <v>16</v>
      </c>
      <c r="O8" s="2" t="s">
        <v>16</v>
      </c>
      <c r="P8" s="4" t="s">
        <v>16</v>
      </c>
      <c r="Q8" s="9" t="s">
        <v>16</v>
      </c>
      <c r="R8" s="2" t="s">
        <v>16</v>
      </c>
      <c r="S8" s="4" t="s">
        <v>16</v>
      </c>
    </row>
    <row r="9" spans="1:19" s="61" customFormat="1" x14ac:dyDescent="0.2">
      <c r="A9" s="63">
        <v>2005</v>
      </c>
      <c r="B9" s="9" t="s">
        <v>16</v>
      </c>
      <c r="C9" s="2" t="s">
        <v>16</v>
      </c>
      <c r="D9" s="4" t="s">
        <v>16</v>
      </c>
      <c r="E9" s="9" t="s">
        <v>16</v>
      </c>
      <c r="F9" s="2" t="s">
        <v>16</v>
      </c>
      <c r="G9" s="4" t="s">
        <v>16</v>
      </c>
      <c r="H9" s="27" t="s">
        <v>16</v>
      </c>
      <c r="I9" s="16" t="s">
        <v>16</v>
      </c>
      <c r="J9" s="86" t="s">
        <v>16</v>
      </c>
      <c r="K9" s="25" t="s">
        <v>16</v>
      </c>
      <c r="L9" s="16" t="s">
        <v>16</v>
      </c>
      <c r="M9" s="86" t="s">
        <v>16</v>
      </c>
      <c r="N9" s="9" t="s">
        <v>16</v>
      </c>
      <c r="O9" s="2" t="s">
        <v>16</v>
      </c>
      <c r="P9" s="4" t="s">
        <v>16</v>
      </c>
      <c r="Q9" s="9" t="s">
        <v>16</v>
      </c>
      <c r="R9" s="2" t="s">
        <v>16</v>
      </c>
      <c r="S9" s="4" t="s">
        <v>16</v>
      </c>
    </row>
    <row r="10" spans="1:19" s="61" customFormat="1" x14ac:dyDescent="0.2">
      <c r="A10" s="63">
        <v>2006</v>
      </c>
      <c r="B10" s="9" t="s">
        <v>16</v>
      </c>
      <c r="C10" s="2" t="s">
        <v>16</v>
      </c>
      <c r="D10" s="4" t="s">
        <v>16</v>
      </c>
      <c r="E10" s="9" t="s">
        <v>16</v>
      </c>
      <c r="F10" s="2" t="s">
        <v>16</v>
      </c>
      <c r="G10" s="4" t="s">
        <v>16</v>
      </c>
      <c r="H10" s="27" t="s">
        <v>16</v>
      </c>
      <c r="I10" s="16" t="s">
        <v>16</v>
      </c>
      <c r="J10" s="86" t="s">
        <v>16</v>
      </c>
      <c r="K10" s="25" t="s">
        <v>16</v>
      </c>
      <c r="L10" s="16" t="s">
        <v>16</v>
      </c>
      <c r="M10" s="86" t="s">
        <v>16</v>
      </c>
      <c r="N10" s="9" t="s">
        <v>16</v>
      </c>
      <c r="O10" s="2" t="s">
        <v>16</v>
      </c>
      <c r="P10" s="4" t="s">
        <v>16</v>
      </c>
      <c r="Q10" s="9" t="s">
        <v>16</v>
      </c>
      <c r="R10" s="2" t="s">
        <v>16</v>
      </c>
      <c r="S10" s="4" t="s">
        <v>16</v>
      </c>
    </row>
    <row r="11" spans="1:19" s="61" customFormat="1" x14ac:dyDescent="0.2">
      <c r="A11" s="63">
        <v>2007</v>
      </c>
      <c r="B11" s="9" t="s">
        <v>16</v>
      </c>
      <c r="C11" s="2" t="s">
        <v>16</v>
      </c>
      <c r="D11" s="4" t="s">
        <v>16</v>
      </c>
      <c r="E11" s="9" t="s">
        <v>16</v>
      </c>
      <c r="F11" s="2" t="s">
        <v>16</v>
      </c>
      <c r="G11" s="4" t="s">
        <v>16</v>
      </c>
      <c r="H11" s="27" t="s">
        <v>16</v>
      </c>
      <c r="I11" s="16" t="s">
        <v>16</v>
      </c>
      <c r="J11" s="86" t="s">
        <v>16</v>
      </c>
      <c r="K11" s="25" t="s">
        <v>16</v>
      </c>
      <c r="L11" s="16" t="s">
        <v>16</v>
      </c>
      <c r="M11" s="86" t="s">
        <v>16</v>
      </c>
      <c r="N11" s="9" t="s">
        <v>16</v>
      </c>
      <c r="O11" s="2" t="s">
        <v>16</v>
      </c>
      <c r="P11" s="4" t="s">
        <v>16</v>
      </c>
      <c r="Q11" s="9" t="s">
        <v>16</v>
      </c>
      <c r="R11" s="2" t="s">
        <v>16</v>
      </c>
      <c r="S11" s="4" t="s">
        <v>16</v>
      </c>
    </row>
    <row r="12" spans="1:19" s="61" customFormat="1" x14ac:dyDescent="0.2">
      <c r="A12" s="63">
        <v>2008</v>
      </c>
      <c r="B12" s="9" t="s">
        <v>16</v>
      </c>
      <c r="C12" s="2" t="s">
        <v>16</v>
      </c>
      <c r="D12" s="4" t="s">
        <v>16</v>
      </c>
      <c r="E12" s="9" t="s">
        <v>16</v>
      </c>
      <c r="F12" s="2" t="s">
        <v>16</v>
      </c>
      <c r="G12" s="4" t="s">
        <v>16</v>
      </c>
      <c r="H12" s="27" t="s">
        <v>16</v>
      </c>
      <c r="I12" s="16" t="s">
        <v>16</v>
      </c>
      <c r="J12" s="86" t="s">
        <v>16</v>
      </c>
      <c r="K12" s="25" t="s">
        <v>16</v>
      </c>
      <c r="L12" s="16" t="s">
        <v>16</v>
      </c>
      <c r="M12" s="86" t="s">
        <v>16</v>
      </c>
      <c r="N12" s="9" t="s">
        <v>16</v>
      </c>
      <c r="O12" s="2" t="s">
        <v>16</v>
      </c>
      <c r="P12" s="4" t="s">
        <v>16</v>
      </c>
      <c r="Q12" s="9" t="s">
        <v>16</v>
      </c>
      <c r="R12" s="2" t="s">
        <v>16</v>
      </c>
      <c r="S12" s="4" t="s">
        <v>16</v>
      </c>
    </row>
    <row r="13" spans="1:19" s="61" customFormat="1" x14ac:dyDescent="0.2">
      <c r="A13" s="63">
        <v>2009</v>
      </c>
      <c r="B13" s="9" t="s">
        <v>16</v>
      </c>
      <c r="C13" s="2" t="s">
        <v>16</v>
      </c>
      <c r="D13" s="4" t="s">
        <v>16</v>
      </c>
      <c r="E13" s="9" t="s">
        <v>16</v>
      </c>
      <c r="F13" s="2" t="s">
        <v>16</v>
      </c>
      <c r="G13" s="4" t="s">
        <v>16</v>
      </c>
      <c r="H13" s="27" t="s">
        <v>16</v>
      </c>
      <c r="I13" s="16" t="s">
        <v>16</v>
      </c>
      <c r="J13" s="86" t="s">
        <v>16</v>
      </c>
      <c r="K13" s="25" t="s">
        <v>16</v>
      </c>
      <c r="L13" s="16" t="s">
        <v>16</v>
      </c>
      <c r="M13" s="86" t="s">
        <v>16</v>
      </c>
      <c r="N13" s="9" t="s">
        <v>16</v>
      </c>
      <c r="O13" s="2" t="s">
        <v>16</v>
      </c>
      <c r="P13" s="4" t="s">
        <v>16</v>
      </c>
      <c r="Q13" s="9" t="s">
        <v>16</v>
      </c>
      <c r="R13" s="2" t="s">
        <v>16</v>
      </c>
      <c r="S13" s="4" t="s">
        <v>16</v>
      </c>
    </row>
    <row r="14" spans="1:19" s="61" customFormat="1" x14ac:dyDescent="0.2">
      <c r="A14" s="63">
        <v>2010</v>
      </c>
      <c r="B14" s="9" t="s">
        <v>16</v>
      </c>
      <c r="C14" s="2" t="s">
        <v>16</v>
      </c>
      <c r="D14" s="4" t="s">
        <v>16</v>
      </c>
      <c r="E14" s="9" t="s">
        <v>16</v>
      </c>
      <c r="F14" s="2" t="s">
        <v>16</v>
      </c>
      <c r="G14" s="4" t="s">
        <v>16</v>
      </c>
      <c r="H14" s="27" t="s">
        <v>16</v>
      </c>
      <c r="I14" s="16" t="s">
        <v>16</v>
      </c>
      <c r="J14" s="86" t="s">
        <v>16</v>
      </c>
      <c r="K14" s="25" t="s">
        <v>16</v>
      </c>
      <c r="L14" s="16" t="s">
        <v>16</v>
      </c>
      <c r="M14" s="86" t="s">
        <v>16</v>
      </c>
      <c r="N14" s="9" t="s">
        <v>16</v>
      </c>
      <c r="O14" s="2" t="s">
        <v>16</v>
      </c>
      <c r="P14" s="4" t="s">
        <v>16</v>
      </c>
      <c r="Q14" s="9" t="s">
        <v>16</v>
      </c>
      <c r="R14" s="2" t="s">
        <v>16</v>
      </c>
      <c r="S14" s="4" t="s">
        <v>16</v>
      </c>
    </row>
    <row r="15" spans="1:19" s="61" customFormat="1" x14ac:dyDescent="0.2">
      <c r="A15" s="63">
        <v>2011</v>
      </c>
      <c r="B15" s="9">
        <v>115</v>
      </c>
      <c r="C15" s="2">
        <v>50</v>
      </c>
      <c r="D15" s="4">
        <v>165</v>
      </c>
      <c r="E15" s="9" t="s">
        <v>16</v>
      </c>
      <c r="F15" s="2" t="s">
        <v>16</v>
      </c>
      <c r="G15" s="4" t="s">
        <v>16</v>
      </c>
      <c r="H15" s="27">
        <f>98+3</f>
        <v>101</v>
      </c>
      <c r="I15" s="16">
        <v>42</v>
      </c>
      <c r="J15" s="86">
        <v>143</v>
      </c>
      <c r="K15" s="25" t="s">
        <v>16</v>
      </c>
      <c r="L15" s="16" t="s">
        <v>16</v>
      </c>
      <c r="M15" s="86" t="s">
        <v>16</v>
      </c>
      <c r="N15" s="9">
        <v>3</v>
      </c>
      <c r="O15" s="2">
        <v>13</v>
      </c>
      <c r="P15" s="92">
        <v>12</v>
      </c>
      <c r="Q15" s="9" t="s">
        <v>16</v>
      </c>
      <c r="R15" s="2" t="s">
        <v>16</v>
      </c>
      <c r="S15" s="4" t="s">
        <v>16</v>
      </c>
    </row>
    <row r="16" spans="1:19" x14ac:dyDescent="0.2">
      <c r="A16" s="64">
        <v>2012</v>
      </c>
      <c r="B16" s="9">
        <v>78</v>
      </c>
      <c r="C16" s="2">
        <v>61</v>
      </c>
      <c r="D16" s="4">
        <f>SUM(B16:C16)</f>
        <v>139</v>
      </c>
      <c r="E16" s="9" t="s">
        <v>16</v>
      </c>
      <c r="F16" s="2" t="s">
        <v>16</v>
      </c>
      <c r="G16" s="4" t="s">
        <v>16</v>
      </c>
      <c r="H16" s="27">
        <v>69</v>
      </c>
      <c r="I16" s="16">
        <v>59</v>
      </c>
      <c r="J16" s="86">
        <v>128</v>
      </c>
      <c r="K16" s="25" t="s">
        <v>16</v>
      </c>
      <c r="L16" s="16" t="s">
        <v>16</v>
      </c>
      <c r="M16" s="86" t="s">
        <v>16</v>
      </c>
      <c r="N16" s="9">
        <v>0</v>
      </c>
      <c r="O16" s="2">
        <v>7</v>
      </c>
      <c r="P16" s="92">
        <v>13</v>
      </c>
      <c r="Q16" s="9" t="s">
        <v>16</v>
      </c>
      <c r="R16" s="2" t="s">
        <v>16</v>
      </c>
      <c r="S16" s="4" t="s">
        <v>16</v>
      </c>
    </row>
    <row r="17" spans="1:19" x14ac:dyDescent="0.2">
      <c r="A17" s="64">
        <v>2013</v>
      </c>
      <c r="B17" s="9">
        <v>122</v>
      </c>
      <c r="C17" s="2">
        <v>68</v>
      </c>
      <c r="D17" s="4">
        <f>SUM(B17:C17)</f>
        <v>190</v>
      </c>
      <c r="E17" s="9">
        <v>70</v>
      </c>
      <c r="F17" s="2">
        <v>47</v>
      </c>
      <c r="G17" s="4">
        <f>SUM(E17:F17)</f>
        <v>117</v>
      </c>
      <c r="H17" s="27">
        <v>105</v>
      </c>
      <c r="I17" s="16">
        <v>64</v>
      </c>
      <c r="J17" s="86">
        <v>169</v>
      </c>
      <c r="K17" s="25">
        <v>62</v>
      </c>
      <c r="L17" s="16">
        <v>45</v>
      </c>
      <c r="M17" s="86">
        <f>SUM(K17:L17)</f>
        <v>107</v>
      </c>
      <c r="N17" s="9">
        <v>23</v>
      </c>
      <c r="O17" s="2">
        <v>7</v>
      </c>
      <c r="P17" s="92">
        <v>30</v>
      </c>
      <c r="Q17" s="9">
        <v>17</v>
      </c>
      <c r="R17" s="2">
        <v>5</v>
      </c>
      <c r="S17" s="4">
        <f>SUM(Q17:R17)</f>
        <v>22</v>
      </c>
    </row>
    <row r="18" spans="1:19" x14ac:dyDescent="0.2">
      <c r="A18" s="64" t="s">
        <v>63</v>
      </c>
      <c r="B18" s="9">
        <f>258+7</f>
        <v>265</v>
      </c>
      <c r="C18" s="2">
        <f>126+4</f>
        <v>130</v>
      </c>
      <c r="D18" s="4">
        <f>SUM(B18:C18)</f>
        <v>395</v>
      </c>
      <c r="E18" s="9">
        <f>154+7</f>
        <v>161</v>
      </c>
      <c r="F18" s="2">
        <v>86</v>
      </c>
      <c r="G18" s="4">
        <f>SUM(E18:F18)</f>
        <v>247</v>
      </c>
      <c r="H18" s="27">
        <v>238</v>
      </c>
      <c r="I18" s="16">
        <v>119</v>
      </c>
      <c r="J18" s="86">
        <v>357</v>
      </c>
      <c r="K18" s="25">
        <v>125</v>
      </c>
      <c r="L18" s="16">
        <v>61</v>
      </c>
      <c r="M18" s="86">
        <v>186</v>
      </c>
      <c r="N18" s="9">
        <v>16</v>
      </c>
      <c r="O18" s="2">
        <v>23</v>
      </c>
      <c r="P18" s="4">
        <v>24</v>
      </c>
      <c r="Q18" s="9">
        <v>6</v>
      </c>
      <c r="R18" s="2">
        <v>23</v>
      </c>
      <c r="S18" s="4">
        <v>17</v>
      </c>
    </row>
    <row r="19" spans="1:19" x14ac:dyDescent="0.2">
      <c r="A19" s="64">
        <v>2015</v>
      </c>
      <c r="B19" s="9">
        <f>11+271</f>
        <v>282</v>
      </c>
      <c r="C19" s="2">
        <f>172+9</f>
        <v>181</v>
      </c>
      <c r="D19" s="4">
        <f>SUM(B19:C19)</f>
        <v>463</v>
      </c>
      <c r="E19" s="9">
        <f>7+158</f>
        <v>165</v>
      </c>
      <c r="F19" s="2">
        <f>9+132</f>
        <v>141</v>
      </c>
      <c r="G19" s="4">
        <f>SUM(E19:F19)</f>
        <v>306</v>
      </c>
      <c r="H19" s="27">
        <v>267</v>
      </c>
      <c r="I19" s="16">
        <v>171</v>
      </c>
      <c r="J19" s="86">
        <v>438</v>
      </c>
      <c r="K19" s="25">
        <v>180</v>
      </c>
      <c r="L19" s="16">
        <v>144</v>
      </c>
      <c r="M19" s="86">
        <v>324</v>
      </c>
      <c r="N19" s="9">
        <v>11</v>
      </c>
      <c r="O19" s="2">
        <v>33</v>
      </c>
      <c r="P19" s="4">
        <v>36</v>
      </c>
      <c r="Q19" s="9">
        <v>4</v>
      </c>
      <c r="R19" s="2">
        <v>24</v>
      </c>
      <c r="S19" s="4">
        <v>31</v>
      </c>
    </row>
    <row r="20" spans="1:19" x14ac:dyDescent="0.2">
      <c r="A20" s="64">
        <v>2016</v>
      </c>
      <c r="B20" s="9">
        <f>299+9</f>
        <v>308</v>
      </c>
      <c r="C20" s="2">
        <f>183+3</f>
        <v>186</v>
      </c>
      <c r="D20" s="4">
        <v>494</v>
      </c>
      <c r="E20" s="9">
        <v>169</v>
      </c>
      <c r="F20" s="2">
        <v>135</v>
      </c>
      <c r="G20" s="4">
        <v>304</v>
      </c>
      <c r="H20" s="27">
        <v>278</v>
      </c>
      <c r="I20" s="16">
        <v>177</v>
      </c>
      <c r="J20" s="86">
        <v>455</v>
      </c>
      <c r="K20" s="25">
        <v>155</v>
      </c>
      <c r="L20" s="16">
        <v>126</v>
      </c>
      <c r="M20" s="86">
        <v>281</v>
      </c>
      <c r="N20" s="9">
        <v>15</v>
      </c>
      <c r="O20" s="2">
        <v>25</v>
      </c>
      <c r="P20" s="4">
        <v>45</v>
      </c>
      <c r="Q20" s="9">
        <v>8</v>
      </c>
      <c r="R20" s="2">
        <v>19</v>
      </c>
      <c r="S20" s="4">
        <v>37</v>
      </c>
    </row>
    <row r="21" spans="1:19" x14ac:dyDescent="0.2">
      <c r="A21" s="64">
        <v>2017</v>
      </c>
      <c r="B21" s="58">
        <v>290</v>
      </c>
      <c r="C21" s="62">
        <v>298</v>
      </c>
      <c r="D21" s="59">
        <v>588</v>
      </c>
      <c r="E21" s="58">
        <v>124</v>
      </c>
      <c r="F21" s="62">
        <v>158</v>
      </c>
      <c r="G21" s="59">
        <v>282</v>
      </c>
      <c r="H21" s="27">
        <v>267</v>
      </c>
      <c r="I21" s="16">
        <v>290</v>
      </c>
      <c r="J21" s="86">
        <v>557</v>
      </c>
      <c r="K21" s="25">
        <v>117</v>
      </c>
      <c r="L21" s="16">
        <v>156</v>
      </c>
      <c r="M21" s="86">
        <v>273</v>
      </c>
      <c r="N21" s="9">
        <v>35</v>
      </c>
      <c r="O21" s="2">
        <v>42</v>
      </c>
      <c r="P21" s="4">
        <v>77</v>
      </c>
      <c r="Q21" s="9">
        <v>4</v>
      </c>
      <c r="R21" s="2">
        <v>9</v>
      </c>
      <c r="S21" s="4">
        <v>13</v>
      </c>
    </row>
    <row r="22" spans="1:19" ht="15.75" thickBot="1" x14ac:dyDescent="0.25">
      <c r="A22" s="65" t="s">
        <v>21</v>
      </c>
      <c r="B22" s="77">
        <v>56</v>
      </c>
      <c r="C22" s="78">
        <v>66</v>
      </c>
      <c r="D22" s="79">
        <v>122</v>
      </c>
      <c r="E22" s="77">
        <v>30</v>
      </c>
      <c r="F22" s="78">
        <v>43</v>
      </c>
      <c r="G22" s="79">
        <v>73</v>
      </c>
      <c r="H22" s="87">
        <v>49</v>
      </c>
      <c r="I22" s="88">
        <v>65</v>
      </c>
      <c r="J22" s="89">
        <v>114</v>
      </c>
      <c r="K22" s="90">
        <v>28</v>
      </c>
      <c r="L22" s="88">
        <v>42</v>
      </c>
      <c r="M22" s="89">
        <v>70</v>
      </c>
      <c r="N22" s="93">
        <v>8</v>
      </c>
      <c r="O22" s="94">
        <v>16</v>
      </c>
      <c r="P22" s="95">
        <v>24</v>
      </c>
      <c r="Q22" s="93">
        <v>6</v>
      </c>
      <c r="R22" s="94">
        <v>13</v>
      </c>
      <c r="S22" s="95">
        <v>19</v>
      </c>
    </row>
    <row r="23" spans="1:19" x14ac:dyDescent="0.2">
      <c r="A23" s="140" t="s">
        <v>64</v>
      </c>
    </row>
  </sheetData>
  <mergeCells count="10">
    <mergeCell ref="A1:A3"/>
    <mergeCell ref="B2:D2"/>
    <mergeCell ref="B1:G1"/>
    <mergeCell ref="H1:M1"/>
    <mergeCell ref="H2:J2"/>
    <mergeCell ref="N1:S1"/>
    <mergeCell ref="N2:P2"/>
    <mergeCell ref="K2:M2"/>
    <mergeCell ref="Q2:S2"/>
    <mergeCell ref="E2:G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F17" sqref="F17"/>
    </sheetView>
  </sheetViews>
  <sheetFormatPr defaultRowHeight="15.75" x14ac:dyDescent="0.25"/>
  <cols>
    <col min="1" max="1" width="8.75" bestFit="1" customWidth="1"/>
    <col min="2" max="2" width="10.875" bestFit="1" customWidth="1"/>
    <col min="3" max="3" width="13.75" bestFit="1" customWidth="1"/>
    <col min="4" max="4" width="17" bestFit="1" customWidth="1"/>
    <col min="5" max="5" width="28.125" bestFit="1" customWidth="1"/>
    <col min="6" max="6" width="15.875" bestFit="1" customWidth="1"/>
    <col min="7" max="7" width="15" customWidth="1"/>
    <col min="8" max="8" width="10.875" bestFit="1" customWidth="1"/>
    <col min="9" max="9" width="13.75" bestFit="1" customWidth="1"/>
    <col min="10" max="10" width="17" bestFit="1" customWidth="1"/>
    <col min="11" max="11" width="28.125" bestFit="1" customWidth="1"/>
    <col min="12" max="12" width="15.875" bestFit="1" customWidth="1"/>
    <col min="13" max="13" width="19" customWidth="1"/>
  </cols>
  <sheetData>
    <row r="1" spans="1:13" s="60" customFormat="1" ht="16.5" thickBot="1" x14ac:dyDescent="0.3">
      <c r="A1" s="199" t="s">
        <v>0</v>
      </c>
      <c r="B1" s="183" t="s">
        <v>7</v>
      </c>
      <c r="C1" s="202"/>
      <c r="D1" s="202"/>
      <c r="E1" s="202"/>
      <c r="F1" s="202"/>
      <c r="G1" s="202"/>
      <c r="H1" s="203" t="s">
        <v>65</v>
      </c>
      <c r="I1" s="204"/>
      <c r="J1" s="204"/>
      <c r="K1" s="204"/>
      <c r="L1" s="209"/>
      <c r="M1" s="205"/>
    </row>
    <row r="2" spans="1:13" s="60" customFormat="1" x14ac:dyDescent="0.25">
      <c r="A2" s="200"/>
      <c r="B2" s="142" t="s">
        <v>74</v>
      </c>
      <c r="C2" s="143" t="s">
        <v>75</v>
      </c>
      <c r="D2" s="152" t="s">
        <v>76</v>
      </c>
      <c r="E2" s="152" t="s">
        <v>77</v>
      </c>
      <c r="F2" s="152" t="s">
        <v>79</v>
      </c>
      <c r="G2" s="144" t="s">
        <v>78</v>
      </c>
      <c r="H2" s="146" t="s">
        <v>74</v>
      </c>
      <c r="I2" s="147" t="s">
        <v>75</v>
      </c>
      <c r="J2" s="153" t="s">
        <v>76</v>
      </c>
      <c r="K2" s="153" t="s">
        <v>77</v>
      </c>
      <c r="L2" s="153" t="s">
        <v>79</v>
      </c>
      <c r="M2" s="148" t="s">
        <v>78</v>
      </c>
    </row>
    <row r="3" spans="1:13" x14ac:dyDescent="0.25">
      <c r="A3" s="63">
        <v>2011</v>
      </c>
      <c r="B3" s="9">
        <v>230</v>
      </c>
      <c r="C3" s="2">
        <v>152</v>
      </c>
      <c r="D3" s="150">
        <v>14</v>
      </c>
      <c r="E3" s="150">
        <v>19</v>
      </c>
      <c r="F3" s="150">
        <v>1</v>
      </c>
      <c r="G3" s="4">
        <v>31</v>
      </c>
      <c r="H3" s="27">
        <v>293</v>
      </c>
      <c r="I3" s="16">
        <v>38</v>
      </c>
      <c r="J3" s="16">
        <v>18</v>
      </c>
      <c r="K3" s="25">
        <v>40</v>
      </c>
      <c r="L3" s="154">
        <v>0</v>
      </c>
      <c r="M3" s="86">
        <v>99</v>
      </c>
    </row>
    <row r="4" spans="1:13" x14ac:dyDescent="0.25">
      <c r="A4" s="64">
        <v>2012</v>
      </c>
      <c r="B4" s="9">
        <v>164</v>
      </c>
      <c r="C4" s="2">
        <v>92</v>
      </c>
      <c r="D4" s="150">
        <v>6</v>
      </c>
      <c r="E4" s="150">
        <v>9</v>
      </c>
      <c r="F4" s="150">
        <v>0</v>
      </c>
      <c r="G4" s="4">
        <v>68</v>
      </c>
      <c r="H4" s="27">
        <v>191</v>
      </c>
      <c r="I4" s="16">
        <v>21</v>
      </c>
      <c r="J4" s="16">
        <v>17</v>
      </c>
      <c r="K4" s="25">
        <v>18</v>
      </c>
      <c r="L4" s="154">
        <v>0</v>
      </c>
      <c r="M4" s="86">
        <v>96</v>
      </c>
    </row>
    <row r="5" spans="1:13" x14ac:dyDescent="0.25">
      <c r="A5" s="64">
        <v>2013</v>
      </c>
      <c r="B5" s="9">
        <v>178</v>
      </c>
      <c r="C5" s="2">
        <v>96</v>
      </c>
      <c r="D5" s="150">
        <v>9</v>
      </c>
      <c r="E5" s="150">
        <v>9</v>
      </c>
      <c r="F5" s="150">
        <v>0</v>
      </c>
      <c r="G5" s="4">
        <v>131</v>
      </c>
      <c r="H5" s="27">
        <v>136</v>
      </c>
      <c r="I5" s="16">
        <v>21</v>
      </c>
      <c r="J5" s="16">
        <v>14</v>
      </c>
      <c r="K5" s="25">
        <v>12</v>
      </c>
      <c r="L5" s="154">
        <v>0</v>
      </c>
      <c r="M5" s="86">
        <v>93</v>
      </c>
    </row>
    <row r="6" spans="1:13" x14ac:dyDescent="0.25">
      <c r="A6" s="64">
        <v>2014</v>
      </c>
      <c r="B6" s="9">
        <v>269</v>
      </c>
      <c r="C6" s="2">
        <v>75</v>
      </c>
      <c r="D6" s="150">
        <v>13</v>
      </c>
      <c r="E6" s="150">
        <v>7</v>
      </c>
      <c r="F6" s="150">
        <v>0</v>
      </c>
      <c r="G6" s="4">
        <v>211</v>
      </c>
      <c r="H6" s="27">
        <v>156</v>
      </c>
      <c r="I6" s="16">
        <v>15</v>
      </c>
      <c r="J6" s="16">
        <v>20</v>
      </c>
      <c r="K6" s="25">
        <v>19</v>
      </c>
      <c r="L6" s="154">
        <v>0</v>
      </c>
      <c r="M6" s="86">
        <v>162</v>
      </c>
    </row>
    <row r="7" spans="1:13" x14ac:dyDescent="0.25">
      <c r="A7" s="64">
        <v>2015</v>
      </c>
      <c r="B7" s="9">
        <v>262</v>
      </c>
      <c r="C7" s="2">
        <v>80</v>
      </c>
      <c r="D7" s="150">
        <v>5</v>
      </c>
      <c r="E7" s="150">
        <v>5</v>
      </c>
      <c r="F7" s="150">
        <v>1</v>
      </c>
      <c r="G7" s="4">
        <v>343</v>
      </c>
      <c r="H7" s="27">
        <v>194</v>
      </c>
      <c r="I7" s="16">
        <v>13</v>
      </c>
      <c r="J7" s="16">
        <v>18</v>
      </c>
      <c r="K7" s="25">
        <v>12</v>
      </c>
      <c r="L7" s="154">
        <v>0</v>
      </c>
      <c r="M7" s="86">
        <v>202</v>
      </c>
    </row>
    <row r="8" spans="1:13" x14ac:dyDescent="0.25">
      <c r="A8" s="64">
        <v>2016</v>
      </c>
      <c r="B8" s="9">
        <v>288</v>
      </c>
      <c r="C8" s="2">
        <v>69</v>
      </c>
      <c r="D8" s="150">
        <v>16</v>
      </c>
      <c r="E8" s="150">
        <v>6</v>
      </c>
      <c r="F8" s="150">
        <v>0</v>
      </c>
      <c r="G8" s="4">
        <v>371</v>
      </c>
      <c r="H8" s="27">
        <v>237</v>
      </c>
      <c r="I8" s="16">
        <v>11</v>
      </c>
      <c r="J8" s="16">
        <v>24</v>
      </c>
      <c r="K8" s="25">
        <v>7</v>
      </c>
      <c r="L8" s="154">
        <v>0</v>
      </c>
      <c r="M8" s="86">
        <v>289</v>
      </c>
    </row>
    <row r="9" spans="1:13" x14ac:dyDescent="0.25">
      <c r="A9" s="64">
        <v>2017</v>
      </c>
      <c r="B9" s="9">
        <v>370</v>
      </c>
      <c r="C9" s="2">
        <v>78</v>
      </c>
      <c r="D9" s="150">
        <v>5</v>
      </c>
      <c r="E9" s="150">
        <v>4</v>
      </c>
      <c r="F9" s="150">
        <v>0</v>
      </c>
      <c r="G9" s="4">
        <v>222</v>
      </c>
      <c r="H9" s="27">
        <v>330</v>
      </c>
      <c r="I9" s="16">
        <v>25</v>
      </c>
      <c r="J9" s="16">
        <v>25</v>
      </c>
      <c r="K9" s="25">
        <v>13</v>
      </c>
      <c r="L9" s="154">
        <v>0</v>
      </c>
      <c r="M9" s="86">
        <v>230</v>
      </c>
    </row>
    <row r="10" spans="1:13" ht="16.5" thickBot="1" x14ac:dyDescent="0.3">
      <c r="A10" s="65" t="s">
        <v>21</v>
      </c>
      <c r="B10" s="93">
        <v>92</v>
      </c>
      <c r="C10" s="94">
        <v>27</v>
      </c>
      <c r="D10" s="151">
        <v>3</v>
      </c>
      <c r="E10" s="151">
        <v>1</v>
      </c>
      <c r="F10" s="151">
        <v>0</v>
      </c>
      <c r="G10" s="95">
        <v>4</v>
      </c>
      <c r="H10" s="87">
        <v>97</v>
      </c>
      <c r="I10" s="88">
        <v>12</v>
      </c>
      <c r="J10" s="88">
        <v>5</v>
      </c>
      <c r="K10" s="90">
        <v>4</v>
      </c>
      <c r="L10" s="155">
        <v>0</v>
      </c>
      <c r="M10" s="89">
        <v>13</v>
      </c>
    </row>
  </sheetData>
  <mergeCells count="3">
    <mergeCell ref="A1:A2"/>
    <mergeCell ref="B1:G1"/>
    <mergeCell ref="H1:M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F22" sqref="F22"/>
    </sheetView>
  </sheetViews>
  <sheetFormatPr defaultRowHeight="15.75" x14ac:dyDescent="0.25"/>
  <cols>
    <col min="1" max="1" width="10.125" customWidth="1"/>
    <col min="2" max="2" width="12.375" bestFit="1" customWidth="1"/>
    <col min="6" max="6" width="11.5" customWidth="1"/>
    <col min="7" max="7" width="12.375" bestFit="1" customWidth="1"/>
    <col min="11" max="11" width="11.5" customWidth="1"/>
  </cols>
  <sheetData>
    <row r="1" spans="1:11" ht="17.25" thickTop="1" thickBot="1" x14ac:dyDescent="0.3">
      <c r="A1" s="218" t="s">
        <v>0</v>
      </c>
      <c r="B1" s="227" t="s">
        <v>7</v>
      </c>
      <c r="C1" s="228"/>
      <c r="D1" s="228"/>
      <c r="E1" s="228"/>
      <c r="F1" s="229"/>
      <c r="G1" s="215" t="s">
        <v>65</v>
      </c>
      <c r="H1" s="214"/>
      <c r="I1" s="214"/>
      <c r="J1" s="214"/>
      <c r="K1" s="213"/>
    </row>
    <row r="2" spans="1:11" x14ac:dyDescent="0.25">
      <c r="A2" s="217"/>
      <c r="B2" s="230" t="s">
        <v>82</v>
      </c>
      <c r="C2" s="231" t="s">
        <v>83</v>
      </c>
      <c r="D2" s="232"/>
      <c r="E2" s="231" t="s">
        <v>84</v>
      </c>
      <c r="F2" s="233"/>
      <c r="G2" s="244" t="s">
        <v>82</v>
      </c>
      <c r="H2" s="245" t="s">
        <v>83</v>
      </c>
      <c r="I2" s="246"/>
      <c r="J2" s="245" t="s">
        <v>84</v>
      </c>
      <c r="K2" s="247"/>
    </row>
    <row r="3" spans="1:11" x14ac:dyDescent="0.25">
      <c r="A3" s="216"/>
      <c r="B3" s="234"/>
      <c r="C3" s="235" t="s">
        <v>85</v>
      </c>
      <c r="D3" s="236" t="s">
        <v>86</v>
      </c>
      <c r="E3" s="235" t="s">
        <v>85</v>
      </c>
      <c r="F3" s="237" t="s">
        <v>86</v>
      </c>
      <c r="G3" s="248"/>
      <c r="H3" s="249" t="s">
        <v>85</v>
      </c>
      <c r="I3" s="250" t="s">
        <v>86</v>
      </c>
      <c r="J3" s="249" t="s">
        <v>85</v>
      </c>
      <c r="K3" s="251" t="s">
        <v>86</v>
      </c>
    </row>
    <row r="4" spans="1:11" x14ac:dyDescent="0.25">
      <c r="A4" s="224">
        <v>2011</v>
      </c>
      <c r="B4" s="223">
        <v>447</v>
      </c>
      <c r="C4" s="220">
        <v>274</v>
      </c>
      <c r="D4" s="238">
        <v>0.61297539149888147</v>
      </c>
      <c r="E4" s="220">
        <v>173</v>
      </c>
      <c r="F4" s="239">
        <v>0.38702460850111858</v>
      </c>
      <c r="G4" s="221">
        <v>488</v>
      </c>
      <c r="H4" s="222">
        <v>245</v>
      </c>
      <c r="I4" s="252">
        <v>0.50204918032786883</v>
      </c>
      <c r="J4" s="222">
        <v>243</v>
      </c>
      <c r="K4" s="253">
        <v>0.49795081967213117</v>
      </c>
    </row>
    <row r="5" spans="1:11" x14ac:dyDescent="0.25">
      <c r="A5" s="225">
        <v>2012</v>
      </c>
      <c r="B5" s="223">
        <v>339</v>
      </c>
      <c r="C5" s="220">
        <v>181</v>
      </c>
      <c r="D5" s="238">
        <v>0.53392330383480824</v>
      </c>
      <c r="E5" s="220">
        <v>158</v>
      </c>
      <c r="F5" s="239">
        <v>0.46607669616519176</v>
      </c>
      <c r="G5" s="221">
        <v>343</v>
      </c>
      <c r="H5" s="222">
        <v>176</v>
      </c>
      <c r="I5" s="252">
        <v>0.51311953352769679</v>
      </c>
      <c r="J5" s="222">
        <v>167</v>
      </c>
      <c r="K5" s="253">
        <v>0.48688046647230321</v>
      </c>
    </row>
    <row r="6" spans="1:11" x14ac:dyDescent="0.25">
      <c r="A6" s="225">
        <v>2013</v>
      </c>
      <c r="B6" s="223">
        <v>424</v>
      </c>
      <c r="C6" s="220">
        <v>233</v>
      </c>
      <c r="D6" s="238">
        <v>0.54952830188679247</v>
      </c>
      <c r="E6" s="220">
        <v>191</v>
      </c>
      <c r="F6" s="239">
        <v>0.45047169811320753</v>
      </c>
      <c r="G6" s="221">
        <v>275</v>
      </c>
      <c r="H6" s="222">
        <v>148</v>
      </c>
      <c r="I6" s="252">
        <v>0.53818181818181821</v>
      </c>
      <c r="J6" s="222">
        <v>127</v>
      </c>
      <c r="K6" s="253">
        <v>0.46181818181818179</v>
      </c>
    </row>
    <row r="7" spans="1:11" x14ac:dyDescent="0.25">
      <c r="A7" s="225">
        <v>2014</v>
      </c>
      <c r="B7" s="223">
        <v>575</v>
      </c>
      <c r="C7" s="220">
        <v>316</v>
      </c>
      <c r="D7" s="238">
        <v>0.54956521739130437</v>
      </c>
      <c r="E7" s="220">
        <v>259</v>
      </c>
      <c r="F7" s="239">
        <v>0.45043478260869563</v>
      </c>
      <c r="G7" s="221">
        <v>372</v>
      </c>
      <c r="H7" s="222">
        <v>201</v>
      </c>
      <c r="I7" s="252">
        <v>0.54032258064516125</v>
      </c>
      <c r="J7" s="222">
        <v>171</v>
      </c>
      <c r="K7" s="253">
        <v>0.45967741935483869</v>
      </c>
    </row>
    <row r="8" spans="1:11" x14ac:dyDescent="0.25">
      <c r="A8" s="225">
        <v>2015</v>
      </c>
      <c r="B8" s="223">
        <v>696</v>
      </c>
      <c r="C8" s="220">
        <v>347</v>
      </c>
      <c r="D8" s="238">
        <v>0.49856321839080459</v>
      </c>
      <c r="E8" s="220">
        <v>349</v>
      </c>
      <c r="F8" s="239">
        <v>0.50143678160919536</v>
      </c>
      <c r="G8" s="221">
        <v>439</v>
      </c>
      <c r="H8" s="222">
        <v>229</v>
      </c>
      <c r="I8" s="252">
        <v>0.52164009111617315</v>
      </c>
      <c r="J8" s="222">
        <v>210</v>
      </c>
      <c r="K8" s="253">
        <v>0.4783599088838269</v>
      </c>
    </row>
    <row r="9" spans="1:11" x14ac:dyDescent="0.25">
      <c r="A9" s="225">
        <v>2016</v>
      </c>
      <c r="B9" s="223">
        <v>750</v>
      </c>
      <c r="C9" s="220">
        <v>399</v>
      </c>
      <c r="D9" s="238">
        <v>0.53200000000000003</v>
      </c>
      <c r="E9" s="220">
        <v>351</v>
      </c>
      <c r="F9" s="239">
        <v>0.46800000000000003</v>
      </c>
      <c r="G9" s="221">
        <v>568</v>
      </c>
      <c r="H9" s="222">
        <v>285</v>
      </c>
      <c r="I9" s="252">
        <v>0.50176056338028174</v>
      </c>
      <c r="J9" s="222">
        <v>283</v>
      </c>
      <c r="K9" s="253">
        <v>0.49823943661971831</v>
      </c>
    </row>
    <row r="10" spans="1:11" x14ac:dyDescent="0.25">
      <c r="A10" s="225">
        <v>2017</v>
      </c>
      <c r="B10" s="223">
        <v>679</v>
      </c>
      <c r="C10" s="220">
        <v>374</v>
      </c>
      <c r="D10" s="238">
        <v>0.55081001472754054</v>
      </c>
      <c r="E10" s="220">
        <v>305</v>
      </c>
      <c r="F10" s="239">
        <v>0.44918998527245951</v>
      </c>
      <c r="G10" s="221">
        <v>623</v>
      </c>
      <c r="H10" s="222">
        <v>291</v>
      </c>
      <c r="I10" s="252">
        <v>0.46709470304975925</v>
      </c>
      <c r="J10" s="222">
        <v>332</v>
      </c>
      <c r="K10" s="253">
        <v>0.5329052969502408</v>
      </c>
    </row>
    <row r="11" spans="1:11" ht="16.5" thickBot="1" x14ac:dyDescent="0.3">
      <c r="A11" s="226" t="s">
        <v>87</v>
      </c>
      <c r="B11" s="240">
        <v>142</v>
      </c>
      <c r="C11" s="241">
        <v>78</v>
      </c>
      <c r="D11" s="242">
        <v>0.54929577464788737</v>
      </c>
      <c r="E11" s="241">
        <v>64</v>
      </c>
      <c r="F11" s="243">
        <v>0.45070422535211269</v>
      </c>
      <c r="G11" s="254">
        <v>142</v>
      </c>
      <c r="H11" s="255">
        <v>56</v>
      </c>
      <c r="I11" s="256">
        <v>0.39436619718309857</v>
      </c>
      <c r="J11" s="255">
        <v>86</v>
      </c>
      <c r="K11" s="257">
        <v>0.60563380281690138</v>
      </c>
    </row>
    <row r="12" spans="1:11" ht="16.5" thickTop="1" x14ac:dyDescent="0.25">
      <c r="A12" s="219"/>
      <c r="B12" s="219"/>
      <c r="C12" s="219"/>
      <c r="D12" s="219"/>
      <c r="E12" s="219"/>
      <c r="F12" s="219"/>
      <c r="G12" s="219"/>
      <c r="H12" s="219"/>
      <c r="I12" s="219"/>
      <c r="J12" s="219"/>
      <c r="K12" s="219"/>
    </row>
    <row r="13" spans="1:11" x14ac:dyDescent="0.25">
      <c r="A13" s="219" t="s">
        <v>73</v>
      </c>
      <c r="B13" s="219"/>
      <c r="C13" s="219"/>
      <c r="D13" s="219"/>
      <c r="E13" s="219"/>
      <c r="F13" s="219"/>
      <c r="G13" s="219"/>
      <c r="H13" s="219"/>
      <c r="I13" s="219"/>
      <c r="J13" s="219"/>
      <c r="K13" s="219"/>
    </row>
    <row r="14" spans="1:11" x14ac:dyDescent="0.25">
      <c r="A14" s="219" t="s">
        <v>66</v>
      </c>
      <c r="B14" s="219"/>
      <c r="C14" s="219"/>
      <c r="D14" s="219"/>
      <c r="E14" s="219"/>
      <c r="F14" s="219"/>
      <c r="G14" s="219"/>
      <c r="H14" s="219"/>
      <c r="I14" s="219"/>
      <c r="J14" s="219"/>
      <c r="K14" s="219"/>
    </row>
    <row r="16" spans="1:11" x14ac:dyDescent="0.25">
      <c r="A16" s="219" t="s">
        <v>88</v>
      </c>
      <c r="B16" s="219"/>
      <c r="C16" s="219"/>
      <c r="D16" s="219"/>
      <c r="E16" s="219"/>
      <c r="F16" s="219"/>
      <c r="G16" s="219"/>
      <c r="H16" s="219"/>
      <c r="I16" s="219"/>
      <c r="J16" s="219"/>
      <c r="K16" s="219"/>
    </row>
    <row r="18" spans="1:1" x14ac:dyDescent="0.25">
      <c r="A18" s="219"/>
    </row>
  </sheetData>
  <mergeCells count="9">
    <mergeCell ref="B2:B3"/>
    <mergeCell ref="G2:G3"/>
    <mergeCell ref="A1:A3"/>
    <mergeCell ref="B1:F1"/>
    <mergeCell ref="G1:K1"/>
    <mergeCell ref="C2:D2"/>
    <mergeCell ref="E2:F2"/>
    <mergeCell ref="H2:I2"/>
    <mergeCell ref="J2: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27" sqref="C27"/>
    </sheetView>
  </sheetViews>
  <sheetFormatPr defaultColWidth="9.125" defaultRowHeight="15.75" x14ac:dyDescent="0.25"/>
  <cols>
    <col min="1" max="1" width="8.75" bestFit="1" customWidth="1"/>
    <col min="2" max="2" width="19.375" customWidth="1"/>
    <col min="3" max="3" width="17" customWidth="1"/>
    <col min="4" max="5" width="22" bestFit="1" customWidth="1"/>
    <col min="6" max="6" width="18.25" customWidth="1"/>
    <col min="7" max="7" width="16.125" customWidth="1"/>
    <col min="8" max="9" width="22" bestFit="1" customWidth="1"/>
  </cols>
  <sheetData>
    <row r="1" spans="1:9" ht="16.5" thickBot="1" x14ac:dyDescent="0.3">
      <c r="A1" s="210" t="s">
        <v>0</v>
      </c>
      <c r="B1" s="179" t="s">
        <v>7</v>
      </c>
      <c r="C1" s="171"/>
      <c r="D1" s="171"/>
      <c r="E1" s="172"/>
      <c r="F1" s="180" t="s">
        <v>65</v>
      </c>
      <c r="G1" s="181"/>
      <c r="H1" s="181"/>
      <c r="I1" s="182"/>
    </row>
    <row r="2" spans="1:9" ht="16.5" thickBot="1" x14ac:dyDescent="0.3">
      <c r="A2" s="211"/>
      <c r="B2" s="176" t="s">
        <v>67</v>
      </c>
      <c r="C2" s="177"/>
      <c r="D2" s="132" t="s">
        <v>70</v>
      </c>
      <c r="E2" s="145" t="s">
        <v>81</v>
      </c>
      <c r="F2" s="173" t="s">
        <v>67</v>
      </c>
      <c r="G2" s="174"/>
      <c r="H2" s="158" t="s">
        <v>70</v>
      </c>
      <c r="I2" s="158" t="s">
        <v>81</v>
      </c>
    </row>
    <row r="3" spans="1:9" ht="16.5" thickBot="1" x14ac:dyDescent="0.3">
      <c r="A3" s="212"/>
      <c r="B3" s="132" t="s">
        <v>68</v>
      </c>
      <c r="C3" s="132" t="s">
        <v>69</v>
      </c>
      <c r="D3" s="132" t="s">
        <v>71</v>
      </c>
      <c r="E3" s="132" t="s">
        <v>80</v>
      </c>
      <c r="F3" s="141" t="s">
        <v>68</v>
      </c>
      <c r="G3" s="141" t="s">
        <v>69</v>
      </c>
      <c r="H3" s="159" t="s">
        <v>71</v>
      </c>
      <c r="I3" s="159" t="s">
        <v>80</v>
      </c>
    </row>
    <row r="4" spans="1:9" x14ac:dyDescent="0.25">
      <c r="A4" s="63">
        <v>2011</v>
      </c>
      <c r="B4" s="66">
        <v>13.84</v>
      </c>
      <c r="C4" s="66">
        <v>5</v>
      </c>
      <c r="D4" s="157">
        <v>8.8999999999999999E-3</v>
      </c>
      <c r="E4" s="66">
        <v>447</v>
      </c>
      <c r="F4" s="160">
        <v>18.329999999999998</v>
      </c>
      <c r="G4" s="160">
        <v>8</v>
      </c>
      <c r="H4" s="161">
        <v>0.94469999999999998</v>
      </c>
      <c r="I4" s="162">
        <v>488</v>
      </c>
    </row>
    <row r="5" spans="1:9" x14ac:dyDescent="0.25">
      <c r="A5" s="64">
        <v>2012</v>
      </c>
      <c r="B5" s="64">
        <v>9.0399999999999991</v>
      </c>
      <c r="C5" s="64">
        <v>3</v>
      </c>
      <c r="D5" s="156">
        <v>0.997</v>
      </c>
      <c r="E5" s="66">
        <v>339</v>
      </c>
      <c r="F5" s="163">
        <v>17.2</v>
      </c>
      <c r="G5" s="163">
        <v>9</v>
      </c>
      <c r="H5" s="164">
        <v>0.91839999999999999</v>
      </c>
      <c r="I5" s="162">
        <v>343</v>
      </c>
    </row>
    <row r="6" spans="1:9" x14ac:dyDescent="0.25">
      <c r="A6" s="64">
        <v>2013</v>
      </c>
      <c r="B6" s="64">
        <v>9.34</v>
      </c>
      <c r="C6" s="64">
        <v>3</v>
      </c>
      <c r="D6" s="156">
        <v>0.99050000000000005</v>
      </c>
      <c r="E6" s="63">
        <v>423</v>
      </c>
      <c r="F6" s="163">
        <v>18.78</v>
      </c>
      <c r="G6" s="163">
        <v>7</v>
      </c>
      <c r="H6" s="164">
        <v>0.93110000000000004</v>
      </c>
      <c r="I6" s="165">
        <v>276</v>
      </c>
    </row>
    <row r="7" spans="1:9" x14ac:dyDescent="0.25">
      <c r="A7" s="64">
        <v>2014</v>
      </c>
      <c r="B7" s="64">
        <v>9.9600000000000009</v>
      </c>
      <c r="C7" s="64">
        <v>3</v>
      </c>
      <c r="D7" s="156">
        <v>0.99650000000000005</v>
      </c>
      <c r="E7" s="63">
        <v>575</v>
      </c>
      <c r="F7" s="163">
        <v>31.84</v>
      </c>
      <c r="G7" s="163">
        <v>9</v>
      </c>
      <c r="H7" s="164">
        <v>0.9677</v>
      </c>
      <c r="I7" s="165">
        <v>372</v>
      </c>
    </row>
    <row r="8" spans="1:9" x14ac:dyDescent="0.25">
      <c r="A8" s="64">
        <v>2015</v>
      </c>
      <c r="B8" s="64">
        <v>10.51</v>
      </c>
      <c r="C8" s="64">
        <v>4</v>
      </c>
      <c r="D8" s="156">
        <v>0.99280000000000002</v>
      </c>
      <c r="E8" s="66">
        <v>696</v>
      </c>
      <c r="F8" s="163">
        <v>31.75</v>
      </c>
      <c r="G8" s="163">
        <v>8</v>
      </c>
      <c r="H8" s="164">
        <v>0.96579999999999999</v>
      </c>
      <c r="I8" s="162">
        <v>439</v>
      </c>
    </row>
    <row r="9" spans="1:9" x14ac:dyDescent="0.25">
      <c r="A9" s="64">
        <v>2016</v>
      </c>
      <c r="B9" s="64">
        <v>7.64</v>
      </c>
      <c r="C9" s="64">
        <v>3</v>
      </c>
      <c r="D9" s="156">
        <v>0.99329999999999996</v>
      </c>
      <c r="E9" s="66">
        <v>750</v>
      </c>
      <c r="F9" s="163">
        <v>16.809999999999999</v>
      </c>
      <c r="G9" s="163">
        <v>8</v>
      </c>
      <c r="H9" s="164">
        <v>0.96299999999999997</v>
      </c>
      <c r="I9" s="162">
        <v>568</v>
      </c>
    </row>
    <row r="10" spans="1:9" x14ac:dyDescent="0.25">
      <c r="A10" s="64">
        <v>2017</v>
      </c>
      <c r="B10" s="64">
        <v>10.71</v>
      </c>
      <c r="C10" s="64">
        <v>4</v>
      </c>
      <c r="D10" s="156">
        <v>0.99560000000000004</v>
      </c>
      <c r="E10" s="66">
        <v>679</v>
      </c>
      <c r="F10" s="163">
        <v>15.35</v>
      </c>
      <c r="G10" s="163">
        <v>6</v>
      </c>
      <c r="H10" s="164">
        <v>0.97109999999999996</v>
      </c>
      <c r="I10" s="162">
        <v>623</v>
      </c>
    </row>
    <row r="11" spans="1:9" ht="16.5" thickBot="1" x14ac:dyDescent="0.3">
      <c r="A11" s="65" t="s">
        <v>21</v>
      </c>
      <c r="B11" s="65">
        <v>9.19</v>
      </c>
      <c r="C11" s="65">
        <v>5</v>
      </c>
      <c r="D11" s="170">
        <v>0.99209999999999998</v>
      </c>
      <c r="E11" s="149">
        <v>127</v>
      </c>
      <c r="F11" s="166">
        <v>10.64</v>
      </c>
      <c r="G11" s="166">
        <v>7</v>
      </c>
      <c r="H11" s="168">
        <v>0.95420000000000005</v>
      </c>
      <c r="I11" s="167">
        <v>131</v>
      </c>
    </row>
    <row r="12" spans="1:9" x14ac:dyDescent="0.25">
      <c r="D12" s="169"/>
    </row>
    <row r="13" spans="1:9" x14ac:dyDescent="0.25">
      <c r="A13" t="s">
        <v>73</v>
      </c>
    </row>
    <row r="14" spans="1:9" x14ac:dyDescent="0.25">
      <c r="A14" t="s">
        <v>72</v>
      </c>
    </row>
  </sheetData>
  <mergeCells count="5">
    <mergeCell ref="B2:C2"/>
    <mergeCell ref="B1:E1"/>
    <mergeCell ref="F2:G2"/>
    <mergeCell ref="A1:A3"/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J29" sqref="J29"/>
    </sheetView>
  </sheetViews>
  <sheetFormatPr defaultRowHeight="15.75" x14ac:dyDescent="0.25"/>
  <sheetData>
    <row r="1" spans="1:1" x14ac:dyDescent="0.25">
      <c r="A1" s="5" t="s">
        <v>26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s="5" t="s">
        <v>32</v>
      </c>
    </row>
    <row r="8" spans="1:1" x14ac:dyDescent="0.25">
      <c r="A8" t="s">
        <v>33</v>
      </c>
    </row>
    <row r="9" spans="1:1" x14ac:dyDescent="0.25">
      <c r="A9" t="s">
        <v>34</v>
      </c>
    </row>
    <row r="10" spans="1:1" x14ac:dyDescent="0.25">
      <c r="A10" s="5" t="s">
        <v>35</v>
      </c>
    </row>
    <row r="11" spans="1:1" x14ac:dyDescent="0.25">
      <c r="A11" t="s">
        <v>36</v>
      </c>
    </row>
    <row r="12" spans="1:1" x14ac:dyDescent="0.25">
      <c r="A12" t="s">
        <v>37</v>
      </c>
    </row>
    <row r="13" spans="1:1" x14ac:dyDescent="0.25">
      <c r="A13" t="s">
        <v>38</v>
      </c>
    </row>
    <row r="14" spans="1:1" x14ac:dyDescent="0.25">
      <c r="A14" s="5" t="s">
        <v>39</v>
      </c>
    </row>
    <row r="15" spans="1:1" x14ac:dyDescent="0.25">
      <c r="A15" t="s">
        <v>40</v>
      </c>
    </row>
    <row r="16" spans="1:1" x14ac:dyDescent="0.25">
      <c r="A16" s="5" t="s">
        <v>41</v>
      </c>
    </row>
    <row r="17" spans="1:1" x14ac:dyDescent="0.25">
      <c r="A17" t="s">
        <v>42</v>
      </c>
    </row>
    <row r="18" spans="1:1" x14ac:dyDescent="0.25">
      <c r="A18" s="5" t="s">
        <v>43</v>
      </c>
    </row>
    <row r="19" spans="1:1" x14ac:dyDescent="0.25">
      <c r="A19" t="s">
        <v>44</v>
      </c>
    </row>
    <row r="20" spans="1:1" s="5" customFormat="1" x14ac:dyDescent="0.25">
      <c r="A20" s="5" t="s">
        <v>45</v>
      </c>
    </row>
    <row r="21" spans="1:1" x14ac:dyDescent="0.25">
      <c r="A2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P&amp;S syphilis cases and rates</vt:lpstr>
      <vt:lpstr>Early latent cases and rates</vt:lpstr>
      <vt:lpstr>MSM + HIV</vt:lpstr>
      <vt:lpstr>Method of Case Detection</vt:lpstr>
      <vt:lpstr>Contact Tracing</vt:lpstr>
      <vt:lpstr>Treatment</vt:lpstr>
      <vt:lpstr>Important notes on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Ashleigh</dc:creator>
  <cp:lastModifiedBy>Catherine Desmarais</cp:lastModifiedBy>
  <dcterms:created xsi:type="dcterms:W3CDTF">2017-04-05T13:53:35Z</dcterms:created>
  <dcterms:modified xsi:type="dcterms:W3CDTF">2018-10-10T17:25:10Z</dcterms:modified>
</cp:coreProperties>
</file>