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guillaumechevillon/Documents/Dropbox/Guillaume/Teaching/2018/Forecasting/HW1/"/>
    </mc:Choice>
  </mc:AlternateContent>
  <bookViews>
    <workbookView xWindow="360" yWindow="460" windowWidth="25240" windowHeight="15460"/>
  </bookViews>
  <sheets>
    <sheet name="data" sheetId="4" r:id="rId1"/>
  </sheets>
  <definedNames>
    <definedName name="solver_adj" localSheetId="0" hidden="1">data!$I$2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data!$I$2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data!$I$57</definedName>
    <definedName name="solver_pre" localSheetId="0" hidden="1">0.000001</definedName>
    <definedName name="solver_rel1" localSheetId="0" hidden="1">1</definedName>
    <definedName name="solver_rhs1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4" l="1"/>
  <c r="N41" i="4"/>
  <c r="O41" i="4"/>
  <c r="J42" i="4"/>
  <c r="N42" i="4"/>
  <c r="O42" i="4"/>
  <c r="J43" i="4"/>
  <c r="N43" i="4"/>
  <c r="O43" i="4"/>
  <c r="J44" i="4"/>
  <c r="N44" i="4"/>
  <c r="O44" i="4"/>
  <c r="J45" i="4"/>
  <c r="N45" i="4"/>
  <c r="O45" i="4"/>
  <c r="J46" i="4"/>
  <c r="N46" i="4"/>
  <c r="O46" i="4"/>
  <c r="J47" i="4"/>
  <c r="N47" i="4"/>
  <c r="O47" i="4"/>
  <c r="J48" i="4"/>
  <c r="N48" i="4"/>
  <c r="O48" i="4"/>
  <c r="J49" i="4"/>
  <c r="N49" i="4"/>
  <c r="O49" i="4"/>
  <c r="J50" i="4"/>
  <c r="N50" i="4"/>
  <c r="O50" i="4"/>
  <c r="J51" i="4"/>
  <c r="N51" i="4"/>
  <c r="O51" i="4"/>
  <c r="J52" i="4"/>
  <c r="N52" i="4"/>
  <c r="O52" i="4"/>
  <c r="J53" i="4"/>
  <c r="N53" i="4"/>
  <c r="O53" i="4"/>
  <c r="J54" i="4"/>
  <c r="N54" i="4"/>
  <c r="O54" i="4"/>
  <c r="J55" i="4"/>
  <c r="N55" i="4"/>
  <c r="O55" i="4"/>
  <c r="K58" i="4"/>
  <c r="J58" i="4"/>
  <c r="I58" i="4"/>
  <c r="J7" i="4"/>
  <c r="N7" i="4"/>
  <c r="O7" i="4"/>
  <c r="J8" i="4"/>
  <c r="N8" i="4"/>
  <c r="O8" i="4"/>
  <c r="J9" i="4"/>
  <c r="N9" i="4"/>
  <c r="O9" i="4"/>
  <c r="J10" i="4"/>
  <c r="N10" i="4"/>
  <c r="O10" i="4"/>
  <c r="J11" i="4"/>
  <c r="N11" i="4"/>
  <c r="O11" i="4"/>
  <c r="J12" i="4"/>
  <c r="N12" i="4"/>
  <c r="O12" i="4"/>
  <c r="J13" i="4"/>
  <c r="N13" i="4"/>
  <c r="O13" i="4"/>
  <c r="J14" i="4"/>
  <c r="N14" i="4"/>
  <c r="O14" i="4"/>
  <c r="J15" i="4"/>
  <c r="N15" i="4"/>
  <c r="O15" i="4"/>
  <c r="J16" i="4"/>
  <c r="N16" i="4"/>
  <c r="O16" i="4"/>
  <c r="J17" i="4"/>
  <c r="N17" i="4"/>
  <c r="O17" i="4"/>
  <c r="J18" i="4"/>
  <c r="N18" i="4"/>
  <c r="O18" i="4"/>
  <c r="J19" i="4"/>
  <c r="N19" i="4"/>
  <c r="O19" i="4"/>
  <c r="J20" i="4"/>
  <c r="N20" i="4"/>
  <c r="O20" i="4"/>
  <c r="J21" i="4"/>
  <c r="N21" i="4"/>
  <c r="O21" i="4"/>
  <c r="J22" i="4"/>
  <c r="N22" i="4"/>
  <c r="O22" i="4"/>
  <c r="J23" i="4"/>
  <c r="N23" i="4"/>
  <c r="O23" i="4"/>
  <c r="J24" i="4"/>
  <c r="N24" i="4"/>
  <c r="O24" i="4"/>
  <c r="J25" i="4"/>
  <c r="N25" i="4"/>
  <c r="O25" i="4"/>
  <c r="J26" i="4"/>
  <c r="N26" i="4"/>
  <c r="O26" i="4"/>
  <c r="J27" i="4"/>
  <c r="N27" i="4"/>
  <c r="O27" i="4"/>
  <c r="J28" i="4"/>
  <c r="N28" i="4"/>
  <c r="O28" i="4"/>
  <c r="J29" i="4"/>
  <c r="N29" i="4"/>
  <c r="O29" i="4"/>
  <c r="J30" i="4"/>
  <c r="N30" i="4"/>
  <c r="O30" i="4"/>
  <c r="J31" i="4"/>
  <c r="N31" i="4"/>
  <c r="O31" i="4"/>
  <c r="J32" i="4"/>
  <c r="N32" i="4"/>
  <c r="O32" i="4"/>
  <c r="J33" i="4"/>
  <c r="N33" i="4"/>
  <c r="O33" i="4"/>
  <c r="J34" i="4"/>
  <c r="N34" i="4"/>
  <c r="O34" i="4"/>
  <c r="J35" i="4"/>
  <c r="N35" i="4"/>
  <c r="O35" i="4"/>
  <c r="J36" i="4"/>
  <c r="N36" i="4"/>
  <c r="O36" i="4"/>
  <c r="J37" i="4"/>
  <c r="N37" i="4"/>
  <c r="O37" i="4"/>
  <c r="J38" i="4"/>
  <c r="N38" i="4"/>
  <c r="O38" i="4"/>
  <c r="J39" i="4"/>
  <c r="N39" i="4"/>
  <c r="O39" i="4"/>
  <c r="J40" i="4"/>
  <c r="N40" i="4"/>
  <c r="O40" i="4"/>
  <c r="K57" i="4"/>
  <c r="J57" i="4"/>
  <c r="I57" i="4"/>
  <c r="H57" i="4"/>
  <c r="H58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4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J5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" i="4"/>
  <c r="L5" i="4"/>
  <c r="M5" i="4"/>
  <c r="N5" i="4"/>
  <c r="H6" i="4"/>
  <c r="L6" i="4"/>
  <c r="M6" i="4"/>
  <c r="J6" i="4"/>
  <c r="N6" i="4"/>
  <c r="H7" i="4"/>
  <c r="L7" i="4"/>
  <c r="M7" i="4"/>
  <c r="H8" i="4"/>
  <c r="L8" i="4"/>
  <c r="M8" i="4"/>
  <c r="H9" i="4"/>
  <c r="L9" i="4"/>
  <c r="M9" i="4"/>
  <c r="H10" i="4"/>
  <c r="L10" i="4"/>
  <c r="M10" i="4"/>
  <c r="H11" i="4"/>
  <c r="L11" i="4"/>
  <c r="M11" i="4"/>
  <c r="H12" i="4"/>
  <c r="L12" i="4"/>
  <c r="M12" i="4"/>
  <c r="H13" i="4"/>
  <c r="L13" i="4"/>
  <c r="M13" i="4"/>
  <c r="H14" i="4"/>
  <c r="L14" i="4"/>
  <c r="M14" i="4"/>
  <c r="H15" i="4"/>
  <c r="L15" i="4"/>
  <c r="M15" i="4"/>
  <c r="H16" i="4"/>
  <c r="L16" i="4"/>
  <c r="M16" i="4"/>
  <c r="H17" i="4"/>
  <c r="L17" i="4"/>
  <c r="M17" i="4"/>
  <c r="H18" i="4"/>
  <c r="L18" i="4"/>
  <c r="M18" i="4"/>
  <c r="H19" i="4"/>
  <c r="L19" i="4"/>
  <c r="M19" i="4"/>
  <c r="H20" i="4"/>
  <c r="L20" i="4"/>
  <c r="M20" i="4"/>
  <c r="H21" i="4"/>
  <c r="L21" i="4"/>
  <c r="M21" i="4"/>
  <c r="H22" i="4"/>
  <c r="L22" i="4"/>
  <c r="M22" i="4"/>
  <c r="H23" i="4"/>
  <c r="L23" i="4"/>
  <c r="M23" i="4"/>
  <c r="H24" i="4"/>
  <c r="L24" i="4"/>
  <c r="M24" i="4"/>
  <c r="H25" i="4"/>
  <c r="L25" i="4"/>
  <c r="M25" i="4"/>
  <c r="H26" i="4"/>
  <c r="L26" i="4"/>
  <c r="M26" i="4"/>
  <c r="H27" i="4"/>
  <c r="L27" i="4"/>
  <c r="M27" i="4"/>
  <c r="H28" i="4"/>
  <c r="L28" i="4"/>
  <c r="M28" i="4"/>
  <c r="H29" i="4"/>
  <c r="L29" i="4"/>
  <c r="M29" i="4"/>
  <c r="H30" i="4"/>
  <c r="L30" i="4"/>
  <c r="M30" i="4"/>
  <c r="H31" i="4"/>
  <c r="L31" i="4"/>
  <c r="M31" i="4"/>
  <c r="H32" i="4"/>
  <c r="L32" i="4"/>
  <c r="M32" i="4"/>
  <c r="H33" i="4"/>
  <c r="L33" i="4"/>
  <c r="M33" i="4"/>
  <c r="H34" i="4"/>
  <c r="L34" i="4"/>
  <c r="M34" i="4"/>
  <c r="H35" i="4"/>
  <c r="L35" i="4"/>
  <c r="M35" i="4"/>
  <c r="H36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I42" i="4"/>
  <c r="M42" i="4"/>
  <c r="L43" i="4"/>
  <c r="I43" i="4"/>
  <c r="M43" i="4"/>
  <c r="L44" i="4"/>
  <c r="I44" i="4"/>
  <c r="M44" i="4"/>
  <c r="L45" i="4"/>
  <c r="I45" i="4"/>
  <c r="M45" i="4"/>
  <c r="L46" i="4"/>
  <c r="I46" i="4"/>
  <c r="M46" i="4"/>
  <c r="L47" i="4"/>
  <c r="I47" i="4"/>
  <c r="M47" i="4"/>
  <c r="L48" i="4"/>
  <c r="I48" i="4"/>
  <c r="M48" i="4"/>
  <c r="L49" i="4"/>
  <c r="I49" i="4"/>
  <c r="M49" i="4"/>
  <c r="L50" i="4"/>
  <c r="I50" i="4"/>
  <c r="M50" i="4"/>
  <c r="L51" i="4"/>
  <c r="I51" i="4"/>
  <c r="M51" i="4"/>
  <c r="L52" i="4"/>
  <c r="I52" i="4"/>
  <c r="M52" i="4"/>
  <c r="L53" i="4"/>
  <c r="I53" i="4"/>
  <c r="M53" i="4"/>
  <c r="L54" i="4"/>
  <c r="I54" i="4"/>
  <c r="M54" i="4"/>
  <c r="L55" i="4"/>
  <c r="I55" i="4"/>
  <c r="M55" i="4"/>
  <c r="J4" i="4"/>
  <c r="N4" i="4"/>
  <c r="M4" i="4"/>
  <c r="H4" i="4"/>
  <c r="L4" i="4"/>
  <c r="O4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30" i="4"/>
  <c r="A31" i="4"/>
  <c r="A32" i="4"/>
  <c r="A33" i="4"/>
  <c r="A34" i="4"/>
  <c r="A35" i="4"/>
  <c r="A36" i="4"/>
  <c r="A37" i="4"/>
  <c r="A38" i="4"/>
  <c r="A39" i="4"/>
  <c r="A40" i="4"/>
  <c r="A4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4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H2" i="4"/>
  <c r="O5" i="4"/>
  <c r="O6" i="4"/>
</calcChain>
</file>

<file path=xl/sharedStrings.xml><?xml version="1.0" encoding="utf-8"?>
<sst xmlns="http://schemas.openxmlformats.org/spreadsheetml/2006/main" count="18" uniqueCount="15">
  <si>
    <t>Estimation</t>
  </si>
  <si>
    <t>Forecasting</t>
  </si>
  <si>
    <t>Moving Average</t>
  </si>
  <si>
    <t>Exponential Smoother</t>
  </si>
  <si>
    <t>Autoregressive</t>
  </si>
  <si>
    <t>parameters</t>
  </si>
  <si>
    <t>MSE</t>
  </si>
  <si>
    <t>MSFE</t>
  </si>
  <si>
    <t>Squared residuals/forecast errors</t>
  </si>
  <si>
    <t>#observations</t>
  </si>
  <si>
    <t>pool</t>
  </si>
  <si>
    <t>weekly return</t>
  </si>
  <si>
    <t>centered</t>
  </si>
  <si>
    <t>returns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</si>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</sst>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" borderId="1" xfId="0" applyFill="1" applyBorder="1"/>
    <xf numFmtId="0" fontId="0" fillId="3" borderId="2" xfId="0" applyFill="1" applyBorder="1"/>
    <xf numFmtId="2" fontId="0" fillId="3" borderId="3" xfId="0" applyNumberFormat="1" applyFill="1" applyBorder="1"/>
    <xf numFmtId="2" fontId="0" fillId="0" borderId="6" xfId="0" applyNumberFormat="1" applyFill="1" applyBorder="1"/>
    <xf numFmtId="165" fontId="0" fillId="0" borderId="0" xfId="0" applyNumberFormat="1"/>
    <xf numFmtId="0" fontId="0" fillId="0" borderId="0" xfId="0" applyFill="1"/>
    <xf numFmtId="2" fontId="0" fillId="2" borderId="0" xfId="0" applyNumberFormat="1" applyFill="1"/>
    <xf numFmtId="2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0" xfId="0" applyFill="1"/>
    <xf numFmtId="166" fontId="0" fillId="5" borderId="0" xfId="0" applyNumberFormat="1" applyFill="1"/>
    <xf numFmtId="165" fontId="0" fillId="5" borderId="0" xfId="0" applyNumberFormat="1" applyFill="1" applyAlignment="1">
      <alignment horizontal="center"/>
    </xf>
    <xf numFmtId="2" fontId="0" fillId="5" borderId="0" xfId="0" applyNumberFormat="1" applyFill="1"/>
    <xf numFmtId="2" fontId="2" fillId="5" borderId="0" xfId="0" applyNumberFormat="1" applyFont="1" applyFill="1"/>
    <xf numFmtId="0" fontId="0" fillId="6" borderId="0" xfId="0" applyFill="1"/>
    <xf numFmtId="166" fontId="0" fillId="6" borderId="0" xfId="0" applyNumberFormat="1" applyFill="1"/>
    <xf numFmtId="165" fontId="0" fillId="6" borderId="0" xfId="0" applyNumberFormat="1" applyFill="1" applyAlignment="1">
      <alignment horizontal="center"/>
    </xf>
    <xf numFmtId="2" fontId="0" fillId="6" borderId="0" xfId="0" applyNumberFormat="1" applyFill="1"/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/>
    <xf numFmtId="0" fontId="0" fillId="7" borderId="4" xfId="0" applyFill="1" applyBorder="1" applyAlignment="1">
      <alignment horizontal="center"/>
    </xf>
    <xf numFmtId="164" fontId="0" fillId="7" borderId="5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0822404723055"/>
          <c:y val="0.025600630169358"/>
          <c:w val="0.721430457478284"/>
          <c:h val="0.781410003938558"/>
        </c:manualLayout>
      </c:layout>
      <c:lineChart>
        <c:grouping val="standard"/>
        <c:varyColors val="0"/>
        <c:ser>
          <c:idx val="0"/>
          <c:order val="0"/>
          <c:tx>
            <c:strRef>
              <c:f>data!$H$1:$H$2</c:f>
              <c:strCache>
                <c:ptCount val="2"/>
                <c:pt idx="0">
                  <c:v>Moving Average</c:v>
                </c:pt>
                <c:pt idx="1">
                  <c:v>4</c:v>
                </c:pt>
              </c:strCache>
            </c:strRef>
          </c:tx>
          <c:marker>
            <c:symbol val="none"/>
          </c:marker>
          <c:cat>
            <c:multiLvlStrRef>
              <c:f>data!$B$4:$C$55</c:f>
              <c:multiLvlStrCache>
                <c:ptCount val="52"/>
                <c:lvl>
                  <c:pt idx="0">
                    <c:v>2017-07-31</c:v>
                  </c:pt>
                  <c:pt idx="1">
                    <c:v>2017-08-01</c:v>
                  </c:pt>
                  <c:pt idx="2">
                    <c:v>2017-08-02</c:v>
                  </c:pt>
                  <c:pt idx="3">
                    <c:v>2017-08-03</c:v>
                  </c:pt>
                  <c:pt idx="4">
                    <c:v>2017-08-04</c:v>
                  </c:pt>
                  <c:pt idx="5">
                    <c:v>2017-08-07</c:v>
                  </c:pt>
                  <c:pt idx="6">
                    <c:v>2017-08-08</c:v>
                  </c:pt>
                  <c:pt idx="7">
                    <c:v>2017-08-09</c:v>
                  </c:pt>
                  <c:pt idx="8">
                    <c:v>2017-08-10</c:v>
                  </c:pt>
                  <c:pt idx="9">
                    <c:v>2017-08-11</c:v>
                  </c:pt>
                  <c:pt idx="10">
                    <c:v>2017-08-14</c:v>
                  </c:pt>
                  <c:pt idx="11">
                    <c:v>2017-08-15</c:v>
                  </c:pt>
                  <c:pt idx="12">
                    <c:v>2017-08-16</c:v>
                  </c:pt>
                  <c:pt idx="13">
                    <c:v>2017-08-17</c:v>
                  </c:pt>
                  <c:pt idx="14">
                    <c:v>2017-08-18</c:v>
                  </c:pt>
                  <c:pt idx="15">
                    <c:v>2017-08-21</c:v>
                  </c:pt>
                  <c:pt idx="16">
                    <c:v>2017-08-22</c:v>
                  </c:pt>
                  <c:pt idx="17">
                    <c:v>2017-08-23</c:v>
                  </c:pt>
                  <c:pt idx="18">
                    <c:v>2017-08-24</c:v>
                  </c:pt>
                  <c:pt idx="19">
                    <c:v>2017-08-25</c:v>
                  </c:pt>
                  <c:pt idx="20">
                    <c:v>2017-08-28</c:v>
                  </c:pt>
                  <c:pt idx="21">
                    <c:v>2017-08-29</c:v>
                  </c:pt>
                  <c:pt idx="22">
                    <c:v>2017-08-30</c:v>
                  </c:pt>
                  <c:pt idx="23">
                    <c:v>2017-08-31</c:v>
                  </c:pt>
                  <c:pt idx="24">
                    <c:v>2017-09-01</c:v>
                  </c:pt>
                  <c:pt idx="25">
                    <c:v>2017-09-05</c:v>
                  </c:pt>
                  <c:pt idx="26">
                    <c:v>2017-09-06</c:v>
                  </c:pt>
                  <c:pt idx="27">
                    <c:v>2017-09-07</c:v>
                  </c:pt>
                  <c:pt idx="28">
                    <c:v>2017-09-08</c:v>
                  </c:pt>
                  <c:pt idx="29">
                    <c:v>2017-09-11</c:v>
                  </c:pt>
                  <c:pt idx="30">
                    <c:v>2017-09-12</c:v>
                  </c:pt>
                  <c:pt idx="31">
                    <c:v>2017-09-13</c:v>
                  </c:pt>
                  <c:pt idx="32">
                    <c:v>2017-09-14</c:v>
                  </c:pt>
                  <c:pt idx="33">
                    <c:v>2017-09-15</c:v>
                  </c:pt>
                  <c:pt idx="34">
                    <c:v>2017-09-18</c:v>
                  </c:pt>
                  <c:pt idx="35">
                    <c:v>2017-09-19</c:v>
                  </c:pt>
                  <c:pt idx="36">
                    <c:v>2017-09-20</c:v>
                  </c:pt>
                  <c:pt idx="37">
                    <c:v>2017-09-21</c:v>
                  </c:pt>
                  <c:pt idx="38">
                    <c:v>2017-09-22</c:v>
                  </c:pt>
                  <c:pt idx="39">
                    <c:v>2017-09-25</c:v>
                  </c:pt>
                  <c:pt idx="40">
                    <c:v>2017-09-26</c:v>
                  </c:pt>
                  <c:pt idx="41">
                    <c:v>2017-09-27</c:v>
                  </c:pt>
                  <c:pt idx="42">
                    <c:v>2017-09-28</c:v>
                  </c:pt>
                  <c:pt idx="43">
                    <c:v>2017-09-29</c:v>
                  </c:pt>
                  <c:pt idx="44">
                    <c:v>2017-10-02</c:v>
                  </c:pt>
                  <c:pt idx="45">
                    <c:v>2017-10-03</c:v>
                  </c:pt>
                  <c:pt idx="46">
                    <c:v>2017-10-04</c:v>
                  </c:pt>
                  <c:pt idx="47">
                    <c:v>2017-10-05</c:v>
                  </c:pt>
                  <c:pt idx="48">
                    <c:v>2017-10-06</c:v>
                  </c:pt>
                  <c:pt idx="49">
                    <c:v>2017-10-09</c:v>
                  </c:pt>
                  <c:pt idx="50">
                    <c:v>2017-10-10</c:v>
                  </c:pt>
                  <c:pt idx="51">
                    <c:v>2017-10-11</c:v>
                  </c:pt>
                </c:lvl>
                <c:lvl>
                  <c:pt idx="0">
                    <c:v>Estimation</c:v>
                  </c:pt>
                  <c:pt idx="37">
                    <c:v>Forecasting</c:v>
                  </c:pt>
                </c:lvl>
              </c:multiLvlStrCache>
            </c:multiLvlStrRef>
          </c:cat>
          <c:val>
            <c:numRef>
              <c:f>data!$H$4:$H$55</c:f>
              <c:numCache>
                <c:formatCode>0.00</c:formatCode>
                <c:ptCount val="52"/>
                <c:pt idx="0">
                  <c:v>-4.813483986878893</c:v>
                </c:pt>
                <c:pt idx="1">
                  <c:v>-1.707935979704896</c:v>
                </c:pt>
                <c:pt idx="2">
                  <c:v>-1.449712213244954</c:v>
                </c:pt>
                <c:pt idx="3">
                  <c:v>-2.172709220088239</c:v>
                </c:pt>
                <c:pt idx="4">
                  <c:v>-1.231214446059921</c:v>
                </c:pt>
                <c:pt idx="5">
                  <c:v>-0.733814565068543</c:v>
                </c:pt>
                <c:pt idx="6">
                  <c:v>-0.379064617831178</c:v>
                </c:pt>
                <c:pt idx="7">
                  <c:v>-0.300149254953193</c:v>
                </c:pt>
                <c:pt idx="8">
                  <c:v>-0.385364381579752</c:v>
                </c:pt>
                <c:pt idx="9">
                  <c:v>-0.72300321268078</c:v>
                </c:pt>
                <c:pt idx="10">
                  <c:v>-0.794875159252879</c:v>
                </c:pt>
                <c:pt idx="11">
                  <c:v>-0.716380885972086</c:v>
                </c:pt>
                <c:pt idx="12">
                  <c:v>-0.158487968229911</c:v>
                </c:pt>
                <c:pt idx="13">
                  <c:v>0.312646320046165</c:v>
                </c:pt>
                <c:pt idx="14">
                  <c:v>0.391345131938518</c:v>
                </c:pt>
                <c:pt idx="15">
                  <c:v>0.0773219507540207</c:v>
                </c:pt>
                <c:pt idx="16">
                  <c:v>0.0344522253208285</c:v>
                </c:pt>
                <c:pt idx="17">
                  <c:v>-0.06731698800085</c:v>
                </c:pt>
                <c:pt idx="18">
                  <c:v>0.315674218286592</c:v>
                </c:pt>
                <c:pt idx="19">
                  <c:v>0.896169241156778</c:v>
                </c:pt>
                <c:pt idx="20">
                  <c:v>1.025679624388191</c:v>
                </c:pt>
                <c:pt idx="21">
                  <c:v>0.932508742994391</c:v>
                </c:pt>
                <c:pt idx="22">
                  <c:v>0.720645837105864</c:v>
                </c:pt>
                <c:pt idx="23">
                  <c:v>1.062825085993972</c:v>
                </c:pt>
                <c:pt idx="24">
                  <c:v>1.445191379910408</c:v>
                </c:pt>
                <c:pt idx="25">
                  <c:v>1.93462990596988</c:v>
                </c:pt>
                <c:pt idx="26">
                  <c:v>2.041718919723305</c:v>
                </c:pt>
                <c:pt idx="27">
                  <c:v>1.72764629149819</c:v>
                </c:pt>
                <c:pt idx="28">
                  <c:v>0.805080893282499</c:v>
                </c:pt>
                <c:pt idx="29">
                  <c:v>0.186453791558875</c:v>
                </c:pt>
                <c:pt idx="30">
                  <c:v>0.107435829020279</c:v>
                </c:pt>
                <c:pt idx="31">
                  <c:v>0.131832536043401</c:v>
                </c:pt>
                <c:pt idx="32">
                  <c:v>0.184417599955326</c:v>
                </c:pt>
                <c:pt idx="33">
                  <c:v>0.237568086047372</c:v>
                </c:pt>
                <c:pt idx="34">
                  <c:v>-0.241486265117826</c:v>
                </c:pt>
                <c:pt idx="35">
                  <c:v>-0.713601302363738</c:v>
                </c:pt>
                <c:pt idx="36">
                  <c:v>-0.516383930267946</c:v>
                </c:pt>
                <c:pt idx="37">
                  <c:v>-0.308475852925534</c:v>
                </c:pt>
                <c:pt idx="38">
                  <c:v>-0.444986837668761</c:v>
                </c:pt>
                <c:pt idx="39">
                  <c:v>-0.495861980806495</c:v>
                </c:pt>
                <c:pt idx="40">
                  <c:v>-0.441427150417184</c:v>
                </c:pt>
                <c:pt idx="41">
                  <c:v>-0.422687955454493</c:v>
                </c:pt>
                <c:pt idx="42">
                  <c:v>-0.451240981086733</c:v>
                </c:pt>
                <c:pt idx="43">
                  <c:v>-0.452804516941226</c:v>
                </c:pt>
                <c:pt idx="44">
                  <c:v>-0.442040150974909</c:v>
                </c:pt>
                <c:pt idx="45">
                  <c:v>-0.442193401114341</c:v>
                </c:pt>
                <c:pt idx="46">
                  <c:v>-0.447069762529302</c:v>
                </c:pt>
                <c:pt idx="47">
                  <c:v>-0.446026957889945</c:v>
                </c:pt>
                <c:pt idx="48">
                  <c:v>-0.444332568127124</c:v>
                </c:pt>
                <c:pt idx="49">
                  <c:v>-0.444905672415178</c:v>
                </c:pt>
                <c:pt idx="50">
                  <c:v>-0.445583740240387</c:v>
                </c:pt>
                <c:pt idx="51">
                  <c:v>-0.445212234668158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data!$I$1:$I$2</c:f>
              <c:strCache>
                <c:ptCount val="2"/>
                <c:pt idx="0">
                  <c:v>Exponential Smoother</c:v>
                </c:pt>
                <c:pt idx="1">
                  <c:v>0.5</c:v>
                </c:pt>
              </c:strCache>
            </c:strRef>
          </c:tx>
          <c:marker>
            <c:symbol val="none"/>
          </c:marker>
          <c:cat>
            <c:multiLvlStrRef>
              <c:f>data!$B$4:$C$55</c:f>
              <c:multiLvlStrCache>
                <c:ptCount val="52"/>
                <c:lvl>
                  <c:pt idx="0">
                    <c:v>2017-07-31</c:v>
                  </c:pt>
                  <c:pt idx="1">
                    <c:v>2017-08-01</c:v>
                  </c:pt>
                  <c:pt idx="2">
                    <c:v>2017-08-02</c:v>
                  </c:pt>
                  <c:pt idx="3">
                    <c:v>2017-08-03</c:v>
                  </c:pt>
                  <c:pt idx="4">
                    <c:v>2017-08-04</c:v>
                  </c:pt>
                  <c:pt idx="5">
                    <c:v>2017-08-07</c:v>
                  </c:pt>
                  <c:pt idx="6">
                    <c:v>2017-08-08</c:v>
                  </c:pt>
                  <c:pt idx="7">
                    <c:v>2017-08-09</c:v>
                  </c:pt>
                  <c:pt idx="8">
                    <c:v>2017-08-10</c:v>
                  </c:pt>
                  <c:pt idx="9">
                    <c:v>2017-08-11</c:v>
                  </c:pt>
                  <c:pt idx="10">
                    <c:v>2017-08-14</c:v>
                  </c:pt>
                  <c:pt idx="11">
                    <c:v>2017-08-15</c:v>
                  </c:pt>
                  <c:pt idx="12">
                    <c:v>2017-08-16</c:v>
                  </c:pt>
                  <c:pt idx="13">
                    <c:v>2017-08-17</c:v>
                  </c:pt>
                  <c:pt idx="14">
                    <c:v>2017-08-18</c:v>
                  </c:pt>
                  <c:pt idx="15">
                    <c:v>2017-08-21</c:v>
                  </c:pt>
                  <c:pt idx="16">
                    <c:v>2017-08-22</c:v>
                  </c:pt>
                  <c:pt idx="17">
                    <c:v>2017-08-23</c:v>
                  </c:pt>
                  <c:pt idx="18">
                    <c:v>2017-08-24</c:v>
                  </c:pt>
                  <c:pt idx="19">
                    <c:v>2017-08-25</c:v>
                  </c:pt>
                  <c:pt idx="20">
                    <c:v>2017-08-28</c:v>
                  </c:pt>
                  <c:pt idx="21">
                    <c:v>2017-08-29</c:v>
                  </c:pt>
                  <c:pt idx="22">
                    <c:v>2017-08-30</c:v>
                  </c:pt>
                  <c:pt idx="23">
                    <c:v>2017-08-31</c:v>
                  </c:pt>
                  <c:pt idx="24">
                    <c:v>2017-09-01</c:v>
                  </c:pt>
                  <c:pt idx="25">
                    <c:v>2017-09-05</c:v>
                  </c:pt>
                  <c:pt idx="26">
                    <c:v>2017-09-06</c:v>
                  </c:pt>
                  <c:pt idx="27">
                    <c:v>2017-09-07</c:v>
                  </c:pt>
                  <c:pt idx="28">
                    <c:v>2017-09-08</c:v>
                  </c:pt>
                  <c:pt idx="29">
                    <c:v>2017-09-11</c:v>
                  </c:pt>
                  <c:pt idx="30">
                    <c:v>2017-09-12</c:v>
                  </c:pt>
                  <c:pt idx="31">
                    <c:v>2017-09-13</c:v>
                  </c:pt>
                  <c:pt idx="32">
                    <c:v>2017-09-14</c:v>
                  </c:pt>
                  <c:pt idx="33">
                    <c:v>2017-09-15</c:v>
                  </c:pt>
                  <c:pt idx="34">
                    <c:v>2017-09-18</c:v>
                  </c:pt>
                  <c:pt idx="35">
                    <c:v>2017-09-19</c:v>
                  </c:pt>
                  <c:pt idx="36">
                    <c:v>2017-09-20</c:v>
                  </c:pt>
                  <c:pt idx="37">
                    <c:v>2017-09-21</c:v>
                  </c:pt>
                  <c:pt idx="38">
                    <c:v>2017-09-22</c:v>
                  </c:pt>
                  <c:pt idx="39">
                    <c:v>2017-09-25</c:v>
                  </c:pt>
                  <c:pt idx="40">
                    <c:v>2017-09-26</c:v>
                  </c:pt>
                  <c:pt idx="41">
                    <c:v>2017-09-27</c:v>
                  </c:pt>
                  <c:pt idx="42">
                    <c:v>2017-09-28</c:v>
                  </c:pt>
                  <c:pt idx="43">
                    <c:v>2017-09-29</c:v>
                  </c:pt>
                  <c:pt idx="44">
                    <c:v>2017-10-02</c:v>
                  </c:pt>
                  <c:pt idx="45">
                    <c:v>2017-10-03</c:v>
                  </c:pt>
                  <c:pt idx="46">
                    <c:v>2017-10-04</c:v>
                  </c:pt>
                  <c:pt idx="47">
                    <c:v>2017-10-05</c:v>
                  </c:pt>
                  <c:pt idx="48">
                    <c:v>2017-10-06</c:v>
                  </c:pt>
                  <c:pt idx="49">
                    <c:v>2017-10-09</c:v>
                  </c:pt>
                  <c:pt idx="50">
                    <c:v>2017-10-10</c:v>
                  </c:pt>
                  <c:pt idx="51">
                    <c:v>2017-10-11</c:v>
                  </c:pt>
                </c:lvl>
                <c:lvl>
                  <c:pt idx="0">
                    <c:v>Estimation</c:v>
                  </c:pt>
                  <c:pt idx="37">
                    <c:v>Forecasting</c:v>
                  </c:pt>
                </c:lvl>
              </c:multiLvlStrCache>
            </c:multiLvlStrRef>
          </c:cat>
          <c:val>
            <c:numRef>
              <c:f>data!$I$4:$I$55</c:f>
              <c:numCache>
                <c:formatCode>0.00</c:formatCode>
                <c:ptCount val="52"/>
                <c:pt idx="0">
                  <c:v>-4.813483986878893</c:v>
                </c:pt>
                <c:pt idx="1">
                  <c:v>-3.260709983291894</c:v>
                </c:pt>
                <c:pt idx="2">
                  <c:v>-2.355211098268424</c:v>
                </c:pt>
                <c:pt idx="3">
                  <c:v>-1.537457899396318</c:v>
                </c:pt>
                <c:pt idx="4">
                  <c:v>-1.29248139508097</c:v>
                </c:pt>
                <c:pt idx="5">
                  <c:v>-0.505408925410177</c:v>
                </c:pt>
                <c:pt idx="6">
                  <c:v>-0.268060674852835</c:v>
                </c:pt>
                <c:pt idx="7">
                  <c:v>-0.336051961932554</c:v>
                </c:pt>
                <c:pt idx="8">
                  <c:v>-0.862208679602206</c:v>
                </c:pt>
                <c:pt idx="9">
                  <c:v>-0.965550229872851</c:v>
                </c:pt>
                <c:pt idx="10">
                  <c:v>-0.641875220228372</c:v>
                </c:pt>
                <c:pt idx="11">
                  <c:v>-0.365970688058735</c:v>
                </c:pt>
                <c:pt idx="12">
                  <c:v>0.238617792819054</c:v>
                </c:pt>
                <c:pt idx="13">
                  <c:v>0.527131582889932</c:v>
                </c:pt>
                <c:pt idx="14">
                  <c:v>0.261863309937725</c:v>
                </c:pt>
                <c:pt idx="15">
                  <c:v>-0.542147785344681</c:v>
                </c:pt>
                <c:pt idx="16">
                  <c:v>0.0647897933096966</c:v>
                </c:pt>
                <c:pt idx="17">
                  <c:v>0.236679156491896</c:v>
                </c:pt>
                <c:pt idx="18">
                  <c:v>0.88261950931359</c:v>
                </c:pt>
                <c:pt idx="19">
                  <c:v>0.929220360083625</c:v>
                </c:pt>
                <c:pt idx="20">
                  <c:v>1.059494632486675</c:v>
                </c:pt>
                <c:pt idx="21">
                  <c:v>0.547689813292784</c:v>
                </c:pt>
                <c:pt idx="22">
                  <c:v>0.614399025936981</c:v>
                </c:pt>
                <c:pt idx="23">
                  <c:v>1.479468616171537</c:v>
                </c:pt>
                <c:pt idx="24">
                  <c:v>2.099351348363503</c:v>
                </c:pt>
                <c:pt idx="25">
                  <c:v>2.046495223350141</c:v>
                </c:pt>
                <c:pt idx="26">
                  <c:v>1.57797975847251</c:v>
                </c:pt>
                <c:pt idx="27">
                  <c:v>1.333113725989071</c:v>
                </c:pt>
                <c:pt idx="28">
                  <c:v>0.181043106840888</c:v>
                </c:pt>
                <c:pt idx="29">
                  <c:v>-0.149913100858413</c:v>
                </c:pt>
                <c:pt idx="30">
                  <c:v>0.321739671291039</c:v>
                </c:pt>
                <c:pt idx="31">
                  <c:v>0.75378709644458</c:v>
                </c:pt>
                <c:pt idx="32">
                  <c:v>-0.00345008010750691</c:v>
                </c:pt>
                <c:pt idx="33">
                  <c:v>-0.135858722148518</c:v>
                </c:pt>
                <c:pt idx="34">
                  <c:v>-0.629341841684409</c:v>
                </c:pt>
                <c:pt idx="35">
                  <c:v>-0.665983734534969</c:v>
                </c:pt>
                <c:pt idx="36">
                  <c:v>-0.318900751405696</c:v>
                </c:pt>
                <c:pt idx="37">
                  <c:v>-0.318900751405696</c:v>
                </c:pt>
                <c:pt idx="38">
                  <c:v>-0.318900751405696</c:v>
                </c:pt>
                <c:pt idx="39">
                  <c:v>-0.318900751405696</c:v>
                </c:pt>
                <c:pt idx="40">
                  <c:v>-0.318900751405696</c:v>
                </c:pt>
                <c:pt idx="41">
                  <c:v>-0.318900751405696</c:v>
                </c:pt>
                <c:pt idx="42">
                  <c:v>-0.318900751405696</c:v>
                </c:pt>
                <c:pt idx="43">
                  <c:v>-0.318900751405696</c:v>
                </c:pt>
                <c:pt idx="44">
                  <c:v>-0.318900751405696</c:v>
                </c:pt>
                <c:pt idx="45">
                  <c:v>-0.318900751405696</c:v>
                </c:pt>
                <c:pt idx="46">
                  <c:v>-0.318900751405696</c:v>
                </c:pt>
                <c:pt idx="47">
                  <c:v>-0.318900751405696</c:v>
                </c:pt>
                <c:pt idx="48">
                  <c:v>-0.318900751405696</c:v>
                </c:pt>
                <c:pt idx="49">
                  <c:v>-0.318900751405696</c:v>
                </c:pt>
                <c:pt idx="50">
                  <c:v>-0.318900751405696</c:v>
                </c:pt>
                <c:pt idx="51">
                  <c:v>-0.318900751405696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data!$J$1:$J$2</c:f>
              <c:strCache>
                <c:ptCount val="2"/>
                <c:pt idx="0">
                  <c:v>Autoregressive</c:v>
                </c:pt>
                <c:pt idx="1">
                  <c:v>0.60</c:v>
                </c:pt>
              </c:strCache>
            </c:strRef>
          </c:tx>
          <c:marker>
            <c:symbol val="none"/>
          </c:marker>
          <c:cat>
            <c:multiLvlStrRef>
              <c:f>data!$B$4:$C$55</c:f>
              <c:multiLvlStrCache>
                <c:ptCount val="52"/>
                <c:lvl>
                  <c:pt idx="0">
                    <c:v>2017-07-31</c:v>
                  </c:pt>
                  <c:pt idx="1">
                    <c:v>2017-08-01</c:v>
                  </c:pt>
                  <c:pt idx="2">
                    <c:v>2017-08-02</c:v>
                  </c:pt>
                  <c:pt idx="3">
                    <c:v>2017-08-03</c:v>
                  </c:pt>
                  <c:pt idx="4">
                    <c:v>2017-08-04</c:v>
                  </c:pt>
                  <c:pt idx="5">
                    <c:v>2017-08-07</c:v>
                  </c:pt>
                  <c:pt idx="6">
                    <c:v>2017-08-08</c:v>
                  </c:pt>
                  <c:pt idx="7">
                    <c:v>2017-08-09</c:v>
                  </c:pt>
                  <c:pt idx="8">
                    <c:v>2017-08-10</c:v>
                  </c:pt>
                  <c:pt idx="9">
                    <c:v>2017-08-11</c:v>
                  </c:pt>
                  <c:pt idx="10">
                    <c:v>2017-08-14</c:v>
                  </c:pt>
                  <c:pt idx="11">
                    <c:v>2017-08-15</c:v>
                  </c:pt>
                  <c:pt idx="12">
                    <c:v>2017-08-16</c:v>
                  </c:pt>
                  <c:pt idx="13">
                    <c:v>2017-08-17</c:v>
                  </c:pt>
                  <c:pt idx="14">
                    <c:v>2017-08-18</c:v>
                  </c:pt>
                  <c:pt idx="15">
                    <c:v>2017-08-21</c:v>
                  </c:pt>
                  <c:pt idx="16">
                    <c:v>2017-08-22</c:v>
                  </c:pt>
                  <c:pt idx="17">
                    <c:v>2017-08-23</c:v>
                  </c:pt>
                  <c:pt idx="18">
                    <c:v>2017-08-24</c:v>
                  </c:pt>
                  <c:pt idx="19">
                    <c:v>2017-08-25</c:v>
                  </c:pt>
                  <c:pt idx="20">
                    <c:v>2017-08-28</c:v>
                  </c:pt>
                  <c:pt idx="21">
                    <c:v>2017-08-29</c:v>
                  </c:pt>
                  <c:pt idx="22">
                    <c:v>2017-08-30</c:v>
                  </c:pt>
                  <c:pt idx="23">
                    <c:v>2017-08-31</c:v>
                  </c:pt>
                  <c:pt idx="24">
                    <c:v>2017-09-01</c:v>
                  </c:pt>
                  <c:pt idx="25">
                    <c:v>2017-09-05</c:v>
                  </c:pt>
                  <c:pt idx="26">
                    <c:v>2017-09-06</c:v>
                  </c:pt>
                  <c:pt idx="27">
                    <c:v>2017-09-07</c:v>
                  </c:pt>
                  <c:pt idx="28">
                    <c:v>2017-09-08</c:v>
                  </c:pt>
                  <c:pt idx="29">
                    <c:v>2017-09-11</c:v>
                  </c:pt>
                  <c:pt idx="30">
                    <c:v>2017-09-12</c:v>
                  </c:pt>
                  <c:pt idx="31">
                    <c:v>2017-09-13</c:v>
                  </c:pt>
                  <c:pt idx="32">
                    <c:v>2017-09-14</c:v>
                  </c:pt>
                  <c:pt idx="33">
                    <c:v>2017-09-15</c:v>
                  </c:pt>
                  <c:pt idx="34">
                    <c:v>2017-09-18</c:v>
                  </c:pt>
                  <c:pt idx="35">
                    <c:v>2017-09-19</c:v>
                  </c:pt>
                  <c:pt idx="36">
                    <c:v>2017-09-20</c:v>
                  </c:pt>
                  <c:pt idx="37">
                    <c:v>2017-09-21</c:v>
                  </c:pt>
                  <c:pt idx="38">
                    <c:v>2017-09-22</c:v>
                  </c:pt>
                  <c:pt idx="39">
                    <c:v>2017-09-25</c:v>
                  </c:pt>
                  <c:pt idx="40">
                    <c:v>2017-09-26</c:v>
                  </c:pt>
                  <c:pt idx="41">
                    <c:v>2017-09-27</c:v>
                  </c:pt>
                  <c:pt idx="42">
                    <c:v>2017-09-28</c:v>
                  </c:pt>
                  <c:pt idx="43">
                    <c:v>2017-09-29</c:v>
                  </c:pt>
                  <c:pt idx="44">
                    <c:v>2017-10-02</c:v>
                  </c:pt>
                  <c:pt idx="45">
                    <c:v>2017-10-03</c:v>
                  </c:pt>
                  <c:pt idx="46">
                    <c:v>2017-10-04</c:v>
                  </c:pt>
                  <c:pt idx="47">
                    <c:v>2017-10-05</c:v>
                  </c:pt>
                  <c:pt idx="48">
                    <c:v>2017-10-06</c:v>
                  </c:pt>
                  <c:pt idx="49">
                    <c:v>2017-10-09</c:v>
                  </c:pt>
                  <c:pt idx="50">
                    <c:v>2017-10-10</c:v>
                  </c:pt>
                  <c:pt idx="51">
                    <c:v>2017-10-11</c:v>
                  </c:pt>
                </c:lvl>
                <c:lvl>
                  <c:pt idx="0">
                    <c:v>Estimation</c:v>
                  </c:pt>
                  <c:pt idx="37">
                    <c:v>Forecasting</c:v>
                  </c:pt>
                </c:lvl>
              </c:multiLvlStrCache>
            </c:multiLvlStrRef>
          </c:cat>
          <c:val>
            <c:numRef>
              <c:f>data!$J$4:$J$55</c:f>
              <c:numCache>
                <c:formatCode>0.00</c:formatCode>
                <c:ptCount val="52"/>
                <c:pt idx="0">
                  <c:v>-4.813483986878893</c:v>
                </c:pt>
                <c:pt idx="1">
                  <c:v>-2.888090392127335</c:v>
                </c:pt>
                <c:pt idx="2">
                  <c:v>-1.024761587822937</c:v>
                </c:pt>
                <c:pt idx="3">
                  <c:v>-0.869827327946972</c:v>
                </c:pt>
                <c:pt idx="4">
                  <c:v>-0.431822820314527</c:v>
                </c:pt>
                <c:pt idx="5">
                  <c:v>-0.628502934459374</c:v>
                </c:pt>
                <c:pt idx="6">
                  <c:v>0.16899812655637</c:v>
                </c:pt>
                <c:pt idx="7">
                  <c:v>-0.0184274545772965</c:v>
                </c:pt>
                <c:pt idx="8">
                  <c:v>-0.242425949407363</c:v>
                </c:pt>
                <c:pt idx="9">
                  <c:v>-0.833019238363115</c:v>
                </c:pt>
                <c:pt idx="10">
                  <c:v>-0.641335068086097</c:v>
                </c:pt>
                <c:pt idx="11">
                  <c:v>-0.190920126350336</c:v>
                </c:pt>
                <c:pt idx="12">
                  <c:v>-0.0540396935334585</c:v>
                </c:pt>
                <c:pt idx="13">
                  <c:v>0.505923764218106</c:v>
                </c:pt>
                <c:pt idx="14">
                  <c:v>0.489387223776485</c:v>
                </c:pt>
                <c:pt idx="15">
                  <c:v>-0.00204297780868934</c:v>
                </c:pt>
                <c:pt idx="16">
                  <c:v>-0.807695328376252</c:v>
                </c:pt>
                <c:pt idx="17">
                  <c:v>0.403036423178445</c:v>
                </c:pt>
                <c:pt idx="18">
                  <c:v>0.245141111804457</c:v>
                </c:pt>
                <c:pt idx="19">
                  <c:v>0.917135917281171</c:v>
                </c:pt>
                <c:pt idx="20">
                  <c:v>0.585492726512196</c:v>
                </c:pt>
                <c:pt idx="21">
                  <c:v>0.713861342933835</c:v>
                </c:pt>
                <c:pt idx="22">
                  <c:v>0.0215309964593359</c:v>
                </c:pt>
                <c:pt idx="23">
                  <c:v>0.408664943148707</c:v>
                </c:pt>
                <c:pt idx="24">
                  <c:v>1.406722923843655</c:v>
                </c:pt>
                <c:pt idx="25">
                  <c:v>1.631540448333282</c:v>
                </c:pt>
                <c:pt idx="26">
                  <c:v>1.196183459002067</c:v>
                </c:pt>
                <c:pt idx="27">
                  <c:v>0.665678576156927</c:v>
                </c:pt>
                <c:pt idx="28">
                  <c:v>0.652948616103379</c:v>
                </c:pt>
                <c:pt idx="29">
                  <c:v>-0.582616507384377</c:v>
                </c:pt>
                <c:pt idx="30">
                  <c:v>-0.288521585134629</c:v>
                </c:pt>
                <c:pt idx="31">
                  <c:v>0.476035466064295</c:v>
                </c:pt>
                <c:pt idx="32">
                  <c:v>0.711500712958872</c:v>
                </c:pt>
                <c:pt idx="33">
                  <c:v>-0.456412353995756</c:v>
                </c:pt>
                <c:pt idx="34">
                  <c:v>-0.160960418513718</c:v>
                </c:pt>
                <c:pt idx="35">
                  <c:v>-0.673694976732179</c:v>
                </c:pt>
                <c:pt idx="36">
                  <c:v>-0.421575376431318</c:v>
                </c:pt>
                <c:pt idx="37">
                  <c:v>0.0169093390341458</c:v>
                </c:pt>
                <c:pt idx="38">
                  <c:v>0.0101456034204875</c:v>
                </c:pt>
                <c:pt idx="39">
                  <c:v>0.00608736205229249</c:v>
                </c:pt>
                <c:pt idx="40">
                  <c:v>0.0036524172313755</c:v>
                </c:pt>
                <c:pt idx="41">
                  <c:v>0.0021914503388253</c:v>
                </c:pt>
                <c:pt idx="42">
                  <c:v>0.00131487020329518</c:v>
                </c:pt>
                <c:pt idx="43">
                  <c:v>0.000788922121977107</c:v>
                </c:pt>
                <c:pt idx="44">
                  <c:v>0.000473353273186264</c:v>
                </c:pt>
                <c:pt idx="45">
                  <c:v>0.000284011963911758</c:v>
                </c:pt>
                <c:pt idx="46">
                  <c:v>0.000170407178347055</c:v>
                </c:pt>
                <c:pt idx="47">
                  <c:v>0.000102244307008233</c:v>
                </c:pt>
                <c:pt idx="48">
                  <c:v>6.13465842049398E-5</c:v>
                </c:pt>
                <c:pt idx="49">
                  <c:v>3.68079505229639E-5</c:v>
                </c:pt>
                <c:pt idx="50">
                  <c:v>2.20847703137783E-5</c:v>
                </c:pt>
                <c:pt idx="51">
                  <c:v>1.3250862188267E-5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returns</c:v>
                </c:pt>
              </c:strCache>
            </c:strRef>
          </c:tx>
          <c:marker>
            <c:symbol val="none"/>
          </c:marker>
          <c:cat>
            <c:multiLvlStrRef>
              <c:f>data!$B$4:$C$55</c:f>
              <c:multiLvlStrCache>
                <c:ptCount val="52"/>
                <c:lvl>
                  <c:pt idx="0">
                    <c:v>2017-07-31</c:v>
                  </c:pt>
                  <c:pt idx="1">
                    <c:v>2017-08-01</c:v>
                  </c:pt>
                  <c:pt idx="2">
                    <c:v>2017-08-02</c:v>
                  </c:pt>
                  <c:pt idx="3">
                    <c:v>2017-08-03</c:v>
                  </c:pt>
                  <c:pt idx="4">
                    <c:v>2017-08-04</c:v>
                  </c:pt>
                  <c:pt idx="5">
                    <c:v>2017-08-07</c:v>
                  </c:pt>
                  <c:pt idx="6">
                    <c:v>2017-08-08</c:v>
                  </c:pt>
                  <c:pt idx="7">
                    <c:v>2017-08-09</c:v>
                  </c:pt>
                  <c:pt idx="8">
                    <c:v>2017-08-10</c:v>
                  </c:pt>
                  <c:pt idx="9">
                    <c:v>2017-08-11</c:v>
                  </c:pt>
                  <c:pt idx="10">
                    <c:v>2017-08-14</c:v>
                  </c:pt>
                  <c:pt idx="11">
                    <c:v>2017-08-15</c:v>
                  </c:pt>
                  <c:pt idx="12">
                    <c:v>2017-08-16</c:v>
                  </c:pt>
                  <c:pt idx="13">
                    <c:v>2017-08-17</c:v>
                  </c:pt>
                  <c:pt idx="14">
                    <c:v>2017-08-18</c:v>
                  </c:pt>
                  <c:pt idx="15">
                    <c:v>2017-08-21</c:v>
                  </c:pt>
                  <c:pt idx="16">
                    <c:v>2017-08-22</c:v>
                  </c:pt>
                  <c:pt idx="17">
                    <c:v>2017-08-23</c:v>
                  </c:pt>
                  <c:pt idx="18">
                    <c:v>2017-08-24</c:v>
                  </c:pt>
                  <c:pt idx="19">
                    <c:v>2017-08-25</c:v>
                  </c:pt>
                  <c:pt idx="20">
                    <c:v>2017-08-28</c:v>
                  </c:pt>
                  <c:pt idx="21">
                    <c:v>2017-08-29</c:v>
                  </c:pt>
                  <c:pt idx="22">
                    <c:v>2017-08-30</c:v>
                  </c:pt>
                  <c:pt idx="23">
                    <c:v>2017-08-31</c:v>
                  </c:pt>
                  <c:pt idx="24">
                    <c:v>2017-09-01</c:v>
                  </c:pt>
                  <c:pt idx="25">
                    <c:v>2017-09-05</c:v>
                  </c:pt>
                  <c:pt idx="26">
                    <c:v>2017-09-06</c:v>
                  </c:pt>
                  <c:pt idx="27">
                    <c:v>2017-09-07</c:v>
                  </c:pt>
                  <c:pt idx="28">
                    <c:v>2017-09-08</c:v>
                  </c:pt>
                  <c:pt idx="29">
                    <c:v>2017-09-11</c:v>
                  </c:pt>
                  <c:pt idx="30">
                    <c:v>2017-09-12</c:v>
                  </c:pt>
                  <c:pt idx="31">
                    <c:v>2017-09-13</c:v>
                  </c:pt>
                  <c:pt idx="32">
                    <c:v>2017-09-14</c:v>
                  </c:pt>
                  <c:pt idx="33">
                    <c:v>2017-09-15</c:v>
                  </c:pt>
                  <c:pt idx="34">
                    <c:v>2017-09-18</c:v>
                  </c:pt>
                  <c:pt idx="35">
                    <c:v>2017-09-19</c:v>
                  </c:pt>
                  <c:pt idx="36">
                    <c:v>2017-09-20</c:v>
                  </c:pt>
                  <c:pt idx="37">
                    <c:v>2017-09-21</c:v>
                  </c:pt>
                  <c:pt idx="38">
                    <c:v>2017-09-22</c:v>
                  </c:pt>
                  <c:pt idx="39">
                    <c:v>2017-09-25</c:v>
                  </c:pt>
                  <c:pt idx="40">
                    <c:v>2017-09-26</c:v>
                  </c:pt>
                  <c:pt idx="41">
                    <c:v>2017-09-27</c:v>
                  </c:pt>
                  <c:pt idx="42">
                    <c:v>2017-09-28</c:v>
                  </c:pt>
                  <c:pt idx="43">
                    <c:v>2017-09-29</c:v>
                  </c:pt>
                  <c:pt idx="44">
                    <c:v>2017-10-02</c:v>
                  </c:pt>
                  <c:pt idx="45">
                    <c:v>2017-10-03</c:v>
                  </c:pt>
                  <c:pt idx="46">
                    <c:v>2017-10-04</c:v>
                  </c:pt>
                  <c:pt idx="47">
                    <c:v>2017-10-05</c:v>
                  </c:pt>
                  <c:pt idx="48">
                    <c:v>2017-10-06</c:v>
                  </c:pt>
                  <c:pt idx="49">
                    <c:v>2017-10-09</c:v>
                  </c:pt>
                  <c:pt idx="50">
                    <c:v>2017-10-10</c:v>
                  </c:pt>
                  <c:pt idx="51">
                    <c:v>2017-10-11</c:v>
                  </c:pt>
                </c:lvl>
                <c:lvl>
                  <c:pt idx="0">
                    <c:v>Estimation</c:v>
                  </c:pt>
                  <c:pt idx="37">
                    <c:v>Forecasting</c:v>
                  </c:pt>
                </c:lvl>
              </c:multiLvlStrCache>
            </c:multiLvlStrRef>
          </c:cat>
          <c:val>
            <c:numRef>
              <c:f>data!$E$4:$E$55</c:f>
              <c:numCache>
                <c:formatCode>0\.0</c:formatCode>
                <c:ptCount val="52"/>
                <c:pt idx="0">
                  <c:v>-4.813483986878893</c:v>
                </c:pt>
                <c:pt idx="1">
                  <c:v>-1.707935979704896</c:v>
                </c:pt>
                <c:pt idx="2">
                  <c:v>-1.449712213244954</c:v>
                </c:pt>
                <c:pt idx="3">
                  <c:v>-0.719704700524211</c:v>
                </c:pt>
                <c:pt idx="4">
                  <c:v>-1.047504890765623</c:v>
                </c:pt>
                <c:pt idx="5">
                  <c:v>0.281663544260617</c:v>
                </c:pt>
                <c:pt idx="6">
                  <c:v>-0.0307124242954943</c:v>
                </c:pt>
                <c:pt idx="7">
                  <c:v>-0.404043249012272</c:v>
                </c:pt>
                <c:pt idx="8">
                  <c:v>-1.388365397271858</c:v>
                </c:pt>
                <c:pt idx="9">
                  <c:v>-1.068891780143495</c:v>
                </c:pt>
                <c:pt idx="10">
                  <c:v>-0.318200210583893</c:v>
                </c:pt>
                <c:pt idx="11">
                  <c:v>-0.0900661558890975</c:v>
                </c:pt>
                <c:pt idx="12">
                  <c:v>0.843206273696843</c:v>
                </c:pt>
                <c:pt idx="13">
                  <c:v>0.815645372960809</c:v>
                </c:pt>
                <c:pt idx="14">
                  <c:v>-0.00340496301448223</c:v>
                </c:pt>
                <c:pt idx="15">
                  <c:v>-1.346158880627087</c:v>
                </c:pt>
                <c:pt idx="16">
                  <c:v>0.671727371964074</c:v>
                </c:pt>
                <c:pt idx="17">
                  <c:v>0.408568519674095</c:v>
                </c:pt>
                <c:pt idx="18">
                  <c:v>1.528559862135285</c:v>
                </c:pt>
                <c:pt idx="19">
                  <c:v>0.97582121085366</c:v>
                </c:pt>
                <c:pt idx="20">
                  <c:v>1.189768904889725</c:v>
                </c:pt>
                <c:pt idx="21">
                  <c:v>0.0358849940988931</c:v>
                </c:pt>
                <c:pt idx="22">
                  <c:v>0.681108238581178</c:v>
                </c:pt>
                <c:pt idx="23">
                  <c:v>2.344538206406092</c:v>
                </c:pt>
                <c:pt idx="24">
                  <c:v>2.71923408055547</c:v>
                </c:pt>
                <c:pt idx="25">
                  <c:v>1.993639098336779</c:v>
                </c:pt>
                <c:pt idx="26">
                  <c:v>1.109464293594879</c:v>
                </c:pt>
                <c:pt idx="27">
                  <c:v>1.088247693505632</c:v>
                </c:pt>
                <c:pt idx="28">
                  <c:v>-0.971027512307295</c:v>
                </c:pt>
                <c:pt idx="29">
                  <c:v>-0.480869308557715</c:v>
                </c:pt>
                <c:pt idx="30">
                  <c:v>0.793392443440492</c:v>
                </c:pt>
                <c:pt idx="31">
                  <c:v>1.185834521598121</c:v>
                </c:pt>
                <c:pt idx="32">
                  <c:v>-0.760687256659594</c:v>
                </c:pt>
                <c:pt idx="33">
                  <c:v>-0.26826736418953</c:v>
                </c:pt>
                <c:pt idx="34">
                  <c:v>-1.122824961220299</c:v>
                </c:pt>
                <c:pt idx="35">
                  <c:v>-0.70262562738553</c:v>
                </c:pt>
                <c:pt idx="36">
                  <c:v>0.0281822317235764</c:v>
                </c:pt>
                <c:pt idx="37">
                  <c:v>1.194541573609868</c:v>
                </c:pt>
                <c:pt idx="38">
                  <c:v>1.295638700436978</c:v>
                </c:pt>
                <c:pt idx="39">
                  <c:v>1.054593147905518</c:v>
                </c:pt>
                <c:pt idx="40">
                  <c:v>0.734578045822591</c:v>
                </c:pt>
                <c:pt idx="41">
                  <c:v>1.780556425436945</c:v>
                </c:pt>
                <c:pt idx="42">
                  <c:v>2.216253379457715</c:v>
                </c:pt>
                <c:pt idx="43">
                  <c:v>3.644561499219449</c:v>
                </c:pt>
                <c:pt idx="44">
                  <c:v>3.851325125735709</c:v>
                </c:pt>
                <c:pt idx="45">
                  <c:v>3.902870687437058</c:v>
                </c:pt>
                <c:pt idx="46">
                  <c:v>1.162627887840621</c:v>
                </c:pt>
                <c:pt idx="47">
                  <c:v>2.536183760110592</c:v>
                </c:pt>
                <c:pt idx="48">
                  <c:v>2.44560398658286</c:v>
                </c:pt>
                <c:pt idx="49">
                  <c:v>2.863100698992664</c:v>
                </c:pt>
                <c:pt idx="50">
                  <c:v>1.938688502839796</c:v>
                </c:pt>
                <c:pt idx="51">
                  <c:v>4.276077075349064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135584"/>
        <c:axId val="1775123440"/>
      </c:lineChart>
      <c:catAx>
        <c:axId val="177513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5123440"/>
        <c:crossesAt val="-5.0"/>
        <c:auto val="1"/>
        <c:lblAlgn val="ctr"/>
        <c:lblOffset val="100"/>
        <c:tickMarkSkip val="5"/>
        <c:noMultiLvlLbl val="0"/>
      </c:catAx>
      <c:valAx>
        <c:axId val="1775123440"/>
        <c:scaling>
          <c:orientation val="minMax"/>
          <c:min val="-5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751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14</xdr:row>
      <xdr:rowOff>180340</xdr:rowOff>
    </xdr:from>
    <xdr:to>
      <xdr:col>23</xdr:col>
      <xdr:colOff>607060</xdr:colOff>
      <xdr:row>48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J3" sqref="J3"/>
    </sheetView>
  </sheetViews>
  <sheetFormatPr baseColWidth="10" defaultColWidth="8.83203125" defaultRowHeight="15" x14ac:dyDescent="0.2"/>
  <cols>
    <col min="1" max="1" width="13.5" bestFit="1" customWidth="1"/>
    <col min="2" max="2" width="11.1640625" customWidth="1"/>
    <col min="3" max="3" width="13.5" customWidth="1"/>
    <col min="4" max="4" width="12.6640625" bestFit="1" customWidth="1"/>
    <col min="5" max="5" width="11" style="14" customWidth="1"/>
    <col min="6" max="6" width="13" style="14" bestFit="1" customWidth="1"/>
    <col min="7" max="7" width="12.5" style="14" customWidth="1"/>
    <col min="8" max="8" width="12.1640625" customWidth="1"/>
    <col min="9" max="9" width="14.33203125" customWidth="1"/>
    <col min="10" max="10" width="14.5" customWidth="1"/>
  </cols>
  <sheetData>
    <row r="1" spans="1:17" ht="31.5" customHeight="1" thickBot="1" x14ac:dyDescent="0.25">
      <c r="A1" s="3"/>
      <c r="B1" s="3"/>
      <c r="C1" s="3"/>
      <c r="G1" s="13"/>
      <c r="H1" s="4" t="s">
        <v>2</v>
      </c>
      <c r="I1" s="4" t="s">
        <v>3</v>
      </c>
      <c r="J1" s="4" t="s">
        <v>4</v>
      </c>
      <c r="L1" s="13" t="s">
        <v>8</v>
      </c>
      <c r="M1" s="13"/>
      <c r="N1" s="13"/>
    </row>
    <row r="2" spans="1:17" x14ac:dyDescent="0.2">
      <c r="C2" s="5" t="s">
        <v>5</v>
      </c>
      <c r="D2" s="17" t="s">
        <v>11</v>
      </c>
      <c r="E2" s="19" t="s">
        <v>12</v>
      </c>
      <c r="F2" s="18" t="s">
        <v>14</v>
      </c>
      <c r="G2" s="19" t="s">
        <v>12</v>
      </c>
      <c r="H2" s="6">
        <f>INT(H3)</f>
        <v>4</v>
      </c>
      <c r="I2" s="6">
        <v>0.5</v>
      </c>
      <c r="J2" s="7">
        <v>0.6</v>
      </c>
    </row>
    <row r="3" spans="1:17" ht="16" thickBot="1" x14ac:dyDescent="0.25">
      <c r="C3" s="1" t="s">
        <v>9</v>
      </c>
      <c r="D3" s="2"/>
      <c r="E3" s="20" t="s">
        <v>13</v>
      </c>
      <c r="F3" s="16" t="s">
        <v>13</v>
      </c>
      <c r="G3" s="20" t="s">
        <v>14</v>
      </c>
      <c r="H3" s="2">
        <v>4</v>
      </c>
      <c r="I3" s="2"/>
      <c r="J3" s="8"/>
    </row>
    <row r="4" spans="1:17" x14ac:dyDescent="0.2">
      <c r="A4" s="10">
        <v>1</v>
      </c>
      <c r="B4" s="26" t="s">
        <v>0</v>
      </c>
      <c r="C4" s="27">
        <v>42947</v>
      </c>
      <c r="D4" s="29">
        <v>-5.2177374188481451</v>
      </c>
      <c r="E4" s="28">
        <f>D4-AVERAGE(D$4:D$40)</f>
        <v>-4.813483986878893</v>
      </c>
      <c r="F4" s="28">
        <f>D4^2</f>
        <v>27.224783772048102</v>
      </c>
      <c r="G4" s="28">
        <f>F4-AVERAGE(F$4:F$40)</f>
        <v>25.247873242439546</v>
      </c>
      <c r="H4" s="11">
        <f>E4</f>
        <v>-4.813483986878893</v>
      </c>
      <c r="I4" s="11">
        <f>E4</f>
        <v>-4.813483986878893</v>
      </c>
      <c r="J4" s="11">
        <f>E4</f>
        <v>-4.813483986878893</v>
      </c>
      <c r="L4">
        <f>($E4-H4)^2</f>
        <v>0</v>
      </c>
      <c r="M4">
        <f>($E4-I4)^2</f>
        <v>0</v>
      </c>
      <c r="N4">
        <f>($E4-J4)^2</f>
        <v>0</v>
      </c>
      <c r="O4">
        <f>AVERAGE(L4:N4)</f>
        <v>0</v>
      </c>
      <c r="Q4" s="9"/>
    </row>
    <row r="5" spans="1:17" x14ac:dyDescent="0.2">
      <c r="A5">
        <v>2</v>
      </c>
      <c r="B5" s="26"/>
      <c r="C5" s="27">
        <v>42948</v>
      </c>
      <c r="D5" s="29">
        <v>-2.112189411674148</v>
      </c>
      <c r="E5" s="28">
        <f t="shared" ref="E5:E55" si="0">D5-AVERAGE(D$4:D$40)</f>
        <v>-1.7079359797048959</v>
      </c>
      <c r="F5" s="28">
        <f t="shared" ref="F5:F55" si="1">D5^2</f>
        <v>4.4613441107883833</v>
      </c>
      <c r="G5" s="28">
        <f t="shared" ref="G5:G55" si="2">F5-AVERAGE(F$4:F$40)</f>
        <v>2.4844335811798257</v>
      </c>
      <c r="H5" s="12">
        <f>IF($A5&gt;=$H$2,AVERAGE($E5:INDEX($E$4:$E5,$A5-$H$2+1)),$E5)</f>
        <v>-1.7079359797048959</v>
      </c>
      <c r="I5" s="12">
        <f>(1-$I$2)*I4+$I$2*E5</f>
        <v>-3.2607099832918944</v>
      </c>
      <c r="J5" s="12">
        <f>$J$2*E4</f>
        <v>-2.8880903921273355</v>
      </c>
      <c r="L5">
        <f t="shared" ref="L5:L55" si="3">($E5-H5)^2</f>
        <v>0</v>
      </c>
      <c r="M5">
        <f t="shared" ref="M5:M55" si="4">($E5-I5)^2</f>
        <v>2.4111071062155962</v>
      </c>
      <c r="N5">
        <f t="shared" ref="N5:N55" si="5">($E5-J5)^2</f>
        <v>1.3927644371601537</v>
      </c>
      <c r="O5">
        <f>AVERAGE(L5:N5)</f>
        <v>1.2679571811252499</v>
      </c>
      <c r="Q5" s="9"/>
    </row>
    <row r="6" spans="1:17" x14ac:dyDescent="0.2">
      <c r="A6">
        <f>A5+1</f>
        <v>3</v>
      </c>
      <c r="B6" s="26"/>
      <c r="C6" s="27">
        <v>42949</v>
      </c>
      <c r="D6" s="29">
        <v>-1.8539656452142061</v>
      </c>
      <c r="E6" s="28">
        <f t="shared" si="0"/>
        <v>-1.449712213244954</v>
      </c>
      <c r="F6" s="28">
        <f t="shared" si="1"/>
        <v>3.4371886136345275</v>
      </c>
      <c r="G6" s="28">
        <f t="shared" si="2"/>
        <v>1.4602780840259699</v>
      </c>
      <c r="H6" s="12">
        <f>IF($A6&gt;=$H$2,AVERAGE($E6:INDEX($E$4:$E6,$A6-$H$2+1)),$E6)</f>
        <v>-1.449712213244954</v>
      </c>
      <c r="I6" s="12">
        <f t="shared" ref="I6:I40" si="6">(1-$I$2)*I5+$I$2*E6</f>
        <v>-2.3552110982684242</v>
      </c>
      <c r="J6" s="12">
        <f t="shared" ref="J6:J40" si="7">$J$2*E5</f>
        <v>-1.0247615878229375</v>
      </c>
      <c r="L6">
        <f t="shared" si="3"/>
        <v>0</v>
      </c>
      <c r="M6">
        <f t="shared" si="4"/>
        <v>0.81992823077874766</v>
      </c>
      <c r="N6">
        <f t="shared" si="5"/>
        <v>0.18058303404656303</v>
      </c>
      <c r="O6">
        <f t="shared" ref="O6:O44" si="8">AVERAGE(L6:N6)</f>
        <v>0.33350375494177026</v>
      </c>
      <c r="Q6" s="9"/>
    </row>
    <row r="7" spans="1:17" x14ac:dyDescent="0.2">
      <c r="A7">
        <f t="shared" ref="A7:A55" si="9">A6+1</f>
        <v>4</v>
      </c>
      <c r="B7" s="26"/>
      <c r="C7" s="27">
        <v>42950</v>
      </c>
      <c r="D7" s="29">
        <v>-1.1239581324934633</v>
      </c>
      <c r="E7" s="28">
        <f t="shared" si="0"/>
        <v>-0.71970470052421132</v>
      </c>
      <c r="F7" s="28">
        <f t="shared" si="1"/>
        <v>1.2632818835981936</v>
      </c>
      <c r="G7" s="28">
        <f t="shared" si="2"/>
        <v>-0.71362864601036402</v>
      </c>
      <c r="H7" s="12">
        <f>IF($A7&gt;=$H$2,AVERAGE($E7:INDEX($E$4:$E7,$A7-$H$2+1)),$E7)</f>
        <v>-2.1727092200882385</v>
      </c>
      <c r="I7" s="12">
        <f t="shared" si="6"/>
        <v>-1.5374578993963177</v>
      </c>
      <c r="J7" s="12">
        <f t="shared" si="7"/>
        <v>-0.86982732794697237</v>
      </c>
      <c r="L7">
        <f t="shared" si="3"/>
        <v>2.1112221338734898</v>
      </c>
      <c r="M7">
        <f t="shared" si="4"/>
        <v>0.66872029426556279</v>
      </c>
      <c r="N7">
        <f t="shared" si="5"/>
        <v>2.2536803264313131E-2</v>
      </c>
      <c r="O7">
        <f t="shared" si="8"/>
        <v>0.93415974380112177</v>
      </c>
      <c r="Q7" s="9"/>
    </row>
    <row r="8" spans="1:17" x14ac:dyDescent="0.2">
      <c r="A8">
        <f t="shared" si="9"/>
        <v>5</v>
      </c>
      <c r="B8" s="26"/>
      <c r="C8" s="27">
        <v>42951</v>
      </c>
      <c r="D8" s="29">
        <v>-1.4517583227348752</v>
      </c>
      <c r="E8" s="28">
        <f t="shared" si="0"/>
        <v>-1.047504890765623</v>
      </c>
      <c r="F8" s="28">
        <f t="shared" si="1"/>
        <v>2.107602227629978</v>
      </c>
      <c r="G8" s="28">
        <f t="shared" si="2"/>
        <v>0.13069169802142033</v>
      </c>
      <c r="H8" s="12">
        <f>IF($A8&gt;=$H$2,AVERAGE($E8:INDEX($E$4:$E8,$A8-$H$2+1)),$E8)</f>
        <v>-1.231214446059921</v>
      </c>
      <c r="I8" s="12">
        <f t="shared" si="6"/>
        <v>-1.2924813950809704</v>
      </c>
      <c r="J8" s="12">
        <f t="shared" si="7"/>
        <v>-0.43182282031452679</v>
      </c>
      <c r="L8">
        <f t="shared" si="3"/>
        <v>3.3749200706428735E-2</v>
      </c>
      <c r="M8">
        <f t="shared" si="4"/>
        <v>6.0013487666567396E-2</v>
      </c>
      <c r="N8">
        <f t="shared" si="5"/>
        <v>0.37906441187494866</v>
      </c>
      <c r="O8">
        <f t="shared" si="8"/>
        <v>0.15760903341598159</v>
      </c>
      <c r="Q8" s="9"/>
    </row>
    <row r="9" spans="1:17" x14ac:dyDescent="0.2">
      <c r="A9">
        <f t="shared" si="9"/>
        <v>6</v>
      </c>
      <c r="B9" s="26"/>
      <c r="C9" s="27">
        <v>42954</v>
      </c>
      <c r="D9" s="29">
        <v>-0.1225898877086351</v>
      </c>
      <c r="E9" s="28">
        <f t="shared" si="0"/>
        <v>0.2816635442606169</v>
      </c>
      <c r="F9" s="28">
        <f t="shared" si="1"/>
        <v>1.5028280568415764E-2</v>
      </c>
      <c r="G9" s="28">
        <f t="shared" si="2"/>
        <v>-1.961882249040142</v>
      </c>
      <c r="H9" s="12">
        <f>IF($A9&gt;=$H$2,AVERAGE($E9:INDEX($E$4:$E9,$A9-$H$2+1)),$E9)</f>
        <v>-0.73381456506854281</v>
      </c>
      <c r="I9" s="12">
        <f t="shared" si="6"/>
        <v>-0.50540892541017679</v>
      </c>
      <c r="J9" s="12">
        <f t="shared" si="7"/>
        <v>-0.62850293445937377</v>
      </c>
      <c r="L9">
        <f t="shared" si="3"/>
        <v>1.0311957905267251</v>
      </c>
      <c r="M9">
        <f t="shared" si="4"/>
        <v>0.61948307251368251</v>
      </c>
      <c r="N9">
        <f t="shared" si="5"/>
        <v>0.82840301898554725</v>
      </c>
      <c r="O9">
        <f t="shared" si="8"/>
        <v>0.8263606273419849</v>
      </c>
      <c r="Q9" s="9"/>
    </row>
    <row r="10" spans="1:17" x14ac:dyDescent="0.2">
      <c r="A10">
        <f t="shared" si="9"/>
        <v>7</v>
      </c>
      <c r="B10" s="26"/>
      <c r="C10" s="27">
        <v>42955</v>
      </c>
      <c r="D10" s="29">
        <v>-0.43496585626474626</v>
      </c>
      <c r="E10" s="28">
        <f t="shared" si="0"/>
        <v>-3.0712424295494256E-2</v>
      </c>
      <c r="F10" s="28">
        <f t="shared" si="1"/>
        <v>0.1891952961161239</v>
      </c>
      <c r="G10" s="28">
        <f t="shared" si="2"/>
        <v>-1.7877152334924338</v>
      </c>
      <c r="H10" s="12">
        <f>IF($A10&gt;=$H$2,AVERAGE($E10:INDEX($E$4:$E10,$A10-$H$2+1)),$E10)</f>
        <v>-0.37906461783117784</v>
      </c>
      <c r="I10" s="12">
        <f t="shared" si="6"/>
        <v>-0.26806067485283552</v>
      </c>
      <c r="J10" s="12">
        <f t="shared" si="7"/>
        <v>0.16899812655637014</v>
      </c>
      <c r="L10">
        <f t="shared" si="3"/>
        <v>0.12134925074112235</v>
      </c>
      <c r="M10">
        <f t="shared" si="4"/>
        <v>5.6334192042630446E-2</v>
      </c>
      <c r="N10">
        <f t="shared" si="5"/>
        <v>3.9884304121555116E-2</v>
      </c>
      <c r="O10">
        <f t="shared" si="8"/>
        <v>7.2522582301769306E-2</v>
      </c>
      <c r="Q10" s="9"/>
    </row>
    <row r="11" spans="1:17" x14ac:dyDescent="0.2">
      <c r="A11">
        <f t="shared" si="9"/>
        <v>8</v>
      </c>
      <c r="B11" s="26"/>
      <c r="C11" s="27">
        <v>42956</v>
      </c>
      <c r="D11" s="29">
        <v>-0.80829668098152396</v>
      </c>
      <c r="E11" s="28">
        <f t="shared" si="0"/>
        <v>-0.40404324901227195</v>
      </c>
      <c r="F11" s="28">
        <f t="shared" si="1"/>
        <v>0.65334352448574751</v>
      </c>
      <c r="G11" s="28">
        <f t="shared" si="2"/>
        <v>-1.3235670051228101</v>
      </c>
      <c r="H11" s="12">
        <f>IF($A11&gt;=$H$2,AVERAGE($E11:INDEX($E$4:$E11,$A11-$H$2+1)),$E11)</f>
        <v>-0.30014925495319311</v>
      </c>
      <c r="I11" s="12">
        <f t="shared" si="6"/>
        <v>-0.33605196193255371</v>
      </c>
      <c r="J11" s="12">
        <f t="shared" si="7"/>
        <v>-1.8427454577296554E-2</v>
      </c>
      <c r="L11">
        <f t="shared" si="3"/>
        <v>1.079396200154791E-2</v>
      </c>
      <c r="M11">
        <f t="shared" si="4"/>
        <v>4.6228151187566614E-3</v>
      </c>
      <c r="N11">
        <f t="shared" si="5"/>
        <v>0.1486995409177172</v>
      </c>
      <c r="O11">
        <f t="shared" si="8"/>
        <v>5.4705439346007252E-2</v>
      </c>
      <c r="Q11" s="9"/>
    </row>
    <row r="12" spans="1:17" x14ac:dyDescent="0.2">
      <c r="A12">
        <f t="shared" si="9"/>
        <v>9</v>
      </c>
      <c r="B12" s="26"/>
      <c r="C12" s="27">
        <v>42957</v>
      </c>
      <c r="D12" s="29">
        <v>-1.7926188292411105</v>
      </c>
      <c r="E12" s="28">
        <f t="shared" si="0"/>
        <v>-1.3883653972718584</v>
      </c>
      <c r="F12" s="28">
        <f t="shared" si="1"/>
        <v>3.2134822669497698</v>
      </c>
      <c r="G12" s="28">
        <f t="shared" si="2"/>
        <v>1.2365717373412122</v>
      </c>
      <c r="H12" s="12">
        <f>IF($A12&gt;=$H$2,AVERAGE($E12:INDEX($E$4:$E12,$A12-$H$2+1)),$E12)</f>
        <v>-0.38536438157975195</v>
      </c>
      <c r="I12" s="12">
        <f t="shared" si="6"/>
        <v>-0.86220867960220604</v>
      </c>
      <c r="J12" s="12">
        <f t="shared" si="7"/>
        <v>-0.24242594940736317</v>
      </c>
      <c r="L12">
        <f t="shared" si="3"/>
        <v>1.0060110374793974</v>
      </c>
      <c r="M12">
        <f t="shared" si="4"/>
        <v>0.27684089154890223</v>
      </c>
      <c r="N12">
        <f t="shared" si="5"/>
        <v>1.3131772181719839</v>
      </c>
      <c r="O12">
        <f t="shared" si="8"/>
        <v>0.86534304906676118</v>
      </c>
      <c r="Q12" s="9"/>
    </row>
    <row r="13" spans="1:17" x14ac:dyDescent="0.2">
      <c r="A13">
        <f t="shared" si="9"/>
        <v>10</v>
      </c>
      <c r="B13" s="26"/>
      <c r="C13" s="27">
        <v>42958</v>
      </c>
      <c r="D13" s="29">
        <v>-1.4731452121127475</v>
      </c>
      <c r="E13" s="28">
        <f t="shared" si="0"/>
        <v>-1.0688917801434954</v>
      </c>
      <c r="F13" s="28">
        <f t="shared" si="1"/>
        <v>2.1701568159707119</v>
      </c>
      <c r="G13" s="28">
        <f t="shared" si="2"/>
        <v>0.19324628636215424</v>
      </c>
      <c r="H13" s="12">
        <f>IF($A13&gt;=$H$2,AVERAGE($E13:INDEX($E$4:$E13,$A13-$H$2+1)),$E13)</f>
        <v>-0.72300321268077994</v>
      </c>
      <c r="I13" s="12">
        <f t="shared" si="6"/>
        <v>-0.96555022987285066</v>
      </c>
      <c r="J13" s="12">
        <f t="shared" si="7"/>
        <v>-0.83301923836311498</v>
      </c>
      <c r="L13">
        <f t="shared" si="3"/>
        <v>0.11963890110140946</v>
      </c>
      <c r="M13">
        <f t="shared" si="4"/>
        <v>1.0679476012340193E-2</v>
      </c>
      <c r="N13">
        <f t="shared" si="5"/>
        <v>5.5635855965937307E-2</v>
      </c>
      <c r="O13">
        <f t="shared" si="8"/>
        <v>6.1984744359895656E-2</v>
      </c>
      <c r="Q13" s="9"/>
    </row>
    <row r="14" spans="1:17" x14ac:dyDescent="0.2">
      <c r="A14">
        <f t="shared" si="9"/>
        <v>11</v>
      </c>
      <c r="B14" s="26"/>
      <c r="C14" s="27">
        <v>42961</v>
      </c>
      <c r="D14" s="29">
        <v>-0.7224536425531447</v>
      </c>
      <c r="E14" s="28">
        <f t="shared" si="0"/>
        <v>-0.3182002105838927</v>
      </c>
      <c r="F14" s="28">
        <f t="shared" si="1"/>
        <v>0.52193926563830695</v>
      </c>
      <c r="G14" s="28">
        <f t="shared" si="2"/>
        <v>-1.4549712639702506</v>
      </c>
      <c r="H14" s="12">
        <f>IF($A14&gt;=$H$2,AVERAGE($E14:INDEX($E$4:$E14,$A14-$H$2+1)),$E14)</f>
        <v>-0.79487515925287955</v>
      </c>
      <c r="I14" s="12">
        <f t="shared" si="6"/>
        <v>-0.64187522022837173</v>
      </c>
      <c r="J14" s="12">
        <f t="shared" si="7"/>
        <v>-0.64133506808609719</v>
      </c>
      <c r="L14">
        <f t="shared" si="3"/>
        <v>0.22721900668858125</v>
      </c>
      <c r="M14">
        <f t="shared" si="4"/>
        <v>0.1047655118683536</v>
      </c>
      <c r="N14">
        <f t="shared" si="5"/>
        <v>0.10441613613297</v>
      </c>
      <c r="O14">
        <f t="shared" si="8"/>
        <v>0.14546688489663495</v>
      </c>
      <c r="Q14" s="9"/>
    </row>
    <row r="15" spans="1:17" x14ac:dyDescent="0.2">
      <c r="A15">
        <f t="shared" si="9"/>
        <v>12</v>
      </c>
      <c r="B15" s="26"/>
      <c r="C15" s="27">
        <v>42962</v>
      </c>
      <c r="D15" s="29">
        <v>-0.49431958785834951</v>
      </c>
      <c r="E15" s="28">
        <f t="shared" si="0"/>
        <v>-9.0066155889097499E-2</v>
      </c>
      <c r="F15" s="28">
        <f t="shared" si="1"/>
        <v>0.2443518549404485</v>
      </c>
      <c r="G15" s="28">
        <f t="shared" si="2"/>
        <v>-1.7325586746681092</v>
      </c>
      <c r="H15" s="12">
        <f>IF($A15&gt;=$H$2,AVERAGE($E15:INDEX($E$4:$E15,$A15-$H$2+1)),$E15)</f>
        <v>-0.71638088597208593</v>
      </c>
      <c r="I15" s="12">
        <f t="shared" si="6"/>
        <v>-0.36597068805873462</v>
      </c>
      <c r="J15" s="12">
        <f t="shared" si="7"/>
        <v>-0.19092012635033562</v>
      </c>
      <c r="L15">
        <f t="shared" si="3"/>
        <v>0.39227014111892666</v>
      </c>
      <c r="M15">
        <f t="shared" si="4"/>
        <v>7.6123310871746327E-2</v>
      </c>
      <c r="N15">
        <f t="shared" si="5"/>
        <v>1.0171523357796291E-2</v>
      </c>
      <c r="O15">
        <f t="shared" si="8"/>
        <v>0.15952165844948976</v>
      </c>
      <c r="Q15" s="9"/>
    </row>
    <row r="16" spans="1:17" x14ac:dyDescent="0.2">
      <c r="A16">
        <f t="shared" si="9"/>
        <v>13</v>
      </c>
      <c r="B16" s="26"/>
      <c r="C16" s="27">
        <v>42963</v>
      </c>
      <c r="D16" s="29">
        <v>0.43895284172759119</v>
      </c>
      <c r="E16" s="28">
        <f t="shared" si="0"/>
        <v>0.8432062736968432</v>
      </c>
      <c r="F16" s="28">
        <f t="shared" si="1"/>
        <v>0.19267959726072773</v>
      </c>
      <c r="G16" s="28">
        <f t="shared" si="2"/>
        <v>-1.7842309323478298</v>
      </c>
      <c r="H16" s="12">
        <f>IF($A16&gt;=$H$2,AVERAGE($E16:INDEX($E$4:$E16,$A16-$H$2+1)),$E16)</f>
        <v>-0.15848796822991054</v>
      </c>
      <c r="I16" s="12">
        <f t="shared" si="6"/>
        <v>0.23861779281905429</v>
      </c>
      <c r="J16" s="12">
        <f t="shared" si="7"/>
        <v>-5.4039693533458499E-2</v>
      </c>
      <c r="L16">
        <f t="shared" si="3"/>
        <v>1.0033913543092141</v>
      </c>
      <c r="M16">
        <f t="shared" si="4"/>
        <v>0.36552723121011255</v>
      </c>
      <c r="N16">
        <f t="shared" si="5"/>
        <v>0.80505032571103963</v>
      </c>
      <c r="O16">
        <f t="shared" si="8"/>
        <v>0.72465630374345535</v>
      </c>
      <c r="Q16" s="9"/>
    </row>
    <row r="17" spans="1:17" x14ac:dyDescent="0.2">
      <c r="A17">
        <f t="shared" si="9"/>
        <v>14</v>
      </c>
      <c r="B17" s="26"/>
      <c r="C17" s="27">
        <v>42964</v>
      </c>
      <c r="D17" s="29">
        <v>0.41139194099155674</v>
      </c>
      <c r="E17" s="28">
        <f t="shared" si="0"/>
        <v>0.81564537296080875</v>
      </c>
      <c r="F17" s="28">
        <f t="shared" si="1"/>
        <v>0.16924332911280049</v>
      </c>
      <c r="G17" s="28">
        <f t="shared" si="2"/>
        <v>-1.8076672004957572</v>
      </c>
      <c r="H17" s="12">
        <f>IF($A17&gt;=$H$2,AVERAGE($E17:INDEX($E$4:$E17,$A17-$H$2+1)),$E17)</f>
        <v>0.31264632004616544</v>
      </c>
      <c r="I17" s="12">
        <f t="shared" si="6"/>
        <v>0.52713158288993156</v>
      </c>
      <c r="J17" s="12">
        <f t="shared" si="7"/>
        <v>0.50592376421810592</v>
      </c>
      <c r="L17">
        <f t="shared" si="3"/>
        <v>0.25300804723302811</v>
      </c>
      <c r="M17">
        <f t="shared" si="4"/>
        <v>8.3240207061062194E-2</v>
      </c>
      <c r="N17">
        <f t="shared" si="5"/>
        <v>9.5927474922167896E-2</v>
      </c>
      <c r="O17">
        <f t="shared" si="8"/>
        <v>0.14405857640541941</v>
      </c>
      <c r="Q17" s="9"/>
    </row>
    <row r="18" spans="1:17" x14ac:dyDescent="0.2">
      <c r="A18">
        <f t="shared" si="9"/>
        <v>15</v>
      </c>
      <c r="B18" s="26"/>
      <c r="C18" s="27">
        <v>42965</v>
      </c>
      <c r="D18" s="29">
        <v>-0.40765839498373424</v>
      </c>
      <c r="E18" s="28">
        <f t="shared" si="0"/>
        <v>-3.4049630144822318E-3</v>
      </c>
      <c r="F18" s="28">
        <f t="shared" si="1"/>
        <v>0.16618536700071429</v>
      </c>
      <c r="G18" s="28">
        <f t="shared" si="2"/>
        <v>-1.8107251626078433</v>
      </c>
      <c r="H18" s="12">
        <f>IF($A18&gt;=$H$2,AVERAGE($E18:INDEX($E$4:$E18,$A18-$H$2+1)),$E18)</f>
        <v>0.39134513193851805</v>
      </c>
      <c r="I18" s="12">
        <f t="shared" si="6"/>
        <v>0.26186330993772466</v>
      </c>
      <c r="J18" s="12">
        <f t="shared" si="7"/>
        <v>0.48938722377648525</v>
      </c>
      <c r="L18">
        <f t="shared" si="3"/>
        <v>0.15582763746540274</v>
      </c>
      <c r="M18">
        <f t="shared" si="4"/>
        <v>7.0367256635046546E-2</v>
      </c>
      <c r="N18">
        <f t="shared" si="5"/>
        <v>0.24284413936222379</v>
      </c>
      <c r="O18">
        <f t="shared" si="8"/>
        <v>0.15634634448755769</v>
      </c>
      <c r="Q18" s="9"/>
    </row>
    <row r="19" spans="1:17" x14ac:dyDescent="0.2">
      <c r="A19">
        <f t="shared" si="9"/>
        <v>16</v>
      </c>
      <c r="B19" s="26"/>
      <c r="C19" s="27">
        <v>42968</v>
      </c>
      <c r="D19" s="29">
        <v>-1.7504123125963389</v>
      </c>
      <c r="E19" s="28">
        <f t="shared" si="0"/>
        <v>-1.3461588806270868</v>
      </c>
      <c r="F19" s="28">
        <f t="shared" si="1"/>
        <v>3.0639432640888633</v>
      </c>
      <c r="G19" s="28">
        <f t="shared" si="2"/>
        <v>1.0870327344803057</v>
      </c>
      <c r="H19" s="12">
        <f>IF($A19&gt;=$H$2,AVERAGE($E19:INDEX($E$4:$E19,$A19-$H$2+1)),$E19)</f>
        <v>7.7321950754020707E-2</v>
      </c>
      <c r="I19" s="12">
        <f t="shared" si="6"/>
        <v>-0.542147785344681</v>
      </c>
      <c r="J19" s="12">
        <f t="shared" si="7"/>
        <v>-2.0429778086893391E-3</v>
      </c>
      <c r="L19">
        <f t="shared" si="3"/>
        <v>2.0262976773094494</v>
      </c>
      <c r="M19">
        <f t="shared" si="4"/>
        <v>0.64643384133721382</v>
      </c>
      <c r="N19">
        <f t="shared" si="5"/>
        <v>1.8066475602093153</v>
      </c>
      <c r="O19">
        <f t="shared" si="8"/>
        <v>1.4931263596186595</v>
      </c>
      <c r="Q19" s="9"/>
    </row>
    <row r="20" spans="1:17" x14ac:dyDescent="0.2">
      <c r="A20">
        <f t="shared" si="9"/>
        <v>17</v>
      </c>
      <c r="B20" s="26"/>
      <c r="C20" s="27">
        <v>42969</v>
      </c>
      <c r="D20" s="29">
        <v>0.26747393999482227</v>
      </c>
      <c r="E20" s="28">
        <f t="shared" si="0"/>
        <v>0.67172737196407428</v>
      </c>
      <c r="F20" s="28">
        <f t="shared" si="1"/>
        <v>7.1542308576353783E-2</v>
      </c>
      <c r="G20" s="28">
        <f t="shared" si="2"/>
        <v>-1.9053682210322038</v>
      </c>
      <c r="H20" s="12">
        <f>IF($A20&gt;=$H$2,AVERAGE($E20:INDEX($E$4:$E20,$A20-$H$2+1)),$E20)</f>
        <v>3.4452225320828506E-2</v>
      </c>
      <c r="I20" s="12">
        <f t="shared" si="6"/>
        <v>6.4789793309696642E-2</v>
      </c>
      <c r="J20" s="12">
        <f t="shared" si="7"/>
        <v>-0.80769532837625202</v>
      </c>
      <c r="L20">
        <f t="shared" si="3"/>
        <v>0.40611961252917045</v>
      </c>
      <c r="M20">
        <f t="shared" si="4"/>
        <v>0.36837322438283876</v>
      </c>
      <c r="N20">
        <f t="shared" si="5"/>
        <v>2.1886915262822626</v>
      </c>
      <c r="O20">
        <f t="shared" si="8"/>
        <v>0.98772812106475738</v>
      </c>
      <c r="Q20" s="9"/>
    </row>
    <row r="21" spans="1:17" x14ac:dyDescent="0.2">
      <c r="A21">
        <f t="shared" si="9"/>
        <v>18</v>
      </c>
      <c r="B21" s="26"/>
      <c r="C21" s="27">
        <v>42970</v>
      </c>
      <c r="D21" s="29">
        <v>4.3150877048425684E-3</v>
      </c>
      <c r="E21" s="28">
        <f t="shared" si="0"/>
        <v>0.40856851967409458</v>
      </c>
      <c r="F21" s="28">
        <f t="shared" si="1"/>
        <v>1.8619981900483504E-5</v>
      </c>
      <c r="G21" s="28">
        <f t="shared" si="2"/>
        <v>-1.9768919096266571</v>
      </c>
      <c r="H21" s="12">
        <f>IF($A21&gt;=$H$2,AVERAGE($E21:INDEX($E$4:$E21,$A21-$H$2+1)),$E21)</f>
        <v>-6.7316988000850009E-2</v>
      </c>
      <c r="I21" s="12">
        <f t="shared" si="6"/>
        <v>0.23667915649189561</v>
      </c>
      <c r="J21" s="12">
        <f t="shared" si="7"/>
        <v>0.40303642317844457</v>
      </c>
      <c r="L21">
        <f t="shared" si="3"/>
        <v>0.22646701641503975</v>
      </c>
      <c r="M21">
        <f t="shared" si="4"/>
        <v>2.9545953175181897E-2</v>
      </c>
      <c r="N21">
        <f t="shared" si="5"/>
        <v>3.0604091637183092E-5</v>
      </c>
      <c r="O21">
        <f t="shared" si="8"/>
        <v>8.5347857893952939E-2</v>
      </c>
      <c r="Q21" s="9"/>
    </row>
    <row r="22" spans="1:17" x14ac:dyDescent="0.2">
      <c r="A22">
        <f t="shared" si="9"/>
        <v>19</v>
      </c>
      <c r="B22" s="26"/>
      <c r="C22" s="27">
        <v>42971</v>
      </c>
      <c r="D22" s="29">
        <v>1.1243064301660333</v>
      </c>
      <c r="E22" s="28">
        <f t="shared" si="0"/>
        <v>1.5285598621352854</v>
      </c>
      <c r="F22" s="28">
        <f t="shared" si="1"/>
        <v>1.2640649489126894</v>
      </c>
      <c r="G22" s="28">
        <f t="shared" si="2"/>
        <v>-0.71284558069586823</v>
      </c>
      <c r="H22" s="12">
        <f>IF($A22&gt;=$H$2,AVERAGE($E22:INDEX($E$4:$E22,$A22-$H$2+1)),$E22)</f>
        <v>0.31567421828659187</v>
      </c>
      <c r="I22" s="12">
        <f t="shared" si="6"/>
        <v>0.88261950931359046</v>
      </c>
      <c r="J22" s="12">
        <f t="shared" si="7"/>
        <v>0.24514111180445675</v>
      </c>
      <c r="L22">
        <f t="shared" si="3"/>
        <v>1.4710915850542596</v>
      </c>
      <c r="M22">
        <f t="shared" si="4"/>
        <v>0.41723893940341572</v>
      </c>
      <c r="N22">
        <f t="shared" si="5"/>
        <v>1.6471636887007461</v>
      </c>
      <c r="O22">
        <f t="shared" si="8"/>
        <v>1.1784980710528072</v>
      </c>
      <c r="Q22" s="9"/>
    </row>
    <row r="23" spans="1:17" x14ac:dyDescent="0.2">
      <c r="A23">
        <f t="shared" si="9"/>
        <v>20</v>
      </c>
      <c r="B23" s="26"/>
      <c r="C23" s="27">
        <v>42972</v>
      </c>
      <c r="D23" s="29">
        <v>0.57156777888440757</v>
      </c>
      <c r="E23" s="28">
        <f t="shared" si="0"/>
        <v>0.97582121085365958</v>
      </c>
      <c r="F23" s="28">
        <f t="shared" si="1"/>
        <v>0.32668972585885503</v>
      </c>
      <c r="G23" s="28">
        <f t="shared" si="2"/>
        <v>-1.6502208037497026</v>
      </c>
      <c r="H23" s="12">
        <f>IF($A23&gt;=$H$2,AVERAGE($E23:INDEX($E$4:$E23,$A23-$H$2+1)),$E23)</f>
        <v>0.89616924115677854</v>
      </c>
      <c r="I23" s="12">
        <f t="shared" si="6"/>
        <v>0.92922036008362507</v>
      </c>
      <c r="J23" s="12">
        <f t="shared" si="7"/>
        <v>0.91713591728117116</v>
      </c>
      <c r="L23">
        <f t="shared" si="3"/>
        <v>6.3444362765928556E-3</v>
      </c>
      <c r="M23">
        <f t="shared" si="4"/>
        <v>2.1716392924910257E-3</v>
      </c>
      <c r="N23">
        <f t="shared" si="5"/>
        <v>3.4439636816891504E-3</v>
      </c>
      <c r="O23">
        <f t="shared" si="8"/>
        <v>3.9866797502576779E-3</v>
      </c>
      <c r="Q23" s="9"/>
    </row>
    <row r="24" spans="1:17" x14ac:dyDescent="0.2">
      <c r="A24">
        <f t="shared" si="9"/>
        <v>21</v>
      </c>
      <c r="B24" s="26"/>
      <c r="C24" s="27">
        <v>42975</v>
      </c>
      <c r="D24" s="29">
        <v>0.78551547292047275</v>
      </c>
      <c r="E24" s="28">
        <f t="shared" si="0"/>
        <v>1.1897689048897249</v>
      </c>
      <c r="F24" s="28">
        <f t="shared" si="1"/>
        <v>0.61703455819747399</v>
      </c>
      <c r="G24" s="28">
        <f t="shared" si="2"/>
        <v>-1.3598759714110837</v>
      </c>
      <c r="H24" s="12">
        <f>IF($A24&gt;=$H$2,AVERAGE($E24:INDEX($E$4:$E24,$A24-$H$2+1)),$E24)</f>
        <v>1.0256796243881912</v>
      </c>
      <c r="I24" s="12">
        <f t="shared" si="6"/>
        <v>1.059494632486675</v>
      </c>
      <c r="J24" s="12">
        <f t="shared" si="7"/>
        <v>0.58549272651219575</v>
      </c>
      <c r="L24">
        <f t="shared" si="3"/>
        <v>2.6925291975511009E-2</v>
      </c>
      <c r="M24">
        <f t="shared" si="4"/>
        <v>1.6971386050144047E-2</v>
      </c>
      <c r="N24">
        <f t="shared" si="5"/>
        <v>0.36514969975455136</v>
      </c>
      <c r="O24">
        <f t="shared" si="8"/>
        <v>0.13634879259340213</v>
      </c>
      <c r="Q24" s="9"/>
    </row>
    <row r="25" spans="1:17" x14ac:dyDescent="0.2">
      <c r="A25">
        <f t="shared" si="9"/>
        <v>22</v>
      </c>
      <c r="B25" s="26"/>
      <c r="C25" s="27">
        <v>42976</v>
      </c>
      <c r="D25" s="29">
        <v>-0.36836843787035889</v>
      </c>
      <c r="E25" s="28">
        <f t="shared" si="0"/>
        <v>3.5884994098893119E-2</v>
      </c>
      <c r="F25" s="28">
        <f t="shared" si="1"/>
        <v>0.13569530601904845</v>
      </c>
      <c r="G25" s="28">
        <f t="shared" si="2"/>
        <v>-1.8412152235895092</v>
      </c>
      <c r="H25" s="12">
        <f>IF($A25&gt;=$H$2,AVERAGE($E25:INDEX($E$4:$E25,$A25-$H$2+1)),$E25)</f>
        <v>0.93250874299439079</v>
      </c>
      <c r="I25" s="12">
        <f t="shared" si="6"/>
        <v>0.5476898132927841</v>
      </c>
      <c r="J25" s="12">
        <f t="shared" si="7"/>
        <v>0.71386134293383485</v>
      </c>
      <c r="L25">
        <f t="shared" si="3"/>
        <v>0.80393414708341648</v>
      </c>
      <c r="M25">
        <f t="shared" si="4"/>
        <v>0.26194417295009143</v>
      </c>
      <c r="N25">
        <f t="shared" si="5"/>
        <v>0.45965192957955858</v>
      </c>
      <c r="O25">
        <f t="shared" si="8"/>
        <v>0.50851008320435553</v>
      </c>
      <c r="Q25" s="9"/>
    </row>
    <row r="26" spans="1:17" x14ac:dyDescent="0.2">
      <c r="A26">
        <f t="shared" si="9"/>
        <v>23</v>
      </c>
      <c r="B26" s="26"/>
      <c r="C26" s="27">
        <v>42977</v>
      </c>
      <c r="D26" s="29">
        <v>0.27685480661192585</v>
      </c>
      <c r="E26" s="28">
        <f t="shared" si="0"/>
        <v>0.68110823858117786</v>
      </c>
      <c r="F26" s="28">
        <f t="shared" si="1"/>
        <v>7.6648583944126866E-2</v>
      </c>
      <c r="G26" s="28">
        <f t="shared" si="2"/>
        <v>-1.9002619456644307</v>
      </c>
      <c r="H26" s="12">
        <f>IF($A26&gt;=$H$2,AVERAGE($E26:INDEX($E$4:$E26,$A26-$H$2+1)),$E26)</f>
        <v>0.72064583710586394</v>
      </c>
      <c r="I26" s="12">
        <f t="shared" si="6"/>
        <v>0.61439902593698092</v>
      </c>
      <c r="J26" s="12">
        <f t="shared" si="7"/>
        <v>2.1530996459335872E-2</v>
      </c>
      <c r="L26">
        <f t="shared" si="3"/>
        <v>1.5632216970992588E-3</v>
      </c>
      <c r="M26">
        <f t="shared" si="4"/>
        <v>4.4501190516086841E-3</v>
      </c>
      <c r="N26">
        <f t="shared" si="5"/>
        <v>0.43504213832505495</v>
      </c>
      <c r="O26">
        <f t="shared" si="8"/>
        <v>0.14701849302458764</v>
      </c>
      <c r="Q26" s="9"/>
    </row>
    <row r="27" spans="1:17" x14ac:dyDescent="0.2">
      <c r="A27">
        <f t="shared" si="9"/>
        <v>24</v>
      </c>
      <c r="B27" s="26"/>
      <c r="C27" s="27">
        <v>42978</v>
      </c>
      <c r="D27" s="29">
        <v>1.9402847744368401</v>
      </c>
      <c r="E27" s="28">
        <f t="shared" si="0"/>
        <v>2.3445382064060922</v>
      </c>
      <c r="F27" s="28">
        <f t="shared" si="1"/>
        <v>3.7647050059114195</v>
      </c>
      <c r="G27" s="28">
        <f t="shared" si="2"/>
        <v>1.7877944763028619</v>
      </c>
      <c r="H27" s="12">
        <f>IF($A27&gt;=$H$2,AVERAGE($E27:INDEX($E$4:$E27,$A27-$H$2+1)),$E27)</f>
        <v>1.0628250859939721</v>
      </c>
      <c r="I27" s="12">
        <f t="shared" si="6"/>
        <v>1.4794686161715367</v>
      </c>
      <c r="J27" s="12">
        <f t="shared" si="7"/>
        <v>0.40866494314870672</v>
      </c>
      <c r="L27">
        <f t="shared" si="3"/>
        <v>1.642788523036574</v>
      </c>
      <c r="M27">
        <f t="shared" si="4"/>
        <v>0.74834539594858185</v>
      </c>
      <c r="N27">
        <f t="shared" si="5"/>
        <v>3.747605291394799</v>
      </c>
      <c r="O27">
        <f t="shared" si="8"/>
        <v>2.046246403459985</v>
      </c>
      <c r="Q27" s="9"/>
    </row>
    <row r="28" spans="1:17" x14ac:dyDescent="0.2">
      <c r="A28">
        <f t="shared" si="9"/>
        <v>25</v>
      </c>
      <c r="B28" s="26"/>
      <c r="C28" s="27">
        <v>42979</v>
      </c>
      <c r="D28" s="29">
        <v>2.3149806485862179</v>
      </c>
      <c r="E28" s="28">
        <f t="shared" si="0"/>
        <v>2.71923408055547</v>
      </c>
      <c r="F28" s="28">
        <f t="shared" si="1"/>
        <v>5.3591354033286658</v>
      </c>
      <c r="G28" s="28">
        <f t="shared" si="2"/>
        <v>3.3822248737201082</v>
      </c>
      <c r="H28" s="12">
        <f>IF($A28&gt;=$H$2,AVERAGE($E28:INDEX($E$4:$E28,$A28-$H$2+1)),$E28)</f>
        <v>1.4451913799104084</v>
      </c>
      <c r="I28" s="12">
        <f t="shared" si="6"/>
        <v>2.0993513483635033</v>
      </c>
      <c r="J28" s="12">
        <f t="shared" si="7"/>
        <v>1.4067229238436554</v>
      </c>
      <c r="L28">
        <f t="shared" si="3"/>
        <v>1.6231848030669622</v>
      </c>
      <c r="M28">
        <f t="shared" si="4"/>
        <v>0.38425460166977743</v>
      </c>
      <c r="N28">
        <f t="shared" si="5"/>
        <v>1.7226855364929856</v>
      </c>
      <c r="O28">
        <f t="shared" si="8"/>
        <v>1.2433749804099083</v>
      </c>
      <c r="Q28" s="9"/>
    </row>
    <row r="29" spans="1:17" x14ac:dyDescent="0.2">
      <c r="A29">
        <f t="shared" si="9"/>
        <v>26</v>
      </c>
      <c r="B29" s="26"/>
      <c r="C29" s="27">
        <v>42983</v>
      </c>
      <c r="D29" s="29">
        <v>1.5893856663675265</v>
      </c>
      <c r="E29" s="28">
        <f t="shared" si="0"/>
        <v>1.9936390983367787</v>
      </c>
      <c r="F29" s="28">
        <f t="shared" si="1"/>
        <v>2.5261467964545465</v>
      </c>
      <c r="G29" s="28">
        <f t="shared" si="2"/>
        <v>0.54923626684598892</v>
      </c>
      <c r="H29" s="12">
        <f>IF($A29&gt;=$H$2,AVERAGE($E29:INDEX($E$4:$E29,$A29-$H$2+1)),$E29)</f>
        <v>1.9346299059698797</v>
      </c>
      <c r="I29" s="12">
        <f t="shared" si="6"/>
        <v>2.0464952233501412</v>
      </c>
      <c r="J29" s="12">
        <f t="shared" si="7"/>
        <v>1.631540448333282</v>
      </c>
      <c r="L29">
        <f t="shared" si="3"/>
        <v>3.4820847837936848E-3</v>
      </c>
      <c r="M29">
        <f t="shared" si="4"/>
        <v>2.7937699514282116E-3</v>
      </c>
      <c r="N29">
        <f t="shared" si="5"/>
        <v>0.13111543233435474</v>
      </c>
      <c r="O29">
        <f t="shared" si="8"/>
        <v>4.5797095689858881E-2</v>
      </c>
      <c r="Q29" s="9"/>
    </row>
    <row r="30" spans="1:17" x14ac:dyDescent="0.2">
      <c r="A30">
        <f t="shared" si="9"/>
        <v>27</v>
      </c>
      <c r="B30" s="26"/>
      <c r="C30" s="27">
        <v>42984</v>
      </c>
      <c r="D30" s="29">
        <v>0.70521086162562696</v>
      </c>
      <c r="E30" s="28">
        <f t="shared" si="0"/>
        <v>1.1094642935948791</v>
      </c>
      <c r="F30" s="28">
        <f t="shared" si="1"/>
        <v>0.49732235935475916</v>
      </c>
      <c r="G30" s="28">
        <f t="shared" si="2"/>
        <v>-1.4795881702537985</v>
      </c>
      <c r="H30" s="12">
        <f>IF($A30&gt;=$H$2,AVERAGE($E30:INDEX($E$4:$E30,$A30-$H$2+1)),$E30)</f>
        <v>2.041718919723305</v>
      </c>
      <c r="I30" s="12">
        <f t="shared" si="6"/>
        <v>1.5779797584725102</v>
      </c>
      <c r="J30" s="12">
        <f t="shared" si="7"/>
        <v>1.1961834590020672</v>
      </c>
      <c r="L30">
        <f t="shared" si="3"/>
        <v>0.86909868793785117</v>
      </c>
      <c r="M30">
        <f t="shared" si="4"/>
        <v>0.21950674082950275</v>
      </c>
      <c r="N30">
        <f t="shared" si="5"/>
        <v>7.5202136489192599E-3</v>
      </c>
      <c r="O30">
        <f t="shared" ref="O30:O40" si="10">AVERAGE(L30:N30)</f>
        <v>0.36537521413875768</v>
      </c>
      <c r="Q30" s="9"/>
    </row>
    <row r="31" spans="1:17" x14ac:dyDescent="0.2">
      <c r="A31">
        <f t="shared" si="9"/>
        <v>28</v>
      </c>
      <c r="B31" s="26"/>
      <c r="C31" s="27">
        <v>42985</v>
      </c>
      <c r="D31" s="29">
        <v>0.68399426153638032</v>
      </c>
      <c r="E31" s="28">
        <f t="shared" si="0"/>
        <v>1.0882476935056324</v>
      </c>
      <c r="F31" s="28">
        <f t="shared" si="1"/>
        <v>0.46784814981469824</v>
      </c>
      <c r="G31" s="28">
        <f t="shared" si="2"/>
        <v>-1.5090623797938594</v>
      </c>
      <c r="H31" s="12">
        <f>IF($A31&gt;=$H$2,AVERAGE($E31:INDEX($E$4:$E31,$A31-$H$2+1)),$E31)</f>
        <v>1.72764629149819</v>
      </c>
      <c r="I31" s="12">
        <f t="shared" si="6"/>
        <v>1.3331137259890713</v>
      </c>
      <c r="J31" s="12">
        <f t="shared" si="7"/>
        <v>0.66567857615692738</v>
      </c>
      <c r="L31">
        <f t="shared" si="3"/>
        <v>0.40883056711484828</v>
      </c>
      <c r="M31">
        <f t="shared" si="4"/>
        <v>5.9959373864180536E-2</v>
      </c>
      <c r="N31">
        <f t="shared" si="5"/>
        <v>0.17856465893686366</v>
      </c>
      <c r="O31">
        <f t="shared" si="10"/>
        <v>0.21578486663863083</v>
      </c>
      <c r="Q31" s="9"/>
    </row>
    <row r="32" spans="1:17" x14ac:dyDescent="0.2">
      <c r="A32">
        <f t="shared" si="9"/>
        <v>29</v>
      </c>
      <c r="B32" s="26"/>
      <c r="C32" s="27">
        <v>42986</v>
      </c>
      <c r="D32" s="29">
        <v>-1.3752809442765468</v>
      </c>
      <c r="E32" s="28">
        <f t="shared" si="0"/>
        <v>-0.97102751230729478</v>
      </c>
      <c r="F32" s="28">
        <f t="shared" si="1"/>
        <v>1.8913976756901902</v>
      </c>
      <c r="G32" s="28">
        <f t="shared" si="2"/>
        <v>-8.5512853918367382E-2</v>
      </c>
      <c r="H32" s="12">
        <f>IF($A32&gt;=$H$2,AVERAGE($E32:INDEX($E$4:$E32,$A32-$H$2+1)),$E32)</f>
        <v>0.80508089328249888</v>
      </c>
      <c r="I32" s="12">
        <f t="shared" si="6"/>
        <v>0.18104310684088826</v>
      </c>
      <c r="J32" s="12">
        <f t="shared" si="7"/>
        <v>0.6529486161033794</v>
      </c>
      <c r="L32">
        <f t="shared" si="3"/>
        <v>3.1545610684067187</v>
      </c>
      <c r="M32">
        <f t="shared" si="4"/>
        <v>1.3272667115044778</v>
      </c>
      <c r="N32">
        <f t="shared" si="5"/>
        <v>2.6372984656477225</v>
      </c>
      <c r="O32">
        <f t="shared" si="10"/>
        <v>2.3730420818529727</v>
      </c>
      <c r="Q32" s="9"/>
    </row>
    <row r="33" spans="1:17" x14ac:dyDescent="0.2">
      <c r="A33">
        <f t="shared" si="9"/>
        <v>30</v>
      </c>
      <c r="B33" s="26"/>
      <c r="C33" s="27">
        <v>42989</v>
      </c>
      <c r="D33" s="29">
        <v>-0.88512274052696682</v>
      </c>
      <c r="E33" s="28">
        <f t="shared" si="0"/>
        <v>-0.48086930855771481</v>
      </c>
      <c r="F33" s="28">
        <f t="shared" si="1"/>
        <v>0.78344226579796827</v>
      </c>
      <c r="G33" s="28">
        <f t="shared" si="2"/>
        <v>-1.1934682638105893</v>
      </c>
      <c r="H33" s="12">
        <f>IF($A33&gt;=$H$2,AVERAGE($E33:INDEX($E$4:$E33,$A33-$H$2+1)),$E33)</f>
        <v>0.18645379155887551</v>
      </c>
      <c r="I33" s="12">
        <f t="shared" si="6"/>
        <v>-0.14991310085841328</v>
      </c>
      <c r="J33" s="12">
        <f t="shared" si="7"/>
        <v>-0.58261650738437687</v>
      </c>
      <c r="L33">
        <f t="shared" si="3"/>
        <v>0.44532011994921689</v>
      </c>
      <c r="M33">
        <f t="shared" si="4"/>
        <v>0.10953201141470323</v>
      </c>
      <c r="N33">
        <f t="shared" si="5"/>
        <v>1.03524924690723E-2</v>
      </c>
      <c r="O33">
        <f t="shared" si="10"/>
        <v>0.18840154127766415</v>
      </c>
      <c r="Q33" s="9"/>
    </row>
    <row r="34" spans="1:17" x14ac:dyDescent="0.2">
      <c r="A34">
        <f t="shared" si="9"/>
        <v>31</v>
      </c>
      <c r="B34" s="26"/>
      <c r="C34" s="27">
        <v>42990</v>
      </c>
      <c r="D34" s="29">
        <v>0.38913901147124008</v>
      </c>
      <c r="E34" s="28">
        <f t="shared" si="0"/>
        <v>0.79339244344049209</v>
      </c>
      <c r="F34" s="28">
        <f t="shared" si="1"/>
        <v>0.15142917024881392</v>
      </c>
      <c r="G34" s="28">
        <f t="shared" si="2"/>
        <v>-1.8254813593597436</v>
      </c>
      <c r="H34" s="12">
        <f>IF($A34&gt;=$H$2,AVERAGE($E34:INDEX($E$4:$E34,$A34-$H$2+1)),$E34)</f>
        <v>0.10743582902027873</v>
      </c>
      <c r="I34" s="12">
        <f t="shared" si="6"/>
        <v>0.32173967129103942</v>
      </c>
      <c r="J34" s="12">
        <f t="shared" si="7"/>
        <v>-0.28852158513462889</v>
      </c>
      <c r="L34">
        <f t="shared" si="3"/>
        <v>0.4705364768668413</v>
      </c>
      <c r="M34">
        <f t="shared" si="4"/>
        <v>0.2224563374762635</v>
      </c>
      <c r="N34">
        <f t="shared" si="5"/>
        <v>1.1705379652276477</v>
      </c>
      <c r="O34">
        <f t="shared" si="10"/>
        <v>0.62117692652358414</v>
      </c>
      <c r="Q34" s="9"/>
    </row>
    <row r="35" spans="1:17" x14ac:dyDescent="0.2">
      <c r="A35">
        <f t="shared" si="9"/>
        <v>32</v>
      </c>
      <c r="B35" s="26"/>
      <c r="C35" s="27">
        <v>42991</v>
      </c>
      <c r="D35" s="29">
        <v>0.78158108962886885</v>
      </c>
      <c r="E35" s="28">
        <f t="shared" si="0"/>
        <v>1.185834521598121</v>
      </c>
      <c r="F35" s="28">
        <f t="shared" si="1"/>
        <v>0.61086899966544994</v>
      </c>
      <c r="G35" s="28">
        <f t="shared" si="2"/>
        <v>-1.3660415299431077</v>
      </c>
      <c r="H35" s="12">
        <f>IF($A35&gt;=$H$2,AVERAGE($E35:INDEX($E$4:$E35,$A35-$H$2+1)),$E35)</f>
        <v>0.13183253604340087</v>
      </c>
      <c r="I35" s="12">
        <f t="shared" si="6"/>
        <v>0.7537870964445802</v>
      </c>
      <c r="J35" s="12">
        <f t="shared" si="7"/>
        <v>0.47603546606429525</v>
      </c>
      <c r="L35">
        <f t="shared" si="3"/>
        <v>1.1109201855532922</v>
      </c>
      <c r="M35">
        <f t="shared" si="4"/>
        <v>0.18666497758180442</v>
      </c>
      <c r="N35">
        <f t="shared" si="5"/>
        <v>0.50381469923671096</v>
      </c>
      <c r="O35">
        <f t="shared" si="10"/>
        <v>0.60046662079060253</v>
      </c>
      <c r="Q35" s="9"/>
    </row>
    <row r="36" spans="1:17" x14ac:dyDescent="0.2">
      <c r="A36">
        <f t="shared" si="9"/>
        <v>33</v>
      </c>
      <c r="B36" s="26"/>
      <c r="C36" s="27">
        <v>42992</v>
      </c>
      <c r="D36" s="29">
        <v>-1.164940688628846</v>
      </c>
      <c r="E36" s="28">
        <f t="shared" si="0"/>
        <v>-0.76068725665959402</v>
      </c>
      <c r="F36" s="28">
        <f t="shared" si="1"/>
        <v>1.35708680802305</v>
      </c>
      <c r="G36" s="28">
        <f t="shared" si="2"/>
        <v>-0.61982372158550758</v>
      </c>
      <c r="H36" s="12">
        <f>IF($A36&gt;=$H$2,AVERAGE($E36:INDEX($E$4:$E36,$A36-$H$2+1)),$E36)</f>
        <v>0.18441759995532606</v>
      </c>
      <c r="I36" s="12">
        <f t="shared" si="6"/>
        <v>-3.4500801075069143E-3</v>
      </c>
      <c r="J36" s="12">
        <f t="shared" si="7"/>
        <v>0.71150071295887252</v>
      </c>
      <c r="L36">
        <f t="shared" si="3"/>
        <v>0.89322318999710859</v>
      </c>
      <c r="M36">
        <f t="shared" si="4"/>
        <v>0.5734081415525768</v>
      </c>
      <c r="N36">
        <f t="shared" si="5"/>
        <v>2.167337417889343</v>
      </c>
      <c r="O36">
        <f t="shared" si="10"/>
        <v>1.2113229164796762</v>
      </c>
      <c r="Q36" s="9"/>
    </row>
    <row r="37" spans="1:17" x14ac:dyDescent="0.2">
      <c r="A37">
        <f t="shared" si="9"/>
        <v>34</v>
      </c>
      <c r="B37" s="26"/>
      <c r="C37" s="27">
        <v>42993</v>
      </c>
      <c r="D37" s="29">
        <v>-0.67252079615878202</v>
      </c>
      <c r="E37" s="28">
        <f t="shared" si="0"/>
        <v>-0.26826736418953001</v>
      </c>
      <c r="F37" s="28">
        <f t="shared" si="1"/>
        <v>0.45228422126604206</v>
      </c>
      <c r="G37" s="28">
        <f t="shared" si="2"/>
        <v>-1.5246263083425156</v>
      </c>
      <c r="H37" s="12">
        <f>IF($A37&gt;=$H$2,AVERAGE($E37:INDEX($E$4:$E37,$A37-$H$2+1)),$E37)</f>
        <v>0.23756808604737231</v>
      </c>
      <c r="I37" s="12">
        <f t="shared" si="6"/>
        <v>-0.13585872214851846</v>
      </c>
      <c r="J37" s="12">
        <f t="shared" si="7"/>
        <v>-0.45641235399575641</v>
      </c>
      <c r="L37">
        <f t="shared" si="3"/>
        <v>0.25586950271636971</v>
      </c>
      <c r="M37">
        <f t="shared" si="4"/>
        <v>1.7532048487144732E-2</v>
      </c>
      <c r="N37">
        <f t="shared" si="5"/>
        <v>3.5398537189185036E-2</v>
      </c>
      <c r="O37">
        <f t="shared" si="10"/>
        <v>0.10293336279756649</v>
      </c>
      <c r="Q37" s="9"/>
    </row>
    <row r="38" spans="1:17" x14ac:dyDescent="0.2">
      <c r="A38">
        <f t="shared" si="9"/>
        <v>35</v>
      </c>
      <c r="B38" s="26"/>
      <c r="C38" s="27">
        <v>42996</v>
      </c>
      <c r="D38" s="29">
        <v>-1.5270783931895515</v>
      </c>
      <c r="E38" s="28">
        <f t="shared" si="0"/>
        <v>-1.1228249612202994</v>
      </c>
      <c r="F38" s="28">
        <f t="shared" si="1"/>
        <v>2.3319684189463823</v>
      </c>
      <c r="G38" s="28">
        <f t="shared" si="2"/>
        <v>0.35505788933782467</v>
      </c>
      <c r="H38" s="12">
        <f>IF($A38&gt;=$H$2,AVERAGE($E38:INDEX($E$4:$E38,$A38-$H$2+1)),$E38)</f>
        <v>-0.24148626511782562</v>
      </c>
      <c r="I38" s="12">
        <f t="shared" si="6"/>
        <v>-0.62934184168440899</v>
      </c>
      <c r="J38" s="12">
        <f t="shared" si="7"/>
        <v>-0.16096041851371801</v>
      </c>
      <c r="L38">
        <f t="shared" si="3"/>
        <v>0.77675789724760869</v>
      </c>
      <c r="M38">
        <f t="shared" si="4"/>
        <v>0.2435255892668739</v>
      </c>
      <c r="N38">
        <f t="shared" si="5"/>
        <v>0.92518339851614095</v>
      </c>
      <c r="O38">
        <f t="shared" si="10"/>
        <v>0.64848896167687453</v>
      </c>
      <c r="Q38" s="9"/>
    </row>
    <row r="39" spans="1:17" x14ac:dyDescent="0.2">
      <c r="A39">
        <f t="shared" si="9"/>
        <v>36</v>
      </c>
      <c r="B39" s="26"/>
      <c r="C39" s="27">
        <v>42997</v>
      </c>
      <c r="D39" s="29">
        <v>-1.1068790593547817</v>
      </c>
      <c r="E39" s="28">
        <f t="shared" si="0"/>
        <v>-0.70262562738552969</v>
      </c>
      <c r="F39" s="28">
        <f t="shared" si="1"/>
        <v>1.2251812520381264</v>
      </c>
      <c r="G39" s="28">
        <f t="shared" si="2"/>
        <v>-0.75172927757043118</v>
      </c>
      <c r="H39" s="12">
        <f>IF($A39&gt;=$H$2,AVERAGE($E39:INDEX($E$4:$E39,$A39-$H$2+1)),$E39)</f>
        <v>-0.7136013023637382</v>
      </c>
      <c r="I39" s="12">
        <f t="shared" si="6"/>
        <v>-0.66598373453496928</v>
      </c>
      <c r="J39" s="12">
        <f t="shared" si="7"/>
        <v>-0.6736949767321796</v>
      </c>
      <c r="L39">
        <f t="shared" si="3"/>
        <v>1.2046544122727227E-4</v>
      </c>
      <c r="M39">
        <f t="shared" si="4"/>
        <v>1.34262831167195E-3</v>
      </c>
      <c r="N39">
        <f t="shared" si="5"/>
        <v>8.3698254722618646E-4</v>
      </c>
      <c r="O39">
        <f t="shared" si="10"/>
        <v>7.6669210004180288E-4</v>
      </c>
      <c r="Q39" s="9"/>
    </row>
    <row r="40" spans="1:17" x14ac:dyDescent="0.2">
      <c r="A40">
        <f t="shared" si="9"/>
        <v>37</v>
      </c>
      <c r="B40" s="26"/>
      <c r="C40" s="27">
        <v>42998</v>
      </c>
      <c r="D40" s="29">
        <v>-0.37607120024567564</v>
      </c>
      <c r="E40" s="28">
        <f t="shared" si="0"/>
        <v>2.8182231723576368E-2</v>
      </c>
      <c r="F40" s="28">
        <f t="shared" si="1"/>
        <v>0.14142954765422305</v>
      </c>
      <c r="G40" s="28">
        <f t="shared" si="2"/>
        <v>-1.8354809819543345</v>
      </c>
      <c r="H40" s="12">
        <f>IF($A40&gt;=$H$2,AVERAGE($E40:INDEX($E$4:$E40,$A40-$H$2+1)),$E40)</f>
        <v>-0.5163839302679456</v>
      </c>
      <c r="I40" s="12">
        <f t="shared" si="6"/>
        <v>-0.31890075140569646</v>
      </c>
      <c r="J40" s="12">
        <f t="shared" si="7"/>
        <v>-0.42157537643131782</v>
      </c>
      <c r="L40">
        <f t="shared" si="3"/>
        <v>0.29655230478617656</v>
      </c>
      <c r="M40">
        <f t="shared" si="4"/>
        <v>0.12046659717791508</v>
      </c>
      <c r="N40">
        <f t="shared" si="5"/>
        <v>0.20228190609321134</v>
      </c>
      <c r="O40">
        <f t="shared" si="10"/>
        <v>0.20643360268576769</v>
      </c>
      <c r="Q40" s="9"/>
    </row>
    <row r="41" spans="1:17" x14ac:dyDescent="0.2">
      <c r="A41">
        <f t="shared" si="9"/>
        <v>38</v>
      </c>
      <c r="B41" s="21" t="s">
        <v>1</v>
      </c>
      <c r="C41" s="22">
        <v>42999</v>
      </c>
      <c r="D41" s="24">
        <v>0.790288141640616</v>
      </c>
      <c r="E41" s="23">
        <f t="shared" si="0"/>
        <v>1.1945415736098681</v>
      </c>
      <c r="F41" s="23">
        <f t="shared" si="1"/>
        <v>0.62455534681777836</v>
      </c>
      <c r="G41" s="23">
        <f t="shared" si="2"/>
        <v>-1.3523551827907792</v>
      </c>
      <c r="H41" s="24">
        <f>AVERAGE($H40:INDEX($H$4:$H40,$A40-$H$2+1))</f>
        <v>-0.30847585292553426</v>
      </c>
      <c r="I41" s="24">
        <f>I40</f>
        <v>-0.31890075140569646</v>
      </c>
      <c r="J41" s="25">
        <f>$J$3+$J$2*E40</f>
        <v>1.6909339034145821E-2</v>
      </c>
      <c r="L41">
        <f t="shared" si="3"/>
        <v>2.2590613844691037</v>
      </c>
      <c r="M41">
        <f t="shared" si="4"/>
        <v>2.2905076711485179</v>
      </c>
      <c r="N41">
        <f t="shared" si="5"/>
        <v>1.3868176799118093</v>
      </c>
      <c r="O41">
        <f>AVERAGE(L41:N41)</f>
        <v>1.9787955785098104</v>
      </c>
      <c r="Q41" s="9"/>
    </row>
    <row r="42" spans="1:17" x14ac:dyDescent="0.2">
      <c r="A42">
        <f t="shared" si="9"/>
        <v>39</v>
      </c>
      <c r="B42" s="21"/>
      <c r="C42" s="22">
        <v>43000</v>
      </c>
      <c r="D42" s="24">
        <v>0.89138526846772592</v>
      </c>
      <c r="E42" s="23">
        <f t="shared" si="0"/>
        <v>1.295638700436978</v>
      </c>
      <c r="F42" s="23">
        <f t="shared" si="1"/>
        <v>0.79456769684127981</v>
      </c>
      <c r="G42" s="23">
        <f t="shared" si="2"/>
        <v>-1.1823428327672778</v>
      </c>
      <c r="H42" s="24">
        <f>AVERAGE($H41:INDEX($H$4:$H41,$A41-$H$2+1))</f>
        <v>-0.4449868376687609</v>
      </c>
      <c r="I42" s="24">
        <f t="shared" ref="I42:I50" si="11">I41</f>
        <v>-0.31890075140569646</v>
      </c>
      <c r="J42" s="25">
        <f>$J$3+$J$2*J41</f>
        <v>1.0145603420487492E-2</v>
      </c>
      <c r="L42">
        <f t="shared" si="3"/>
        <v>3.0297772639058933</v>
      </c>
      <c r="M42">
        <f t="shared" si="4"/>
        <v>2.6067376415564438</v>
      </c>
      <c r="N42">
        <f t="shared" si="5"/>
        <v>1.6524925024770485</v>
      </c>
      <c r="O42">
        <f>AVERAGE(L42:N42)</f>
        <v>2.4296691359797951</v>
      </c>
      <c r="Q42" s="9"/>
    </row>
    <row r="43" spans="1:17" x14ac:dyDescent="0.2">
      <c r="A43">
        <f t="shared" si="9"/>
        <v>40</v>
      </c>
      <c r="B43" s="21"/>
      <c r="C43" s="22">
        <v>43003</v>
      </c>
      <c r="D43" s="24">
        <v>0.65033971593626561</v>
      </c>
      <c r="E43" s="23">
        <f t="shared" si="0"/>
        <v>1.0545931479055177</v>
      </c>
      <c r="F43" s="23">
        <f t="shared" si="1"/>
        <v>0.42294174612406266</v>
      </c>
      <c r="G43" s="23">
        <f t="shared" si="2"/>
        <v>-1.5539687834844949</v>
      </c>
      <c r="H43" s="24">
        <f>AVERAGE($H42:INDEX($H$4:$H42,$A42-$H$2+1))</f>
        <v>-0.49586198080649474</v>
      </c>
      <c r="I43" s="24">
        <f t="shared" si="11"/>
        <v>-0.31890075140569646</v>
      </c>
      <c r="J43" s="25">
        <f t="shared" ref="J43:J55" si="12">$J$3+$J$2*J42</f>
        <v>6.0873620522924948E-3</v>
      </c>
      <c r="L43">
        <f t="shared" si="3"/>
        <v>2.4039111061493834</v>
      </c>
      <c r="M43">
        <f t="shared" si="4"/>
        <v>1.8864854914451239</v>
      </c>
      <c r="N43">
        <f t="shared" si="5"/>
        <v>1.0993643829676893</v>
      </c>
      <c r="O43">
        <f>AVERAGE(L43:N43)</f>
        <v>1.7965869935207321</v>
      </c>
      <c r="Q43" s="9"/>
    </row>
    <row r="44" spans="1:17" x14ac:dyDescent="0.2">
      <c r="A44">
        <f t="shared" si="9"/>
        <v>41</v>
      </c>
      <c r="B44" s="21"/>
      <c r="C44" s="22">
        <v>43004</v>
      </c>
      <c r="D44" s="24">
        <v>0.33032461385333889</v>
      </c>
      <c r="E44" s="23">
        <f t="shared" si="0"/>
        <v>0.7345780458225909</v>
      </c>
      <c r="F44" s="23">
        <f t="shared" si="1"/>
        <v>0.10911435051735745</v>
      </c>
      <c r="G44" s="23">
        <f t="shared" si="2"/>
        <v>-1.8677961790912001</v>
      </c>
      <c r="H44" s="24">
        <f>AVERAGE($H43:INDEX($H$4:$H43,$A43-$H$2+1))</f>
        <v>-0.44142715041718389</v>
      </c>
      <c r="I44" s="24">
        <f t="shared" si="11"/>
        <v>-0.31890075140569646</v>
      </c>
      <c r="J44" s="25">
        <f t="shared" si="12"/>
        <v>3.6524172313754967E-3</v>
      </c>
      <c r="L44">
        <f t="shared" si="3"/>
        <v>1.3829882215829514</v>
      </c>
      <c r="M44">
        <f t="shared" si="4"/>
        <v>1.1098175762095588</v>
      </c>
      <c r="N44">
        <f t="shared" si="5"/>
        <v>0.53425227453146329</v>
      </c>
      <c r="O44">
        <f>AVERAGE(L44:N44)</f>
        <v>1.0090193574413244</v>
      </c>
      <c r="Q44" s="9"/>
    </row>
    <row r="45" spans="1:17" x14ac:dyDescent="0.2">
      <c r="A45">
        <f t="shared" si="9"/>
        <v>42</v>
      </c>
      <c r="B45" s="21"/>
      <c r="C45" s="22">
        <v>43005</v>
      </c>
      <c r="D45" s="24">
        <v>1.3763029934676929</v>
      </c>
      <c r="E45" s="23">
        <f t="shared" si="0"/>
        <v>1.780556425436945</v>
      </c>
      <c r="F45" s="23">
        <f t="shared" si="1"/>
        <v>1.8942099298281323</v>
      </c>
      <c r="G45" s="23">
        <f t="shared" si="2"/>
        <v>-8.2700599780425321E-2</v>
      </c>
      <c r="H45" s="24">
        <f>AVERAGE($H44:INDEX($H$4:$H44,$A44-$H$2+1))</f>
        <v>-0.42268795545449345</v>
      </c>
      <c r="I45" s="24">
        <f t="shared" si="11"/>
        <v>-0.31890075140569646</v>
      </c>
      <c r="J45" s="25">
        <f t="shared" si="12"/>
        <v>2.1914503388252978E-3</v>
      </c>
      <c r="L45">
        <f t="shared" si="3"/>
        <v>4.8542858019296986</v>
      </c>
      <c r="M45">
        <f t="shared" si="4"/>
        <v>4.4077204373960743</v>
      </c>
      <c r="N45">
        <f t="shared" si="5"/>
        <v>3.1625819846557355</v>
      </c>
      <c r="O45">
        <f>AVERAGE(L45:N45)</f>
        <v>4.1415294079938363</v>
      </c>
    </row>
    <row r="46" spans="1:17" x14ac:dyDescent="0.2">
      <c r="A46">
        <f t="shared" si="9"/>
        <v>43</v>
      </c>
      <c r="B46" s="21"/>
      <c r="C46" s="22">
        <v>43006</v>
      </c>
      <c r="D46" s="24">
        <v>1.8119999474884629</v>
      </c>
      <c r="E46" s="23">
        <f t="shared" si="0"/>
        <v>2.2162533794577151</v>
      </c>
      <c r="F46" s="23">
        <f t="shared" si="1"/>
        <v>3.2833438096981924</v>
      </c>
      <c r="G46" s="23">
        <f t="shared" si="2"/>
        <v>1.3064332800896348</v>
      </c>
      <c r="H46" s="24">
        <f>AVERAGE($H45:INDEX($H$4:$H45,$A45-$H$2+1))</f>
        <v>-0.45124098108673327</v>
      </c>
      <c r="I46" s="24">
        <f t="shared" si="11"/>
        <v>-0.31890075140569646</v>
      </c>
      <c r="J46" s="25">
        <f t="shared" si="12"/>
        <v>1.3148702032951788E-3</v>
      </c>
      <c r="L46">
        <f t="shared" si="3"/>
        <v>7.1155261635364342</v>
      </c>
      <c r="M46">
        <f t="shared" si="4"/>
        <v>6.4270064672338201</v>
      </c>
      <c r="N46">
        <f t="shared" si="5"/>
        <v>4.9059525997781925</v>
      </c>
      <c r="O46">
        <f>AVERAGE(L46:N46)</f>
        <v>6.1494950768494823</v>
      </c>
    </row>
    <row r="47" spans="1:17" x14ac:dyDescent="0.2">
      <c r="A47">
        <f t="shared" si="9"/>
        <v>44</v>
      </c>
      <c r="B47" s="21"/>
      <c r="C47" s="22">
        <v>43007</v>
      </c>
      <c r="D47" s="24">
        <v>3.2403080672501972</v>
      </c>
      <c r="E47" s="23">
        <f t="shared" si="0"/>
        <v>3.6445614992194493</v>
      </c>
      <c r="F47" s="23">
        <f t="shared" si="1"/>
        <v>10.499596370686708</v>
      </c>
      <c r="G47" s="23">
        <f t="shared" si="2"/>
        <v>8.5226858410781503</v>
      </c>
      <c r="H47" s="24">
        <f>AVERAGE($H46:INDEX($H$4:$H46,$A46-$H$2+1))</f>
        <v>-0.45280451694122631</v>
      </c>
      <c r="I47" s="24">
        <f t="shared" si="11"/>
        <v>-0.31890075140569646</v>
      </c>
      <c r="J47" s="25">
        <f t="shared" si="12"/>
        <v>7.8892212197710719E-4</v>
      </c>
      <c r="L47">
        <f t="shared" si="3"/>
        <v>16.788408270388405</v>
      </c>
      <c r="M47">
        <f t="shared" si="4"/>
        <v>15.709033012130545</v>
      </c>
      <c r="N47">
        <f t="shared" si="5"/>
        <v>13.277078593607554</v>
      </c>
      <c r="O47">
        <f>AVERAGE(L47:N47)</f>
        <v>15.258173292042168</v>
      </c>
    </row>
    <row r="48" spans="1:17" x14ac:dyDescent="0.2">
      <c r="A48">
        <f t="shared" si="9"/>
        <v>45</v>
      </c>
      <c r="B48" s="21"/>
      <c r="C48" s="22">
        <v>43010</v>
      </c>
      <c r="D48" s="24">
        <v>3.4470716937664569</v>
      </c>
      <c r="E48" s="23">
        <f t="shared" si="0"/>
        <v>3.8513251257357091</v>
      </c>
      <c r="F48" s="23">
        <f t="shared" si="1"/>
        <v>11.88230326196595</v>
      </c>
      <c r="G48" s="23">
        <f t="shared" si="2"/>
        <v>9.9053927323573916</v>
      </c>
      <c r="H48" s="24">
        <f>AVERAGE($H47:INDEX($H$4:$H47,$A47-$H$2+1))</f>
        <v>-0.44204015097490923</v>
      </c>
      <c r="I48" s="24">
        <f t="shared" si="11"/>
        <v>-0.31890075140569646</v>
      </c>
      <c r="J48" s="25">
        <f t="shared" si="12"/>
        <v>4.7335327318626428E-4</v>
      </c>
      <c r="L48">
        <f t="shared" si="3"/>
        <v>18.432985399264446</v>
      </c>
      <c r="M48">
        <f t="shared" si="4"/>
        <v>17.390783866379802</v>
      </c>
      <c r="N48">
        <f t="shared" si="5"/>
        <v>14.829059373477754</v>
      </c>
      <c r="O48">
        <f>AVERAGE(L48:N48)</f>
        <v>16.884276213040668</v>
      </c>
    </row>
    <row r="49" spans="1:15" x14ac:dyDescent="0.2">
      <c r="A49">
        <f t="shared" si="9"/>
        <v>46</v>
      </c>
      <c r="B49" s="21"/>
      <c r="C49" s="22">
        <v>43011</v>
      </c>
      <c r="D49" s="24">
        <v>3.4986172554678063</v>
      </c>
      <c r="E49" s="23">
        <f t="shared" si="0"/>
        <v>3.9028706874370585</v>
      </c>
      <c r="F49" s="23">
        <f t="shared" si="1"/>
        <v>12.240322700257085</v>
      </c>
      <c r="G49" s="23">
        <f t="shared" si="2"/>
        <v>10.263412170648527</v>
      </c>
      <c r="H49" s="24">
        <f>AVERAGE($H48:INDEX($H$4:$H48,$A48-$H$2+1))</f>
        <v>-0.44219340111434058</v>
      </c>
      <c r="I49" s="24">
        <f t="shared" si="11"/>
        <v>-0.31890075140569646</v>
      </c>
      <c r="J49" s="25">
        <f t="shared" si="12"/>
        <v>2.8401196391175855E-4</v>
      </c>
      <c r="L49">
        <f t="shared" si="3"/>
        <v>18.879581933619001</v>
      </c>
      <c r="M49">
        <f t="shared" si="4"/>
        <v>17.823354081828423</v>
      </c>
      <c r="N49">
        <f t="shared" si="5"/>
        <v>15.230182759580547</v>
      </c>
      <c r="O49">
        <f>AVERAGE(L49:N49)</f>
        <v>17.311039591675989</v>
      </c>
    </row>
    <row r="50" spans="1:15" x14ac:dyDescent="0.2">
      <c r="A50">
        <f t="shared" si="9"/>
        <v>47</v>
      </c>
      <c r="B50" s="21"/>
      <c r="C50" s="22">
        <v>43012</v>
      </c>
      <c r="D50" s="24">
        <v>0.75837445587136898</v>
      </c>
      <c r="E50" s="23">
        <f t="shared" si="0"/>
        <v>1.1626278878406211</v>
      </c>
      <c r="F50" s="23">
        <f t="shared" si="1"/>
        <v>0.57513181531819502</v>
      </c>
      <c r="G50" s="23">
        <f t="shared" si="2"/>
        <v>-1.4017787142903626</v>
      </c>
      <c r="H50" s="24">
        <f>AVERAGE($H49:INDEX($H$4:$H49,$A49-$H$2+1))</f>
        <v>-0.44706976252930231</v>
      </c>
      <c r="I50" s="24">
        <f t="shared" si="11"/>
        <v>-0.31890075140569646</v>
      </c>
      <c r="J50" s="25">
        <f t="shared" si="12"/>
        <v>1.7040717834705511E-4</v>
      </c>
      <c r="L50">
        <f t="shared" si="3"/>
        <v>2.5911265256064522</v>
      </c>
      <c r="M50">
        <f t="shared" si="4"/>
        <v>2.1949271089070455</v>
      </c>
      <c r="N50">
        <f t="shared" si="5"/>
        <v>1.3513073943476812</v>
      </c>
      <c r="O50">
        <f>AVERAGE(L50:N50)</f>
        <v>2.0457870096203927</v>
      </c>
    </row>
    <row r="51" spans="1:15" x14ac:dyDescent="0.2">
      <c r="A51">
        <f t="shared" si="9"/>
        <v>48</v>
      </c>
      <c r="B51" s="21"/>
      <c r="C51" s="22">
        <v>43013</v>
      </c>
      <c r="D51" s="24">
        <v>2.1319303281413404</v>
      </c>
      <c r="E51" s="23">
        <f t="shared" si="0"/>
        <v>2.5361837601105925</v>
      </c>
      <c r="F51" s="23">
        <f t="shared" si="1"/>
        <v>4.5451269240488434</v>
      </c>
      <c r="G51" s="23">
        <f t="shared" si="2"/>
        <v>2.5682163944402858</v>
      </c>
      <c r="H51" s="24">
        <f>AVERAGE($H50:INDEX($H$4:$H50,$A50-$H$2+1))</f>
        <v>-0.44602695788994462</v>
      </c>
      <c r="I51" s="24">
        <f t="shared" ref="I51:I55" si="13">I50</f>
        <v>-0.31890075140569646</v>
      </c>
      <c r="J51" s="25">
        <f t="shared" si="12"/>
        <v>1.0224430700823306E-4</v>
      </c>
      <c r="L51">
        <f t="shared" si="3"/>
        <v>8.8935807665572781</v>
      </c>
      <c r="M51">
        <f t="shared" si="4"/>
        <v>8.1515075679002074</v>
      </c>
      <c r="N51">
        <f t="shared" si="5"/>
        <v>6.4317094548006049</v>
      </c>
      <c r="O51">
        <f>AVERAGE(L51:N51)</f>
        <v>7.8255992630860298</v>
      </c>
    </row>
    <row r="52" spans="1:15" x14ac:dyDescent="0.2">
      <c r="A52">
        <f t="shared" si="9"/>
        <v>49</v>
      </c>
      <c r="B52" s="21"/>
      <c r="C52" s="22">
        <v>43014</v>
      </c>
      <c r="D52" s="24">
        <v>2.0413505546136079</v>
      </c>
      <c r="E52" s="23">
        <f t="shared" si="0"/>
        <v>2.44560398658286</v>
      </c>
      <c r="F52" s="23">
        <f t="shared" si="1"/>
        <v>4.1671120868212848</v>
      </c>
      <c r="G52" s="23">
        <f t="shared" si="2"/>
        <v>2.1902015572127271</v>
      </c>
      <c r="H52" s="24">
        <f>AVERAGE($H51:INDEX($H$4:$H51,$A51-$H$2+1))</f>
        <v>-0.44433256812712418</v>
      </c>
      <c r="I52" s="24">
        <f t="shared" si="13"/>
        <v>-0.31890075140569646</v>
      </c>
      <c r="J52" s="25">
        <f t="shared" si="12"/>
        <v>6.1346584204939841E-5</v>
      </c>
      <c r="L52">
        <f t="shared" si="3"/>
        <v>8.3517332902490136</v>
      </c>
      <c r="M52">
        <f t="shared" si="4"/>
        <v>7.6424864463611781</v>
      </c>
      <c r="N52">
        <f t="shared" si="5"/>
        <v>5.9806788040515917</v>
      </c>
      <c r="O52">
        <f>AVERAGE(L52:N52)</f>
        <v>7.3249661802205948</v>
      </c>
    </row>
    <row r="53" spans="1:15" x14ac:dyDescent="0.2">
      <c r="A53">
        <f t="shared" si="9"/>
        <v>50</v>
      </c>
      <c r="B53" s="21"/>
      <c r="C53" s="22">
        <v>43017</v>
      </c>
      <c r="D53" s="24">
        <v>2.4588472670234118</v>
      </c>
      <c r="E53" s="23">
        <f t="shared" si="0"/>
        <v>2.863100698992664</v>
      </c>
      <c r="F53" s="23">
        <f t="shared" si="1"/>
        <v>6.0459298825485019</v>
      </c>
      <c r="G53" s="23">
        <f t="shared" si="2"/>
        <v>4.0690193529399448</v>
      </c>
      <c r="H53" s="24">
        <f>AVERAGE($H52:INDEX($H$4:$H52,$A52-$H$2+1))</f>
        <v>-0.44490567241517792</v>
      </c>
      <c r="I53" s="24">
        <f t="shared" si="13"/>
        <v>-0.31890075140569646</v>
      </c>
      <c r="J53" s="25">
        <f t="shared" si="12"/>
        <v>3.6807950522963902E-5</v>
      </c>
      <c r="L53">
        <f t="shared" si="3"/>
        <v>10.942906153274878</v>
      </c>
      <c r="M53">
        <f t="shared" si="4"/>
        <v>10.125133230337269</v>
      </c>
      <c r="N53">
        <f t="shared" si="5"/>
        <v>8.1971348441893639</v>
      </c>
      <c r="O53">
        <f>AVERAGE(L53:N53)</f>
        <v>9.755058075933837</v>
      </c>
    </row>
    <row r="54" spans="1:15" x14ac:dyDescent="0.2">
      <c r="A54">
        <f t="shared" si="9"/>
        <v>51</v>
      </c>
      <c r="B54" s="21"/>
      <c r="C54" s="22">
        <v>43018</v>
      </c>
      <c r="D54" s="24">
        <v>1.5344350708705434</v>
      </c>
      <c r="E54" s="23">
        <f t="shared" si="0"/>
        <v>1.9386885028397955</v>
      </c>
      <c r="F54" s="23">
        <f t="shared" si="1"/>
        <v>2.3544909867174897</v>
      </c>
      <c r="G54" s="23">
        <f t="shared" si="2"/>
        <v>0.37758045710893207</v>
      </c>
      <c r="H54" s="24">
        <f>AVERAGE($H53:INDEX($H$4:$H53,$A53-$H$2+1))</f>
        <v>-0.44558374024038722</v>
      </c>
      <c r="I54" s="24">
        <f t="shared" si="13"/>
        <v>-0.31890075140569646</v>
      </c>
      <c r="J54" s="25">
        <f t="shared" si="12"/>
        <v>2.2084770313778341E-5</v>
      </c>
      <c r="L54">
        <f t="shared" si="3"/>
        <v>5.6847541291226067</v>
      </c>
      <c r="M54">
        <f t="shared" si="4"/>
        <v>5.0967092408847172</v>
      </c>
      <c r="N54">
        <f t="shared" si="5"/>
        <v>3.7584274805503544</v>
      </c>
      <c r="O54">
        <f>AVERAGE(L54:N54)</f>
        <v>4.8466302835192261</v>
      </c>
    </row>
    <row r="55" spans="1:15" x14ac:dyDescent="0.2">
      <c r="A55">
        <f t="shared" si="9"/>
        <v>52</v>
      </c>
      <c r="B55" s="21"/>
      <c r="C55" s="22">
        <v>43019</v>
      </c>
      <c r="D55" s="24">
        <v>3.8718236433798126</v>
      </c>
      <c r="E55" s="23">
        <f t="shared" si="0"/>
        <v>4.2760770753490647</v>
      </c>
      <c r="F55" s="23">
        <f t="shared" si="1"/>
        <v>14.991018325434926</v>
      </c>
      <c r="G55" s="23">
        <f t="shared" si="2"/>
        <v>13.014107795826368</v>
      </c>
      <c r="H55" s="24">
        <f>AVERAGE($H54:INDEX($H$4:$H54,$A54-$H$2+1))</f>
        <v>-0.44521223466815851</v>
      </c>
      <c r="I55" s="24">
        <f t="shared" si="13"/>
        <v>-0.31890075140569646</v>
      </c>
      <c r="J55" s="25">
        <f t="shared" si="12"/>
        <v>1.3250862188267004E-5</v>
      </c>
      <c r="L55">
        <f t="shared" si="3"/>
        <v>22.290572748882905</v>
      </c>
      <c r="M55">
        <f t="shared" si="4"/>
        <v>21.113821228367904</v>
      </c>
      <c r="N55">
        <f t="shared" si="5"/>
        <v>18.284721831085335</v>
      </c>
      <c r="O55">
        <f>AVERAGE(L55:N55)</f>
        <v>20.563038602778715</v>
      </c>
    </row>
    <row r="56" spans="1:15" ht="16" thickBot="1" x14ac:dyDescent="0.25">
      <c r="G56" s="15"/>
      <c r="K56" s="14" t="s">
        <v>10</v>
      </c>
    </row>
    <row r="57" spans="1:15" x14ac:dyDescent="0.2">
      <c r="G57" s="30" t="s">
        <v>6</v>
      </c>
      <c r="H57" s="31">
        <f>AVERAGE(L7:L40)</f>
        <v>0.6878136861320705</v>
      </c>
      <c r="I57" s="31">
        <f t="shared" ref="I57:K57" si="14">AVERAGE(M7:M40)</f>
        <v>0.24590888080866624</v>
      </c>
      <c r="J57" s="31">
        <f t="shared" si="14"/>
        <v>0.7174166135599177</v>
      </c>
      <c r="K57" s="31">
        <f t="shared" si="14"/>
        <v>0.55037972683355152</v>
      </c>
    </row>
    <row r="58" spans="1:15" ht="16" thickBot="1" x14ac:dyDescent="0.25">
      <c r="G58" s="32" t="s">
        <v>7</v>
      </c>
      <c r="H58" s="33">
        <f>AVERAGE(L41:L55)</f>
        <v>8.9267466105692304</v>
      </c>
      <c r="I58" s="33">
        <f t="shared" ref="I58:K58" si="15">AVERAGE(M41:M55)</f>
        <v>8.2650687378724434</v>
      </c>
      <c r="J58" s="33">
        <f t="shared" si="15"/>
        <v>6.6721174640008476</v>
      </c>
      <c r="K58" s="33">
        <f t="shared" si="15"/>
        <v>7.9546442708141747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Groupe ESSEC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chevillon</dc:creator>
  <cp:lastModifiedBy>Microsoft Office User</cp:lastModifiedBy>
  <dcterms:created xsi:type="dcterms:W3CDTF">2010-04-21T13:24:08Z</dcterms:created>
  <dcterms:modified xsi:type="dcterms:W3CDTF">2017-10-12T17:43:14Z</dcterms:modified>
</cp:coreProperties>
</file>